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VuePress\my-docs\zh\draft\api\excel\"/>
    </mc:Choice>
  </mc:AlternateContent>
  <xr:revisionPtr revIDLastSave="0" documentId="13_ncr:1_{2A80D85B-B2F3-40E7-AD74-29E165971B5A}" xr6:coauthVersionLast="47" xr6:coauthVersionMax="47" xr10:uidLastSave="{00000000-0000-0000-0000-000000000000}"/>
  <bookViews>
    <workbookView xWindow="-120" yWindow="-120" windowWidth="29040" windowHeight="15840" tabRatio="880" activeTab="2" xr2:uid="{00000000-000D-0000-FFFF-FFFF00000000}"/>
  </bookViews>
  <sheets>
    <sheet name="Enum" sheetId="3" r:id="rId1"/>
    <sheet name="Calendar" sheetId="4" r:id="rId2"/>
    <sheet name="Parametric Curve" sheetId="7" r:id="rId3"/>
    <sheet name="FixedBond (Option)" sheetId="6" r:id="rId4"/>
  </sheets>
  <externalReferences>
    <externalReference r:id="rId5"/>
  </externalReferences>
  <definedNames>
    <definedName name="DayCounter" localSheetId="1">[1]Enum!$B$3:$B$16</definedName>
    <definedName name="DayCounter">Enum!$B$3:$B$16</definedName>
    <definedName name="GenericVolStripping.InterpolationVariable" localSheetId="1">[1]Enum!$M$33:$M$40</definedName>
    <definedName name="GenericVolStripping.InterpolationVariable">Enum!$M$33:$M$40</definedName>
    <definedName name="GenericVolStripping.PaymentType" localSheetId="1">[1]Enum!$M$46:$M$47</definedName>
    <definedName name="GenericVolStripping.PaymentType">Enum!$M$46:$M$47</definedName>
    <definedName name="GenericVolStripping.StrippingMethod" localSheetId="1">[1]Enum!$M$58:$M$59</definedName>
    <definedName name="GenericVolStripping.StrippingMethod">Enum!$M$58:$M$59</definedName>
    <definedName name="InterpolatedVariable">Enum!$C$28</definedName>
    <definedName name="InterpolationMethod" localSheetId="1">[1]Enum!$B$53:$B$62</definedName>
    <definedName name="InterpolationMethod">Enum!$B$54:$B$63</definedName>
    <definedName name="IROptionQuotation" localSheetId="1">[1]Enum!$M$50:$M$55</definedName>
    <definedName name="IROptionQuotation">Enum!$M$50:$M$55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6" l="1"/>
  <c r="X10" i="7"/>
  <c r="A2" i="4"/>
  <c r="B11" i="6"/>
  <c r="G24" i="6"/>
  <c r="C22" i="6"/>
  <c r="B2" i="4"/>
  <c r="C19" i="6"/>
  <c r="C23" i="6"/>
  <c r="G13" i="6"/>
  <c r="G28" i="6"/>
  <c r="C20" i="6"/>
  <c r="C24" i="6"/>
  <c r="G14" i="6"/>
  <c r="G29" i="6"/>
  <c r="C21" i="6"/>
  <c r="E36" i="6" a="1"/>
  <c r="G19" i="6"/>
  <c r="F42" i="6" l="1"/>
  <c r="E41" i="6"/>
  <c r="G39" i="6"/>
  <c r="F38" i="6"/>
  <c r="E37" i="6"/>
  <c r="E42" i="6"/>
  <c r="G40" i="6"/>
  <c r="F39" i="6"/>
  <c r="E38" i="6"/>
  <c r="G36" i="6"/>
  <c r="F37" i="6"/>
  <c r="G41" i="6"/>
  <c r="F40" i="6"/>
  <c r="E39" i="6"/>
  <c r="G37" i="6"/>
  <c r="F36" i="6"/>
  <c r="G42" i="6"/>
  <c r="F41" i="6"/>
  <c r="E40" i="6"/>
  <c r="G38" i="6"/>
  <c r="E36" i="6"/>
  <c r="K4" i="7"/>
  <c r="V1" i="7"/>
  <c r="I48" i="7"/>
  <c r="Q7" i="7" l="1"/>
  <c r="AA3" i="7" l="1"/>
  <c r="X4" i="7"/>
  <c r="Q5" i="7" l="1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" i="7"/>
  <c r="I5" i="7"/>
  <c r="T5" i="7" s="1"/>
  <c r="Z5" i="7" s="1"/>
  <c r="I6" i="7"/>
  <c r="T6" i="7" s="1"/>
  <c r="Z6" i="7" s="1"/>
  <c r="I7" i="7"/>
  <c r="T7" i="7" s="1"/>
  <c r="Z7" i="7" s="1"/>
  <c r="I8" i="7"/>
  <c r="T8" i="7" s="1"/>
  <c r="Z8" i="7" s="1"/>
  <c r="I9" i="7"/>
  <c r="T9" i="7" s="1"/>
  <c r="Z9" i="7" s="1"/>
  <c r="I10" i="7"/>
  <c r="T10" i="7" s="1"/>
  <c r="Z10" i="7" s="1"/>
  <c r="I11" i="7"/>
  <c r="T11" i="7" s="1"/>
  <c r="Z11" i="7" s="1"/>
  <c r="I12" i="7"/>
  <c r="T12" i="7" s="1"/>
  <c r="Z12" i="7" s="1"/>
  <c r="I13" i="7"/>
  <c r="T13" i="7" s="1"/>
  <c r="Z13" i="7" s="1"/>
  <c r="I14" i="7"/>
  <c r="T14" i="7" s="1"/>
  <c r="Z14" i="7" s="1"/>
  <c r="I15" i="7"/>
  <c r="T15" i="7" s="1"/>
  <c r="Z15" i="7" s="1"/>
  <c r="I16" i="7"/>
  <c r="T16" i="7" s="1"/>
  <c r="Z16" i="7" s="1"/>
  <c r="I17" i="7"/>
  <c r="T17" i="7" s="1"/>
  <c r="Z17" i="7" s="1"/>
  <c r="I18" i="7"/>
  <c r="T18" i="7" s="1"/>
  <c r="Z18" i="7" s="1"/>
  <c r="I19" i="7"/>
  <c r="T19" i="7" s="1"/>
  <c r="Z19" i="7" s="1"/>
  <c r="I20" i="7"/>
  <c r="T20" i="7" s="1"/>
  <c r="Z20" i="7" s="1"/>
  <c r="I21" i="7"/>
  <c r="T21" i="7" s="1"/>
  <c r="Z21" i="7" s="1"/>
  <c r="I22" i="7"/>
  <c r="T22" i="7" s="1"/>
  <c r="Z22" i="7" s="1"/>
  <c r="I23" i="7"/>
  <c r="T23" i="7" s="1"/>
  <c r="Z23" i="7" s="1"/>
  <c r="I24" i="7"/>
  <c r="T24" i="7" s="1"/>
  <c r="Z24" i="7" s="1"/>
  <c r="I25" i="7"/>
  <c r="T25" i="7" s="1"/>
  <c r="Z25" i="7" s="1"/>
  <c r="I26" i="7"/>
  <c r="T26" i="7" s="1"/>
  <c r="Z26" i="7" s="1"/>
  <c r="I27" i="7"/>
  <c r="T27" i="7" s="1"/>
  <c r="Z27" i="7" s="1"/>
  <c r="I28" i="7"/>
  <c r="T28" i="7" s="1"/>
  <c r="Z28" i="7" s="1"/>
  <c r="I29" i="7"/>
  <c r="T29" i="7" s="1"/>
  <c r="Z29" i="7" s="1"/>
  <c r="I30" i="7"/>
  <c r="T30" i="7" s="1"/>
  <c r="Z30" i="7" s="1"/>
  <c r="I31" i="7"/>
  <c r="T31" i="7" s="1"/>
  <c r="Z31" i="7" s="1"/>
  <c r="I32" i="7"/>
  <c r="T32" i="7" s="1"/>
  <c r="Z32" i="7" s="1"/>
  <c r="I33" i="7"/>
  <c r="T33" i="7" s="1"/>
  <c r="Z33" i="7" s="1"/>
  <c r="I34" i="7"/>
  <c r="T34" i="7" s="1"/>
  <c r="Z34" i="7" s="1"/>
  <c r="I35" i="7"/>
  <c r="T35" i="7" s="1"/>
  <c r="Z35" i="7" s="1"/>
  <c r="I36" i="7"/>
  <c r="T36" i="7" s="1"/>
  <c r="Z36" i="7" s="1"/>
  <c r="I37" i="7"/>
  <c r="T37" i="7" s="1"/>
  <c r="Z37" i="7" s="1"/>
  <c r="I38" i="7"/>
  <c r="T38" i="7" s="1"/>
  <c r="Z38" i="7" s="1"/>
  <c r="I39" i="7"/>
  <c r="T39" i="7" s="1"/>
  <c r="Z39" i="7" s="1"/>
  <c r="I40" i="7"/>
  <c r="T40" i="7" s="1"/>
  <c r="Z40" i="7" s="1"/>
  <c r="I41" i="7"/>
  <c r="T41" i="7" s="1"/>
  <c r="Z41" i="7" s="1"/>
  <c r="I42" i="7"/>
  <c r="T42" i="7" s="1"/>
  <c r="Z42" i="7" s="1"/>
  <c r="I43" i="7"/>
  <c r="T43" i="7" s="1"/>
  <c r="Z43" i="7" s="1"/>
  <c r="I44" i="7"/>
  <c r="T44" i="7" s="1"/>
  <c r="Z44" i="7" s="1"/>
  <c r="I45" i="7"/>
  <c r="T45" i="7" s="1"/>
  <c r="Z45" i="7" s="1"/>
  <c r="I46" i="7"/>
  <c r="T46" i="7" s="1"/>
  <c r="Z46" i="7" s="1"/>
  <c r="I47" i="7"/>
  <c r="T47" i="7" s="1"/>
  <c r="Z47" i="7" s="1"/>
  <c r="T48" i="7"/>
  <c r="Z48" i="7" s="1"/>
  <c r="I4" i="7"/>
  <c r="T4" i="7" s="1"/>
  <c r="Z4" i="7" s="1"/>
  <c r="Q6" i="7"/>
  <c r="Q20" i="7"/>
  <c r="Q23" i="7" s="1"/>
  <c r="M1" i="7" l="1"/>
  <c r="Q12" i="7"/>
  <c r="Q26" i="7"/>
  <c r="Q24" i="7"/>
  <c r="U33" i="7" a="1"/>
  <c r="U45" i="7" a="1"/>
  <c r="U10" i="7" a="1"/>
  <c r="U47" i="7" a="1"/>
  <c r="U37" i="7" a="1"/>
  <c r="U5" i="7"/>
  <c r="U48" i="7" a="1"/>
  <c r="U42" i="7" a="1"/>
  <c r="U13" i="7" a="1"/>
  <c r="U9" i="7" a="1"/>
  <c r="U38" i="7" a="1"/>
  <c r="U4" i="7"/>
  <c r="U17" i="7" a="1"/>
  <c r="U19" i="7" a="1"/>
  <c r="U20" i="7" a="1"/>
  <c r="U26" i="7" a="1"/>
  <c r="U16" i="7" a="1"/>
  <c r="U43" i="7" a="1"/>
  <c r="U22" i="7" a="1"/>
  <c r="U18" i="7" a="1"/>
  <c r="U31" i="7" a="1"/>
  <c r="U21" i="7" a="1"/>
  <c r="U8" i="7" a="1"/>
  <c r="U7" i="7" a="1"/>
  <c r="U32" i="7" a="1"/>
  <c r="U25" i="7" a="1"/>
  <c r="U27" i="7" a="1"/>
  <c r="U44" i="7" a="1"/>
  <c r="U36" i="7" a="1"/>
  <c r="U11" i="7" a="1"/>
  <c r="U41" i="7" a="1"/>
  <c r="U14" i="7" a="1"/>
  <c r="U12" i="7" a="1"/>
  <c r="U28" i="7" a="1"/>
  <c r="U24" i="7" a="1"/>
  <c r="U46" i="7" a="1"/>
  <c r="U15" i="7" a="1"/>
  <c r="U39" i="7" a="1"/>
  <c r="U23" i="7" a="1"/>
  <c r="U34" i="7" a="1"/>
  <c r="U30" i="7" a="1"/>
  <c r="U29" i="7" a="1"/>
  <c r="U35" i="7" a="1"/>
  <c r="U6" i="7" a="1"/>
  <c r="U40" i="7" a="1"/>
  <c r="C28" i="6" l="1"/>
  <c r="U8" i="7"/>
  <c r="U6" i="7"/>
  <c r="U38" i="7"/>
  <c r="U36" i="7"/>
  <c r="U34" i="7"/>
  <c r="U32" i="7"/>
  <c r="U30" i="7"/>
  <c r="U28" i="7"/>
  <c r="U26" i="7"/>
  <c r="U24" i="7"/>
  <c r="U22" i="7"/>
  <c r="U20" i="7"/>
  <c r="U18" i="7"/>
  <c r="U16" i="7"/>
  <c r="U14" i="7"/>
  <c r="U12" i="7"/>
  <c r="U10" i="7"/>
  <c r="U47" i="7"/>
  <c r="U45" i="7"/>
  <c r="U43" i="7"/>
  <c r="U41" i="7"/>
  <c r="U9" i="7"/>
  <c r="U7" i="7"/>
  <c r="U39" i="7"/>
  <c r="U37" i="7"/>
  <c r="U35" i="7"/>
  <c r="U33" i="7"/>
  <c r="U31" i="7"/>
  <c r="U29" i="7"/>
  <c r="U27" i="7"/>
  <c r="U25" i="7"/>
  <c r="U23" i="7"/>
  <c r="U21" i="7"/>
  <c r="U19" i="7"/>
  <c r="U17" i="7"/>
  <c r="U15" i="7"/>
  <c r="U13" i="7"/>
  <c r="U11" i="7"/>
  <c r="U48" i="7"/>
  <c r="U46" i="7"/>
  <c r="U44" i="7"/>
  <c r="U42" i="7"/>
  <c r="U40" i="7"/>
  <c r="C30" i="6"/>
  <c r="C32" i="6" s="1"/>
  <c r="C37" i="6"/>
  <c r="B47" i="6" a="1"/>
  <c r="C35" i="6"/>
  <c r="C36" i="6"/>
  <c r="AA37" i="7" a="1"/>
  <c r="AA23" i="7" a="1"/>
  <c r="AA9" i="7"/>
  <c r="AA25" i="7" a="1"/>
  <c r="AA36" i="7" a="1"/>
  <c r="AA15" i="7"/>
  <c r="AA32" i="7" a="1"/>
  <c r="AA4" i="7"/>
  <c r="AA34" i="7" a="1"/>
  <c r="AA5" i="7"/>
  <c r="AA41" i="7" a="1"/>
  <c r="AA22" i="7" a="1"/>
  <c r="AA42" i="7" a="1"/>
  <c r="AA8" i="7"/>
  <c r="AA24" i="7" a="1"/>
  <c r="AA38" i="7" a="1"/>
  <c r="AA7" i="7"/>
  <c r="AA40" i="7" a="1"/>
  <c r="AA33" i="7" a="1"/>
  <c r="AA18" i="7" a="1"/>
  <c r="AA47" i="7" a="1"/>
  <c r="AA31" i="7" a="1"/>
  <c r="C34" i="6"/>
  <c r="C33" i="6"/>
  <c r="C31" i="6"/>
  <c r="AA11" i="7"/>
  <c r="AA26" i="7" a="1"/>
  <c r="AA43" i="7" a="1"/>
  <c r="AA19" i="7" a="1"/>
  <c r="AA45" i="7" a="1"/>
  <c r="AA12" i="7"/>
  <c r="AA46" i="7" a="1"/>
  <c r="AA13" i="7"/>
  <c r="AA20" i="7" a="1"/>
  <c r="AA35" i="7" a="1"/>
  <c r="AA6" i="7"/>
  <c r="AA17" i="7"/>
  <c r="AA16" i="7"/>
  <c r="AA44" i="7" a="1"/>
  <c r="AA14" i="7" a="1"/>
  <c r="AA39" i="7" a="1"/>
  <c r="AA48" i="7" a="1"/>
  <c r="AA28" i="7" a="1"/>
  <c r="AA10" i="7"/>
  <c r="AA21" i="7" a="1"/>
  <c r="AA27" i="7" a="1"/>
  <c r="AA29" i="7" a="1"/>
  <c r="AA30" i="7" a="1"/>
  <c r="B67" i="6" l="1"/>
  <c r="B63" i="6"/>
  <c r="B59" i="6"/>
  <c r="B55" i="6"/>
  <c r="B51" i="6"/>
  <c r="B47" i="6"/>
  <c r="B66" i="6"/>
  <c r="B62" i="6"/>
  <c r="B58" i="6"/>
  <c r="B54" i="6"/>
  <c r="B50" i="6"/>
  <c r="B68" i="6"/>
  <c r="B64" i="6"/>
  <c r="B60" i="6"/>
  <c r="B56" i="6"/>
  <c r="B48" i="6"/>
  <c r="B65" i="6"/>
  <c r="B61" i="6"/>
  <c r="B57" i="6"/>
  <c r="B53" i="6"/>
  <c r="B49" i="6"/>
  <c r="B52" i="6"/>
  <c r="AA38" i="7"/>
  <c r="AA36" i="7"/>
  <c r="AA34" i="7"/>
  <c r="AA32" i="7"/>
  <c r="AA30" i="7"/>
  <c r="AA28" i="7"/>
  <c r="AA26" i="7"/>
  <c r="AA24" i="7"/>
  <c r="AA22" i="7"/>
  <c r="AA20" i="7"/>
  <c r="AA18" i="7"/>
  <c r="AA47" i="7"/>
  <c r="AA45" i="7"/>
  <c r="AA43" i="7"/>
  <c r="AA41" i="7"/>
  <c r="AA14" i="7"/>
  <c r="AA39" i="7"/>
  <c r="AA37" i="7"/>
  <c r="AA35" i="7"/>
  <c r="AA33" i="7"/>
  <c r="AA31" i="7"/>
  <c r="AA29" i="7"/>
  <c r="AA27" i="7"/>
  <c r="AA25" i="7"/>
  <c r="AA23" i="7"/>
  <c r="AA21" i="7"/>
  <c r="AA19" i="7"/>
  <c r="AA48" i="7"/>
  <c r="AA46" i="7"/>
  <c r="AA44" i="7"/>
  <c r="AA42" i="7"/>
  <c r="AA40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<sst xmlns="http://schemas.openxmlformats.org/spreadsheetml/2006/main" count="399" uniqueCount="307">
  <si>
    <t>CleanPriceFromYieldCHN</t>
    <phoneticPr fontId="3" type="noConversion"/>
  </si>
  <si>
    <t>YieldFromCleanPriceCHN</t>
    <phoneticPr fontId="3" type="noConversion"/>
  </si>
  <si>
    <t>Annual</t>
  </si>
  <si>
    <t>YieldFromDirtyPriceCHN</t>
    <phoneticPr fontId="3" type="noConversion"/>
  </si>
  <si>
    <t>ActActISDA</t>
  </si>
  <si>
    <t>NONE</t>
  </si>
  <si>
    <t>Following</t>
  </si>
  <si>
    <t>AccruedDaysCHN</t>
    <phoneticPr fontId="3" type="noConversion"/>
  </si>
  <si>
    <t>PaymentDate</t>
    <phoneticPr fontId="3" type="noConversion"/>
  </si>
  <si>
    <t>Payment</t>
    <phoneticPr fontId="3" type="noConversion"/>
  </si>
  <si>
    <t>AccruedInterestCHN</t>
    <phoneticPr fontId="3" type="noConversion"/>
  </si>
  <si>
    <t>FairValue(Yield)</t>
    <phoneticPr fontId="3" type="noConversion"/>
  </si>
  <si>
    <t>GSpread</t>
    <phoneticPr fontId="3" type="noConversion"/>
  </si>
  <si>
    <t>DayCounter</t>
    <phoneticPr fontId="3" type="noConversion"/>
  </si>
  <si>
    <t>Frequency:</t>
    <phoneticPr fontId="3" type="noConversion"/>
  </si>
  <si>
    <t>Direction:</t>
    <phoneticPr fontId="3" type="noConversion"/>
  </si>
  <si>
    <t>支付周期</t>
    <phoneticPr fontId="3" type="noConversion"/>
  </si>
  <si>
    <t>Act360</t>
  </si>
  <si>
    <t>NoFrequency</t>
  </si>
  <si>
    <t>Act365Fixed</t>
  </si>
  <si>
    <t>Once</t>
  </si>
  <si>
    <t>NEAREST</t>
  </si>
  <si>
    <t>SemiAnnual</t>
    <phoneticPr fontId="3" type="noConversion"/>
  </si>
  <si>
    <t>ThirtyE360</t>
  </si>
  <si>
    <t>UP</t>
  </si>
  <si>
    <t>Quarterly</t>
  </si>
  <si>
    <t>ThirtyE360ISDA</t>
  </si>
  <si>
    <t>EveryEleventhMonth</t>
  </si>
  <si>
    <t>DOWN</t>
  </si>
  <si>
    <t>Bimonthly</t>
  </si>
  <si>
    <t>ThirtyEPlus360</t>
  </si>
  <si>
    <t>EveryNinthMonth</t>
  </si>
  <si>
    <t>FRAC</t>
  </si>
  <si>
    <t>Monthly</t>
  </si>
  <si>
    <t>ThirtyU360</t>
  </si>
  <si>
    <t>EveryEigthMonth</t>
  </si>
  <si>
    <t>TRUNC</t>
  </si>
  <si>
    <t>Weekly</t>
  </si>
  <si>
    <t>ActActICMA</t>
  </si>
  <si>
    <t>EveryFifthMonth</t>
  </si>
  <si>
    <t>定息周期</t>
    <phoneticPr fontId="3" type="noConversion"/>
  </si>
  <si>
    <t>Act365L</t>
  </si>
  <si>
    <t>EveryFourthMonth</t>
  </si>
  <si>
    <t>PayReceiveType</t>
    <phoneticPr fontId="3" type="noConversion"/>
  </si>
  <si>
    <t>ActActAFB</t>
  </si>
  <si>
    <t xml:space="preserve">Pay </t>
  </si>
  <si>
    <t>Act365Leap</t>
  </si>
  <si>
    <t xml:space="preserve">Receive </t>
  </si>
  <si>
    <t>ActActXTR</t>
  </si>
  <si>
    <t>ActActICMAComplement</t>
  </si>
  <si>
    <t>Fourweekly</t>
  </si>
  <si>
    <t>Act252</t>
  </si>
  <si>
    <t>Biweekly</t>
  </si>
  <si>
    <t>PaymentType</t>
    <phoneticPr fontId="3" type="noConversion"/>
  </si>
  <si>
    <t xml:space="preserve">InArrears </t>
  </si>
  <si>
    <t>Daily</t>
  </si>
  <si>
    <t>EverySecondDay</t>
  </si>
  <si>
    <t xml:space="preserve">InAdvance </t>
  </si>
  <si>
    <t>DateAdjusterRule:</t>
    <phoneticPr fontId="3" type="noConversion"/>
  </si>
  <si>
    <t xml:space="preserve">InDiscount </t>
  </si>
  <si>
    <t>Continuous</t>
  </si>
  <si>
    <t>区间利息计算方法</t>
    <phoneticPr fontId="3" type="noConversion"/>
  </si>
  <si>
    <t>ResetRateMethod</t>
    <phoneticPr fontId="3" type="noConversion"/>
  </si>
  <si>
    <t>Preceding</t>
  </si>
  <si>
    <t>EomRules</t>
    <phoneticPr fontId="3" type="noConversion"/>
  </si>
  <si>
    <t>COMPOUNDING</t>
    <phoneticPr fontId="3" type="noConversion"/>
  </si>
  <si>
    <t>复利</t>
    <phoneticPr fontId="3" type="noConversion"/>
  </si>
  <si>
    <t>ModifiedFollowing</t>
  </si>
  <si>
    <t xml:space="preserve">EOM_DISABLED </t>
  </si>
  <si>
    <t>SIMPLE_AVERAGE</t>
    <phoneticPr fontId="3" type="noConversion"/>
  </si>
  <si>
    <t>简单平均</t>
    <phoneticPr fontId="3" type="noConversion"/>
  </si>
  <si>
    <t>ModifiedPreceding</t>
  </si>
  <si>
    <t>PaymentType:</t>
    <phoneticPr fontId="3" type="noConversion"/>
  </si>
  <si>
    <t xml:space="preserve">EOM_ENABLED_RATE_ENDS </t>
  </si>
  <si>
    <t>CALCULATE_AVERAGE</t>
    <phoneticPr fontId="3" type="noConversion"/>
  </si>
  <si>
    <t>自然天数加权平均</t>
    <phoneticPr fontId="3" type="noConversion"/>
  </si>
  <si>
    <t>IMM</t>
  </si>
  <si>
    <t>InArrears</t>
  </si>
  <si>
    <t xml:space="preserve">EOM_ENABLED_SCHEDULE </t>
  </si>
  <si>
    <t>RESETRATE_MAX</t>
    <phoneticPr fontId="3" type="noConversion"/>
  </si>
  <si>
    <t>最大</t>
    <phoneticPr fontId="3" type="noConversion"/>
  </si>
  <si>
    <t>Actual</t>
  </si>
  <si>
    <t>InAdvance</t>
  </si>
  <si>
    <t>RESETRATE_MIN</t>
    <phoneticPr fontId="3" type="noConversion"/>
  </si>
  <si>
    <t>最小</t>
    <phoneticPr fontId="3" type="noConversion"/>
  </si>
  <si>
    <t>LME</t>
  </si>
  <si>
    <t>InDiscount</t>
  </si>
  <si>
    <t>ADV_MIUNS_ARR</t>
    <phoneticPr fontId="3" type="noConversion"/>
  </si>
  <si>
    <t>前后差</t>
    <phoneticPr fontId="3" type="noConversion"/>
  </si>
  <si>
    <t>ADV_DIVIDE_ARR</t>
    <phoneticPr fontId="3" type="noConversion"/>
  </si>
  <si>
    <t>前后商</t>
    <phoneticPr fontId="3" type="noConversion"/>
  </si>
  <si>
    <t>InterpolatedVariable:</t>
    <phoneticPr fontId="3" type="noConversion"/>
  </si>
  <si>
    <t>BOOL</t>
    <phoneticPr fontId="3" type="noConversion"/>
  </si>
  <si>
    <t>ARR_DIVIDE_ADV</t>
    <phoneticPr fontId="3" type="noConversion"/>
  </si>
  <si>
    <t>后前商</t>
    <phoneticPr fontId="3" type="noConversion"/>
  </si>
  <si>
    <t>SIMPLERATES</t>
  </si>
  <si>
    <t>CONTINUOUSRATES</t>
  </si>
  <si>
    <t>DISCOUNTFACTORS</t>
  </si>
  <si>
    <t>HAZARDRATES</t>
  </si>
  <si>
    <t>GenericVolStripping.InterpolationVariable</t>
    <phoneticPr fontId="3" type="noConversion"/>
  </si>
  <si>
    <t>PND</t>
  </si>
  <si>
    <t>Index Tenor</t>
    <phoneticPr fontId="3" type="noConversion"/>
  </si>
  <si>
    <t>YIELDVOL</t>
    <phoneticPr fontId="3" type="noConversion"/>
  </si>
  <si>
    <t>Yield Vol</t>
    <phoneticPr fontId="3" type="noConversion"/>
  </si>
  <si>
    <t>SPREADS</t>
  </si>
  <si>
    <t>1D</t>
    <phoneticPr fontId="3" type="noConversion"/>
  </si>
  <si>
    <t>YIELDNORMALISEDVOL</t>
    <phoneticPr fontId="3" type="noConversion"/>
  </si>
  <si>
    <t xml:space="preserve"> </t>
    <phoneticPr fontId="3" type="noConversion"/>
  </si>
  <si>
    <t>YIELDVOLS</t>
  </si>
  <si>
    <t>7D</t>
    <phoneticPr fontId="3" type="noConversion"/>
  </si>
  <si>
    <t>YIELDPOINTSPERDAY</t>
  </si>
  <si>
    <t>PRICEVOLS</t>
  </si>
  <si>
    <t>1M</t>
    <phoneticPr fontId="3" type="noConversion"/>
  </si>
  <si>
    <t>YIELDTOTALVARIANCE</t>
  </si>
  <si>
    <t>3M</t>
    <phoneticPr fontId="3" type="noConversion"/>
  </si>
  <si>
    <t>PRICEVOL</t>
    <phoneticPr fontId="3" type="noConversion"/>
  </si>
  <si>
    <t>PRICETOTALVARIANCE</t>
  </si>
  <si>
    <t>6M</t>
    <phoneticPr fontId="3" type="noConversion"/>
  </si>
  <si>
    <t>PRICENORMALISEDVOL</t>
  </si>
  <si>
    <t>OVERNIGHTRATES</t>
  </si>
  <si>
    <t>PRICEPOINTSPERDAY</t>
  </si>
  <si>
    <t>NORMALISEDYIELDVOL</t>
  </si>
  <si>
    <t>NORMALISEDPRICEVOL</t>
  </si>
  <si>
    <t>YIELDVOLPTSPERDAY</t>
  </si>
  <si>
    <t>GenericVolStripping.StrippingMethod</t>
    <phoneticPr fontId="3" type="noConversion"/>
  </si>
  <si>
    <t>PRICEVOLPTSPERDAY</t>
  </si>
  <si>
    <t>METHOD1</t>
    <phoneticPr fontId="3" type="noConversion"/>
  </si>
  <si>
    <t>SIMPLEINFLATIONRATE</t>
  </si>
  <si>
    <t>METHOD2</t>
  </si>
  <si>
    <t>SIMPLEINFLATIONRATETIME</t>
  </si>
  <si>
    <t>GenericVolStripping.PaymentType</t>
    <phoneticPr fontId="3" type="noConversion"/>
  </si>
  <si>
    <t>CONTINUOUSINFLATIONRATE</t>
  </si>
  <si>
    <t>ARREARS</t>
    <phoneticPr fontId="3" type="noConversion"/>
  </si>
  <si>
    <t>CONTINUOUSINFLATIONRATETIME</t>
  </si>
  <si>
    <t>DISCOUNT</t>
  </si>
  <si>
    <t>INFLATIONINDEX</t>
  </si>
  <si>
    <t>FXFORWARDPOINTS</t>
  </si>
  <si>
    <t>IROptionQuotation</t>
    <phoneticPr fontId="3" type="noConversion"/>
  </si>
  <si>
    <t>FORWARDSPLINEVARIABLE</t>
  </si>
  <si>
    <t>PARYIELDVOL</t>
    <phoneticPr fontId="3" type="noConversion"/>
  </si>
  <si>
    <t>PREMIUMPER1M</t>
    <phoneticPr fontId="3" type="noConversion"/>
  </si>
  <si>
    <t xml:space="preserve"> //PRICE PER 1 MILLION CCY UNITS</t>
  </si>
  <si>
    <t>InterpolationMethod</t>
    <phoneticPr fontId="3" type="noConversion"/>
  </si>
  <si>
    <t>PREMIUMPER10K</t>
    <phoneticPr fontId="3" type="noConversion"/>
  </si>
  <si>
    <t xml:space="preserve"> //PRICE PER 10 THOUSAND CCY UNITS</t>
  </si>
  <si>
    <t>FLATINTERPOLATION</t>
  </si>
  <si>
    <t>PERCENTAGEPREMIUM</t>
  </si>
  <si>
    <t xml:space="preserve"> //PRICE PER CURRENCY UNIT </t>
  </si>
  <si>
    <t>CLOSESTINTERPOLATION</t>
  </si>
  <si>
    <t>YIELDVOLQUOTE</t>
  </si>
  <si>
    <t>LINEARINTERPOLATION</t>
  </si>
  <si>
    <t>PRICEVOLQUOTE</t>
  </si>
  <si>
    <t>LINEARXY</t>
  </si>
  <si>
    <t>LOGLINEAR</t>
  </si>
  <si>
    <t>LAGRANGEPOLYNOMIAL</t>
  </si>
  <si>
    <t>Match the cap premiums calculated from the (market) constant vols with the ones	calculated using the caplets term structure volatilities</t>
    <phoneticPr fontId="3" type="noConversion"/>
  </si>
  <si>
    <t>CUBICSPLINES</t>
  </si>
  <si>
    <t>METHOD2</t>
    <phoneticPr fontId="3" type="noConversion"/>
  </si>
  <si>
    <t xml:space="preserve">Get the caplet premium doing the difference between the cap premium with constant vol and the cap premium with term structure vol and perform black76^-1		</t>
    <phoneticPr fontId="3" type="noConversion"/>
  </si>
  <si>
    <t>FORWARDFORWARDQUARTIC</t>
  </si>
  <si>
    <t>EXPLICITCLAMPEDCUBICSPLINES</t>
  </si>
  <si>
    <t>FORWARDSPLINEMETHOD</t>
  </si>
  <si>
    <t>2M</t>
    <phoneticPr fontId="3" type="noConversion"/>
  </si>
  <si>
    <t>Yield</t>
    <phoneticPr fontId="3" type="noConversion"/>
  </si>
  <si>
    <t>StartDate</t>
  </si>
  <si>
    <t>SettlementDate</t>
  </si>
  <si>
    <t>Calendar</t>
  </si>
  <si>
    <t>IsYield</t>
  </si>
  <si>
    <t>MaturityDates</t>
    <phoneticPr fontId="3" type="noConversion"/>
  </si>
  <si>
    <t>Coupons</t>
    <phoneticPr fontId="3" type="noConversion"/>
  </si>
  <si>
    <t>YieldsOrDirtyPrice</t>
    <phoneticPr fontId="3" type="noConversion"/>
  </si>
  <si>
    <t>Frequencies</t>
    <phoneticPr fontId="3" type="noConversion"/>
  </si>
  <si>
    <t>BumpAmounts</t>
    <phoneticPr fontId="3" type="noConversion"/>
  </si>
  <si>
    <t>BUses</t>
    <phoneticPr fontId="3" type="noConversion"/>
  </si>
  <si>
    <t>Y</t>
    <phoneticPr fontId="3" type="noConversion"/>
  </si>
  <si>
    <t>InterpolatedVariable</t>
  </si>
  <si>
    <t>InterpolationMethod</t>
  </si>
  <si>
    <t>Curve Data Set</t>
    <phoneticPr fontId="3" type="noConversion"/>
  </si>
  <si>
    <t>BillCurveData</t>
  </si>
  <si>
    <t>Bond Curve</t>
    <phoneticPr fontId="3" type="noConversion"/>
  </si>
  <si>
    <t>BondCurve</t>
    <phoneticPr fontId="3" type="noConversion"/>
  </si>
  <si>
    <t>Rates</t>
    <phoneticPr fontId="3" type="noConversion"/>
  </si>
  <si>
    <t>Coupon</t>
    <phoneticPr fontId="3" type="noConversion"/>
  </si>
  <si>
    <t>Frequency</t>
    <phoneticPr fontId="3" type="noConversion"/>
  </si>
  <si>
    <t>MaturityDate</t>
    <phoneticPr fontId="3" type="noConversion"/>
  </si>
  <si>
    <t>YTM</t>
    <phoneticPr fontId="3" type="noConversion"/>
  </si>
  <si>
    <t>YieldCurve.Frequency</t>
    <phoneticPr fontId="3" type="noConversion"/>
  </si>
  <si>
    <t>ZSpread</t>
    <phoneticPr fontId="3" type="noConversion"/>
  </si>
  <si>
    <t>Duration</t>
    <phoneticPr fontId="3" type="noConversion"/>
  </si>
  <si>
    <t>Modified Duration</t>
    <phoneticPr fontId="3" type="noConversion"/>
  </si>
  <si>
    <t>PVBP</t>
    <phoneticPr fontId="3" type="noConversion"/>
  </si>
  <si>
    <t>Convexity</t>
    <phoneticPr fontId="3" type="noConversion"/>
  </si>
  <si>
    <t>Discount Curve</t>
    <phoneticPr fontId="3" type="noConversion"/>
  </si>
  <si>
    <t>Dirty Price</t>
    <phoneticPr fontId="3" type="noConversion"/>
  </si>
  <si>
    <t>Clean Price</t>
    <phoneticPr fontId="3" type="noConversion"/>
  </si>
  <si>
    <t>Compounding</t>
    <phoneticPr fontId="3" type="noConversion"/>
  </si>
  <si>
    <t>SettleDateAdjust</t>
    <phoneticPr fontId="3" type="noConversion"/>
  </si>
  <si>
    <t>Tenor</t>
    <phoneticPr fontId="3" type="noConversion"/>
  </si>
  <si>
    <t>1Y</t>
    <phoneticPr fontId="3" type="noConversion"/>
  </si>
  <si>
    <t>2Y</t>
    <phoneticPr fontId="3" type="noConversion"/>
  </si>
  <si>
    <t>3Y</t>
    <phoneticPr fontId="3" type="noConversion"/>
  </si>
  <si>
    <t>5Y</t>
    <phoneticPr fontId="3" type="noConversion"/>
  </si>
  <si>
    <t>10Y</t>
    <phoneticPr fontId="3" type="noConversion"/>
  </si>
  <si>
    <t>15Y</t>
    <phoneticPr fontId="3" type="noConversion"/>
  </si>
  <si>
    <t>20Y</t>
    <phoneticPr fontId="3" type="noConversion"/>
  </si>
  <si>
    <t>30Y</t>
    <phoneticPr fontId="3" type="noConversion"/>
  </si>
  <si>
    <t>KRD</t>
    <phoneticPr fontId="3" type="noConversion"/>
  </si>
  <si>
    <t>Coupon</t>
  </si>
  <si>
    <t>150221.IB</t>
  </si>
  <si>
    <t>170212.IB</t>
  </si>
  <si>
    <t>1902001QF.IB</t>
  </si>
  <si>
    <t>1902001.IB</t>
  </si>
  <si>
    <t>120249.IB</t>
  </si>
  <si>
    <t>130205.IB</t>
  </si>
  <si>
    <t>160207.IB</t>
  </si>
  <si>
    <t>130231.IB</t>
  </si>
  <si>
    <t>130240.IB</t>
  </si>
  <si>
    <t>170201.IB</t>
  </si>
  <si>
    <t>140205.IB</t>
  </si>
  <si>
    <t>190203.IB</t>
  </si>
  <si>
    <t>2102001QF.IB</t>
  </si>
  <si>
    <t>140211.IB</t>
  </si>
  <si>
    <t>140215.IB</t>
  </si>
  <si>
    <t>2102003QF.IB</t>
  </si>
  <si>
    <t>140222.IB</t>
  </si>
  <si>
    <t>170208.IB</t>
  </si>
  <si>
    <t>140229.IB</t>
  </si>
  <si>
    <t>2102004QF.IB</t>
  </si>
  <si>
    <t>150205.IB</t>
  </si>
  <si>
    <t>220202.IB</t>
  </si>
  <si>
    <t>2202002QF.IB</t>
  </si>
  <si>
    <t>150210.IB</t>
  </si>
  <si>
    <t>150218.IB</t>
  </si>
  <si>
    <t>160210.IB</t>
  </si>
  <si>
    <t>160213.IB</t>
  </si>
  <si>
    <t>2202001QF.IB</t>
  </si>
  <si>
    <t>220203.IB</t>
  </si>
  <si>
    <t>170210.IB</t>
  </si>
  <si>
    <t>220208.IB</t>
  </si>
  <si>
    <t>170215.IB</t>
  </si>
  <si>
    <t>180210.IB</t>
  </si>
  <si>
    <t>190205.IB</t>
  </si>
  <si>
    <t>220204.IB</t>
  </si>
  <si>
    <t>010221.IB</t>
  </si>
  <si>
    <t>220205.IB</t>
  </si>
  <si>
    <t>220210.IB</t>
  </si>
  <si>
    <t>220215.IB</t>
  </si>
  <si>
    <t>050220.IB</t>
  </si>
  <si>
    <t>160205.IB</t>
  </si>
  <si>
    <t>170202.IB</t>
  </si>
  <si>
    <t>100207.IB</t>
  </si>
  <si>
    <t>100232.IB</t>
  </si>
  <si>
    <t>160216.IB</t>
  </si>
  <si>
    <t>referenceDate</t>
  </si>
  <si>
    <t>ZERORATES</t>
    <phoneticPr fontId="3" type="noConversion"/>
  </si>
  <si>
    <t>Key Rate Duration</t>
    <phoneticPr fontId="3" type="noConversion"/>
  </si>
  <si>
    <t>4M</t>
    <phoneticPr fontId="3" type="noConversion"/>
  </si>
  <si>
    <t>5M</t>
    <phoneticPr fontId="3" type="noConversion"/>
  </si>
  <si>
    <t>9M</t>
    <phoneticPr fontId="3" type="noConversion"/>
  </si>
  <si>
    <t>18Y</t>
    <phoneticPr fontId="3" type="noConversion"/>
  </si>
  <si>
    <t>4Y</t>
    <phoneticPr fontId="3" type="noConversion"/>
  </si>
  <si>
    <t>6Y</t>
    <phoneticPr fontId="3" type="noConversion"/>
  </si>
  <si>
    <t>7Y</t>
    <phoneticPr fontId="3" type="noConversion"/>
  </si>
  <si>
    <t>8Y</t>
    <phoneticPr fontId="3" type="noConversion"/>
  </si>
  <si>
    <t>9Y</t>
    <phoneticPr fontId="3" type="noConversion"/>
  </si>
  <si>
    <t>25Y</t>
    <phoneticPr fontId="3" type="noConversion"/>
  </si>
  <si>
    <t xml:space="preserve">Fixed Rate Bond </t>
    <phoneticPr fontId="3" type="noConversion"/>
  </si>
  <si>
    <t>CouponType</t>
    <phoneticPr fontId="3" type="noConversion"/>
  </si>
  <si>
    <t>IssuePrice</t>
    <phoneticPr fontId="3" type="noConversion"/>
  </si>
  <si>
    <t>SettlementDate</t>
    <phoneticPr fontId="3" type="noConversion"/>
  </si>
  <si>
    <t>ValueDate</t>
    <phoneticPr fontId="3" type="noConversion"/>
  </si>
  <si>
    <t>INTEREST</t>
  </si>
  <si>
    <t>CalibrationSet</t>
    <phoneticPr fontId="3" type="noConversion"/>
  </si>
  <si>
    <t>dayCounter</t>
    <phoneticPr fontId="3" type="noConversion"/>
  </si>
  <si>
    <t>FixedRateBondCurveData</t>
    <phoneticPr fontId="3" type="noConversion"/>
  </si>
  <si>
    <t>Act365Fixed</t>
    <phoneticPr fontId="3" type="noConversion"/>
  </si>
  <si>
    <t>LINEARINTERPOLATION</t>
    <phoneticPr fontId="3" type="noConversion"/>
  </si>
  <si>
    <t>NS</t>
    <phoneticPr fontId="3" type="noConversion"/>
  </si>
  <si>
    <t>Build holiday objects</t>
  </si>
  <si>
    <t>Reference Date</t>
  </si>
  <si>
    <t>Bond Code</t>
  </si>
  <si>
    <t>Maturity Date</t>
  </si>
  <si>
    <t>Remaining Term</t>
  </si>
  <si>
    <t>Average Holding Price (Net)</t>
  </si>
  <si>
    <t>Price (Net)</t>
  </si>
  <si>
    <t>Yield (%)</t>
  </si>
  <si>
    <t>(2)Construct market data for BondCurve, copied from(1)</t>
  </si>
  <si>
    <t>(3)Construct BondCurve</t>
  </si>
  <si>
    <t>FixedRateBond Object Construction Parameters</t>
  </si>
  <si>
    <t>Bond Curve Construction Parameters</t>
  </si>
  <si>
    <t>(4)Generate corresponding zero-coupon rates</t>
  </si>
  <si>
    <t>Parameters</t>
  </si>
  <si>
    <t>(5)Generate parameter curve</t>
  </si>
  <si>
    <t>(6)Obtain zero-coupon rates from the parameter curve</t>
  </si>
  <si>
    <t>(1)Market Prices of China Development Bank Bonds</t>
  </si>
  <si>
    <t>DirtyPriceFromYieldCHN</t>
  </si>
  <si>
    <t>DirtyPrice</t>
  </si>
  <si>
    <t>Coupon Bond Calculator</t>
  </si>
  <si>
    <t>Currently Used Bond</t>
  </si>
  <si>
    <t>Calculate Based on YTM</t>
  </si>
  <si>
    <t>Calculation Results</t>
  </si>
  <si>
    <t>Key Rate Duration</t>
  </si>
  <si>
    <t>Yield, Clean Price, Dirty Price Conversion</t>
  </si>
  <si>
    <t>Cash Flow</t>
  </si>
  <si>
    <t>Calculate Based on Yield Curve</t>
  </si>
  <si>
    <t>Interest</t>
  </si>
  <si>
    <t>parametricCurveModel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</si>
</sst>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0_);[Red]\(0.0000\)"/>
    <numFmt numFmtId="166" formatCode="0.00_);[Red]\(0.00\)"/>
    <numFmt numFmtId="167" formatCode="0.000000"/>
    <numFmt numFmtId="168" formatCode="0.00000"/>
  </numFmts>
  <fonts count="1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sz val="11"/>
      <name val="Calibri"/>
      <family val="3"/>
      <charset val="134"/>
      <scheme val="minor"/>
    </font>
    <font>
      <b/>
      <sz val="11"/>
      <color theme="1" tint="0.1499984740745262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7" tint="0.79995117038483843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</fills>
  <borders count="10">
    <border>
      <left/>
      <right/>
      <top/>
      <bottom/>
      <diagonal/>
    </border>
    <border>
      <left style="double">
        <color theme="0" tint="-0.14993743705557422"/>
      </left>
      <right style="double">
        <color theme="0" tint="-0.14993743705557422"/>
      </right>
      <top style="double">
        <color theme="0" tint="-0.1499374370555742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/>
      <right style="thin">
        <color theme="0" tint="-0.499984740745262"/>
      </right>
      <top/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rgb="FFC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14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5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164" fontId="0" fillId="0" borderId="0" xfId="1" applyNumberFormat="1" applyFont="1">
      <alignment vertical="center"/>
    </xf>
    <xf numFmtId="0" fontId="6" fillId="2" borderId="1" xfId="0" applyFont="1" applyFill="1" applyBorder="1">
      <alignment vertical="center"/>
    </xf>
    <xf numFmtId="14" fontId="5" fillId="2" borderId="4" xfId="0" applyNumberFormat="1" applyFont="1" applyFill="1" applyBorder="1">
      <alignment vertical="center"/>
    </xf>
    <xf numFmtId="165" fontId="5" fillId="2" borderId="4" xfId="0" applyNumberFormat="1" applyFont="1" applyFill="1" applyBorder="1">
      <alignment vertical="center"/>
    </xf>
    <xf numFmtId="49" fontId="5" fillId="2" borderId="4" xfId="0" applyNumberFormat="1" applyFont="1" applyFill="1" applyBorder="1">
      <alignment vertical="center"/>
    </xf>
    <xf numFmtId="166" fontId="5" fillId="2" borderId="4" xfId="0" applyNumberFormat="1" applyFont="1" applyFill="1" applyBorder="1">
      <alignment vertical="center"/>
    </xf>
    <xf numFmtId="0" fontId="7" fillId="2" borderId="2" xfId="0" applyFont="1" applyFill="1" applyBorder="1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167" fontId="0" fillId="2" borderId="1" xfId="0" applyNumberFormat="1" applyFill="1" applyBorder="1">
      <alignment vertical="center"/>
    </xf>
    <xf numFmtId="167" fontId="0" fillId="0" borderId="0" xfId="0" applyNumberFormat="1">
      <alignment vertical="center"/>
    </xf>
    <xf numFmtId="167" fontId="5" fillId="2" borderId="2" xfId="0" applyNumberFormat="1" applyFont="1" applyFill="1" applyBorder="1">
      <alignment vertical="center"/>
    </xf>
    <xf numFmtId="167" fontId="0" fillId="3" borderId="1" xfId="0" applyNumberFormat="1" applyFill="1" applyBorder="1">
      <alignment vertical="center"/>
    </xf>
    <xf numFmtId="0" fontId="0" fillId="0" borderId="5" xfId="0" applyBorder="1">
      <alignment vertical="center"/>
    </xf>
    <xf numFmtId="0" fontId="4" fillId="2" borderId="0" xfId="0" applyFont="1" applyFill="1">
      <alignment vertical="center"/>
    </xf>
    <xf numFmtId="0" fontId="4" fillId="0" borderId="6" xfId="0" applyFont="1" applyBorder="1">
      <alignment vertical="center"/>
    </xf>
    <xf numFmtId="0" fontId="0" fillId="0" borderId="7" xfId="0" applyBorder="1" applyAlignment="1"/>
    <xf numFmtId="0" fontId="8" fillId="0" borderId="0" xfId="0" applyFont="1" applyAlignment="1"/>
    <xf numFmtId="14" fontId="0" fillId="0" borderId="0" xfId="0" applyNumberFormat="1" applyAlignment="1"/>
    <xf numFmtId="2" fontId="0" fillId="0" borderId="0" xfId="0" applyNumberFormat="1" applyAlignment="1"/>
    <xf numFmtId="10" fontId="0" fillId="0" borderId="0" xfId="0" applyNumberFormat="1" applyAlignment="1"/>
    <xf numFmtId="0" fontId="0" fillId="0" borderId="0" xfId="0" applyAlignment="1"/>
    <xf numFmtId="168" fontId="0" fillId="0" borderId="0" xfId="0" applyNumberFormat="1">
      <alignment vertical="center"/>
    </xf>
    <xf numFmtId="14" fontId="5" fillId="2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0" fontId="10" fillId="0" borderId="0" xfId="0" applyFont="1">
      <alignment vertical="center"/>
    </xf>
    <xf numFmtId="14" fontId="11" fillId="3" borderId="0" xfId="0" applyNumberFormat="1" applyFont="1" applyFill="1">
      <alignment vertical="center"/>
    </xf>
    <xf numFmtId="0" fontId="9" fillId="0" borderId="0" xfId="0" applyFont="1">
      <alignment vertical="center"/>
    </xf>
    <xf numFmtId="2" fontId="0" fillId="0" borderId="0" xfId="0" applyNumberFormat="1">
      <alignment vertical="center"/>
    </xf>
    <xf numFmtId="166" fontId="0" fillId="0" borderId="0" xfId="0" applyNumberFormat="1">
      <alignment vertical="center"/>
    </xf>
    <xf numFmtId="166" fontId="0" fillId="0" borderId="0" xfId="1" applyNumberFormat="1" applyFont="1">
      <alignment vertical="center"/>
    </xf>
    <xf numFmtId="0" fontId="12" fillId="4" borderId="8" xfId="0" applyFont="1" applyFill="1" applyBorder="1">
      <alignment vertical="center"/>
    </xf>
    <xf numFmtId="0" fontId="13" fillId="4" borderId="8" xfId="0" applyFont="1" applyFill="1" applyBorder="1">
      <alignment vertical="center"/>
    </xf>
    <xf numFmtId="0" fontId="6" fillId="5" borderId="8" xfId="0" applyFont="1" applyFill="1" applyBorder="1">
      <alignment vertical="center"/>
    </xf>
    <xf numFmtId="0" fontId="6" fillId="5" borderId="9" xfId="0" applyFont="1" applyFill="1" applyBorder="1">
      <alignment vertical="center"/>
    </xf>
    <xf numFmtId="0" fontId="12" fillId="4" borderId="9" xfId="0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nlw\Documents\mdp\python\excel\mcp_cny1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Enum"/>
      <sheetName val="SHIBOR Curve "/>
      <sheetName val="SHIBOR3M Curve"/>
      <sheetName val="FR007 Curve"/>
      <sheetName val="USDImpliedCurve"/>
      <sheetName val="BootstrappedCurve"/>
      <sheetName val="IRS2"/>
      <sheetName val="FixedBond"/>
      <sheetName val="BondPricing"/>
      <sheetName val="HistFixing"/>
      <sheetName val="CapVol"/>
      <sheetName val="Swaption"/>
    </sheetNames>
    <sheetDataSet>
      <sheetData sheetId="0" refreshError="1"/>
      <sheetData sheetId="1" refreshError="1">
        <row r="3">
          <cell r="B3" t="str">
            <v>Act360</v>
          </cell>
        </row>
        <row r="4">
          <cell r="B4" t="str">
            <v>Act365Fixed</v>
          </cell>
        </row>
        <row r="5">
          <cell r="B5" t="str">
            <v>ThirtyE360</v>
          </cell>
        </row>
        <row r="6">
          <cell r="B6" t="str">
            <v>ThirtyE360ISDA</v>
          </cell>
        </row>
        <row r="7">
          <cell r="B7" t="str">
            <v>ThirtyEPlus360</v>
          </cell>
        </row>
        <row r="8">
          <cell r="B8" t="str">
            <v>ThirtyU360</v>
          </cell>
        </row>
        <row r="9">
          <cell r="B9" t="str">
            <v>ActActISDA</v>
          </cell>
        </row>
        <row r="10">
          <cell r="B10" t="str">
            <v>ActActICMA</v>
          </cell>
        </row>
        <row r="11">
          <cell r="B11" t="str">
            <v>Act365L</v>
          </cell>
        </row>
        <row r="12">
          <cell r="B12" t="str">
            <v>ActActAFB</v>
          </cell>
        </row>
        <row r="13">
          <cell r="B13" t="str">
            <v>Act365Leap</v>
          </cell>
        </row>
        <row r="14">
          <cell r="B14" t="str">
            <v>ActActXTR</v>
          </cell>
        </row>
        <row r="15">
          <cell r="B15" t="str">
            <v>ActActICMAComplement</v>
          </cell>
        </row>
        <row r="16">
          <cell r="B16" t="str">
            <v>Act252</v>
          </cell>
        </row>
        <row r="33">
          <cell r="M33" t="str">
            <v>YIELDVOL</v>
          </cell>
        </row>
        <row r="34">
          <cell r="M34" t="str">
            <v>YIELDNORMALISEDVOL</v>
          </cell>
        </row>
        <row r="35">
          <cell r="M35" t="str">
            <v>YIELDPOINTSPERDAY</v>
          </cell>
        </row>
        <row r="36">
          <cell r="M36" t="str">
            <v>YIELDTOTALVARIANCE</v>
          </cell>
        </row>
        <row r="37">
          <cell r="M37" t="str">
            <v>PRICEVOL</v>
          </cell>
        </row>
        <row r="38">
          <cell r="M38" t="str">
            <v>PRICENORMALISEDVOL</v>
          </cell>
        </row>
        <row r="39">
          <cell r="M39" t="str">
            <v>PRICEPOINTSPERDAY</v>
          </cell>
        </row>
        <row r="40">
          <cell r="M40" t="str">
            <v>PRICETOTALVARIANCE</v>
          </cell>
        </row>
        <row r="46">
          <cell r="M46" t="str">
            <v>ARREARS</v>
          </cell>
        </row>
        <row r="47">
          <cell r="M47" t="str">
            <v>DISCOUNT</v>
          </cell>
        </row>
        <row r="50">
          <cell r="M50" t="str">
            <v>PARYIELDVOL</v>
          </cell>
        </row>
        <row r="51">
          <cell r="M51" t="str">
            <v>PREMIUMPER1M</v>
          </cell>
        </row>
        <row r="52">
          <cell r="M52" t="str">
            <v>PREMIUMPER10K</v>
          </cell>
        </row>
        <row r="53">
          <cell r="B53" t="str">
            <v>FLATINTERPOLATION</v>
          </cell>
          <cell r="M53" t="str">
            <v>PERCENTAGEPREMIUM</v>
          </cell>
        </row>
        <row r="54">
          <cell r="B54" t="str">
            <v>CLOSESTINTERPOLATION</v>
          </cell>
          <cell r="M54" t="str">
            <v>YIELDVOLQUOTE</v>
          </cell>
        </row>
        <row r="55">
          <cell r="B55" t="str">
            <v>LINEARINTERPOLATION</v>
          </cell>
          <cell r="M55" t="str">
            <v>PRICEVOLQUOTE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  <cell r="M58" t="str">
            <v>METHOD1</v>
          </cell>
        </row>
        <row r="59">
          <cell r="B59" t="str">
            <v>CUBICSPLINES</v>
          </cell>
          <cell r="M59" t="str">
            <v>METHOD2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librationSet@2" TargetMode="External"/><Relationship Id="rId1" Type="http://schemas.openxmlformats.org/officeDocument/2006/relationships/hyperlink" Target="mailto:MBondCure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63"/>
  <sheetViews>
    <sheetView workbookViewId="0">
      <selection activeCell="G53" sqref="G53"/>
    </sheetView>
  </sheetViews>
  <sheetFormatPr defaultRowHeight="15"/>
  <cols>
    <col min="2" max="2" width="17.42578125" customWidth="1"/>
    <col min="5" max="5" width="21.28515625" customWidth="1"/>
    <col min="8" max="8" width="10.42578125" bestFit="1" customWidth="1"/>
    <col min="13" max="13" width="20.42578125" bestFit="1" customWidth="1"/>
  </cols>
  <sheetData>
    <row r="2" spans="2:14">
      <c r="B2" t="s">
        <v>13</v>
      </c>
      <c r="E2" t="s">
        <v>14</v>
      </c>
      <c r="H2" t="s">
        <v>15</v>
      </c>
      <c r="M2" t="s">
        <v>16</v>
      </c>
    </row>
    <row r="3" spans="2:14">
      <c r="B3" t="s">
        <v>17</v>
      </c>
      <c r="C3">
        <v>0</v>
      </c>
      <c r="E3" t="s">
        <v>18</v>
      </c>
      <c r="F3">
        <v>-1</v>
      </c>
      <c r="H3" t="s">
        <v>5</v>
      </c>
      <c r="I3">
        <v>0</v>
      </c>
      <c r="M3" t="s">
        <v>2</v>
      </c>
      <c r="N3">
        <v>1</v>
      </c>
    </row>
    <row r="4" spans="2:14">
      <c r="B4" t="s">
        <v>19</v>
      </c>
      <c r="C4">
        <v>1</v>
      </c>
      <c r="E4" t="s">
        <v>20</v>
      </c>
      <c r="F4">
        <v>0</v>
      </c>
      <c r="H4" t="s">
        <v>21</v>
      </c>
      <c r="I4">
        <v>1</v>
      </c>
      <c r="M4" t="s">
        <v>22</v>
      </c>
      <c r="N4">
        <v>2</v>
      </c>
    </row>
    <row r="5" spans="2:14">
      <c r="B5" t="s">
        <v>23</v>
      </c>
      <c r="C5">
        <v>2</v>
      </c>
      <c r="E5" t="s">
        <v>2</v>
      </c>
      <c r="F5">
        <v>1</v>
      </c>
      <c r="H5" t="s">
        <v>24</v>
      </c>
      <c r="I5">
        <v>2</v>
      </c>
      <c r="M5" t="s">
        <v>25</v>
      </c>
      <c r="N5">
        <v>4</v>
      </c>
    </row>
    <row r="6" spans="2:14">
      <c r="B6" t="s">
        <v>26</v>
      </c>
      <c r="C6">
        <v>3</v>
      </c>
      <c r="E6" t="s">
        <v>27</v>
      </c>
      <c r="F6">
        <v>-11</v>
      </c>
      <c r="H6" t="s">
        <v>28</v>
      </c>
      <c r="I6">
        <v>3</v>
      </c>
      <c r="M6" t="s">
        <v>29</v>
      </c>
      <c r="N6">
        <v>6</v>
      </c>
    </row>
    <row r="7" spans="2:14">
      <c r="B7" t="s">
        <v>30</v>
      </c>
      <c r="C7">
        <v>4</v>
      </c>
      <c r="E7" t="s">
        <v>31</v>
      </c>
      <c r="F7">
        <v>-9</v>
      </c>
      <c r="H7" t="s">
        <v>32</v>
      </c>
      <c r="I7">
        <v>4</v>
      </c>
      <c r="M7" t="s">
        <v>33</v>
      </c>
      <c r="N7">
        <v>12</v>
      </c>
    </row>
    <row r="8" spans="2:14">
      <c r="B8" t="s">
        <v>34</v>
      </c>
      <c r="C8">
        <v>5</v>
      </c>
      <c r="E8" t="s">
        <v>35</v>
      </c>
      <c r="F8">
        <v>-8</v>
      </c>
      <c r="H8" t="s">
        <v>36</v>
      </c>
      <c r="I8">
        <v>5</v>
      </c>
      <c r="M8" t="s">
        <v>37</v>
      </c>
      <c r="N8">
        <v>52</v>
      </c>
    </row>
    <row r="9" spans="2:14">
      <c r="B9" t="s">
        <v>4</v>
      </c>
      <c r="C9">
        <v>6</v>
      </c>
      <c r="E9" t="s">
        <v>22</v>
      </c>
      <c r="F9">
        <v>2</v>
      </c>
    </row>
    <row r="10" spans="2:14">
      <c r="B10" t="s">
        <v>38</v>
      </c>
      <c r="C10">
        <v>7</v>
      </c>
      <c r="E10" t="s">
        <v>39</v>
      </c>
      <c r="F10">
        <v>-5</v>
      </c>
      <c r="M10" t="s">
        <v>40</v>
      </c>
    </row>
    <row r="11" spans="2:14">
      <c r="B11" t="s">
        <v>41</v>
      </c>
      <c r="C11">
        <v>8</v>
      </c>
      <c r="E11" t="s">
        <v>42</v>
      </c>
      <c r="F11">
        <v>3</v>
      </c>
      <c r="H11" t="s">
        <v>43</v>
      </c>
      <c r="M11" t="s">
        <v>2</v>
      </c>
      <c r="N11">
        <v>1</v>
      </c>
    </row>
    <row r="12" spans="2:14">
      <c r="B12" t="s">
        <v>44</v>
      </c>
      <c r="C12">
        <v>9</v>
      </c>
      <c r="E12" t="s">
        <v>25</v>
      </c>
      <c r="F12">
        <v>4</v>
      </c>
      <c r="H12" t="s">
        <v>45</v>
      </c>
      <c r="I12">
        <v>-1</v>
      </c>
      <c r="M12" t="s">
        <v>22</v>
      </c>
      <c r="N12">
        <v>2</v>
      </c>
    </row>
    <row r="13" spans="2:14">
      <c r="B13" t="s">
        <v>46</v>
      </c>
      <c r="C13">
        <v>10</v>
      </c>
      <c r="E13" t="s">
        <v>29</v>
      </c>
      <c r="F13">
        <v>6</v>
      </c>
      <c r="H13" t="s">
        <v>47</v>
      </c>
      <c r="I13">
        <v>1</v>
      </c>
      <c r="M13" t="s">
        <v>25</v>
      </c>
      <c r="N13">
        <v>4</v>
      </c>
    </row>
    <row r="14" spans="2:14">
      <c r="B14" t="s">
        <v>48</v>
      </c>
      <c r="C14">
        <v>11</v>
      </c>
      <c r="E14" t="s">
        <v>33</v>
      </c>
      <c r="F14">
        <v>12</v>
      </c>
      <c r="M14" t="s">
        <v>29</v>
      </c>
      <c r="N14">
        <v>6</v>
      </c>
    </row>
    <row r="15" spans="2:14">
      <c r="B15" t="s">
        <v>49</v>
      </c>
      <c r="C15">
        <v>12</v>
      </c>
      <c r="E15" t="s">
        <v>50</v>
      </c>
      <c r="F15">
        <v>13</v>
      </c>
      <c r="M15" t="s">
        <v>33</v>
      </c>
      <c r="N15">
        <v>12</v>
      </c>
    </row>
    <row r="16" spans="2:14">
      <c r="B16" t="s">
        <v>51</v>
      </c>
      <c r="C16">
        <v>13</v>
      </c>
      <c r="E16" t="s">
        <v>52</v>
      </c>
      <c r="F16">
        <v>26</v>
      </c>
      <c r="H16" t="s">
        <v>53</v>
      </c>
      <c r="M16" t="s">
        <v>37</v>
      </c>
      <c r="N16">
        <v>52</v>
      </c>
    </row>
    <row r="17" spans="2:15">
      <c r="E17" t="s">
        <v>37</v>
      </c>
      <c r="F17">
        <v>52</v>
      </c>
      <c r="H17" t="s">
        <v>54</v>
      </c>
      <c r="I17">
        <v>0</v>
      </c>
      <c r="M17" t="s">
        <v>55</v>
      </c>
      <c r="N17">
        <v>365</v>
      </c>
    </row>
    <row r="18" spans="2:15">
      <c r="E18" t="s">
        <v>56</v>
      </c>
      <c r="F18">
        <v>260</v>
      </c>
      <c r="H18" t="s">
        <v>57</v>
      </c>
      <c r="I18">
        <v>1</v>
      </c>
    </row>
    <row r="19" spans="2:15">
      <c r="B19" t="s">
        <v>58</v>
      </c>
      <c r="E19" t="s">
        <v>55</v>
      </c>
      <c r="F19">
        <v>365</v>
      </c>
      <c r="H19" t="s">
        <v>59</v>
      </c>
      <c r="I19">
        <v>2</v>
      </c>
    </row>
    <row r="20" spans="2:15">
      <c r="B20" t="s">
        <v>6</v>
      </c>
      <c r="C20">
        <v>0</v>
      </c>
      <c r="E20" t="s">
        <v>60</v>
      </c>
      <c r="F20">
        <v>366</v>
      </c>
      <c r="M20" s="10" t="s">
        <v>61</v>
      </c>
      <c r="N20" t="s">
        <v>62</v>
      </c>
    </row>
    <row r="21" spans="2:15">
      <c r="B21" t="s">
        <v>63</v>
      </c>
      <c r="C21">
        <v>1</v>
      </c>
      <c r="H21" t="s">
        <v>64</v>
      </c>
      <c r="M21" t="s">
        <v>65</v>
      </c>
      <c r="N21">
        <v>1</v>
      </c>
      <c r="O21" t="s">
        <v>66</v>
      </c>
    </row>
    <row r="22" spans="2:15">
      <c r="B22" t="s">
        <v>67</v>
      </c>
      <c r="C22">
        <v>2</v>
      </c>
      <c r="H22" t="s">
        <v>68</v>
      </c>
      <c r="I22">
        <v>0</v>
      </c>
      <c r="M22" t="s">
        <v>69</v>
      </c>
      <c r="N22">
        <v>2</v>
      </c>
      <c r="O22" t="s">
        <v>70</v>
      </c>
    </row>
    <row r="23" spans="2:15">
      <c r="B23" t="s">
        <v>71</v>
      </c>
      <c r="C23">
        <v>3</v>
      </c>
      <c r="E23" t="s">
        <v>72</v>
      </c>
      <c r="H23" t="s">
        <v>73</v>
      </c>
      <c r="I23">
        <v>1</v>
      </c>
      <c r="M23" t="s">
        <v>74</v>
      </c>
      <c r="N23">
        <v>3</v>
      </c>
      <c r="O23" t="s">
        <v>75</v>
      </c>
    </row>
    <row r="24" spans="2:15">
      <c r="B24" t="s">
        <v>76</v>
      </c>
      <c r="C24">
        <v>4</v>
      </c>
      <c r="E24" t="s">
        <v>77</v>
      </c>
      <c r="F24">
        <v>0</v>
      </c>
      <c r="H24" t="s">
        <v>78</v>
      </c>
      <c r="I24">
        <v>2</v>
      </c>
      <c r="M24" t="s">
        <v>79</v>
      </c>
      <c r="N24">
        <v>4</v>
      </c>
      <c r="O24" t="s">
        <v>80</v>
      </c>
    </row>
    <row r="25" spans="2:15">
      <c r="B25" t="s">
        <v>81</v>
      </c>
      <c r="C25">
        <v>5</v>
      </c>
      <c r="E25" t="s">
        <v>82</v>
      </c>
      <c r="F25">
        <v>1</v>
      </c>
      <c r="M25" t="s">
        <v>83</v>
      </c>
      <c r="N25">
        <v>5</v>
      </c>
      <c r="O25" t="s">
        <v>84</v>
      </c>
    </row>
    <row r="26" spans="2:15">
      <c r="B26" t="s">
        <v>85</v>
      </c>
      <c r="C26">
        <v>6</v>
      </c>
      <c r="E26" t="s">
        <v>86</v>
      </c>
      <c r="F26">
        <v>2</v>
      </c>
      <c r="M26" t="s">
        <v>87</v>
      </c>
      <c r="N26">
        <v>6</v>
      </c>
      <c r="O26" t="s">
        <v>88</v>
      </c>
    </row>
    <row r="27" spans="2:15">
      <c r="M27" t="s">
        <v>89</v>
      </c>
      <c r="N27">
        <v>7</v>
      </c>
      <c r="O27" t="s">
        <v>90</v>
      </c>
    </row>
    <row r="28" spans="2:15">
      <c r="B28" t="s">
        <v>91</v>
      </c>
      <c r="C28" t="s">
        <v>95</v>
      </c>
      <c r="E28" t="s">
        <v>92</v>
      </c>
      <c r="M28" t="s">
        <v>93</v>
      </c>
      <c r="N28">
        <v>8</v>
      </c>
      <c r="O28" t="s">
        <v>94</v>
      </c>
    </row>
    <row r="29" spans="2:15">
      <c r="B29" t="s">
        <v>254</v>
      </c>
      <c r="C29">
        <v>-1</v>
      </c>
      <c r="E29" t="b">
        <v>1</v>
      </c>
      <c r="F29">
        <v>1</v>
      </c>
    </row>
    <row r="30" spans="2:15">
      <c r="B30" t="s">
        <v>95</v>
      </c>
      <c r="C30">
        <v>0</v>
      </c>
      <c r="E30" t="b">
        <v>0</v>
      </c>
      <c r="F30">
        <v>-1</v>
      </c>
    </row>
    <row r="31" spans="2:15">
      <c r="B31" t="s">
        <v>96</v>
      </c>
      <c r="C31">
        <v>1</v>
      </c>
    </row>
    <row r="32" spans="2:15">
      <c r="B32" t="s">
        <v>97</v>
      </c>
      <c r="C32">
        <v>2</v>
      </c>
      <c r="M32" t="s">
        <v>99</v>
      </c>
    </row>
    <row r="33" spans="2:15">
      <c r="B33" t="s">
        <v>98</v>
      </c>
      <c r="C33">
        <v>3</v>
      </c>
      <c r="E33" t="s">
        <v>101</v>
      </c>
      <c r="M33" t="s">
        <v>102</v>
      </c>
      <c r="O33" t="s">
        <v>103</v>
      </c>
    </row>
    <row r="34" spans="2:15">
      <c r="B34" t="s">
        <v>100</v>
      </c>
      <c r="C34">
        <v>4</v>
      </c>
      <c r="E34" t="s">
        <v>105</v>
      </c>
      <c r="M34" t="s">
        <v>106</v>
      </c>
      <c r="O34" t="s">
        <v>107</v>
      </c>
    </row>
    <row r="35" spans="2:15">
      <c r="B35" t="s">
        <v>104</v>
      </c>
      <c r="C35">
        <v>5</v>
      </c>
      <c r="E35" t="s">
        <v>109</v>
      </c>
      <c r="M35" t="s">
        <v>110</v>
      </c>
    </row>
    <row r="36" spans="2:15">
      <c r="B36" t="s">
        <v>108</v>
      </c>
      <c r="C36">
        <v>6</v>
      </c>
      <c r="E36" t="s">
        <v>112</v>
      </c>
      <c r="M36" t="s">
        <v>113</v>
      </c>
    </row>
    <row r="37" spans="2:15">
      <c r="B37" t="s">
        <v>111</v>
      </c>
      <c r="C37">
        <v>7</v>
      </c>
      <c r="E37" t="s">
        <v>114</v>
      </c>
      <c r="M37" t="s">
        <v>115</v>
      </c>
    </row>
    <row r="38" spans="2:15">
      <c r="B38" t="s">
        <v>113</v>
      </c>
      <c r="C38">
        <v>8</v>
      </c>
      <c r="E38" t="s">
        <v>117</v>
      </c>
      <c r="M38" t="s">
        <v>118</v>
      </c>
    </row>
    <row r="39" spans="2:15">
      <c r="B39" t="s">
        <v>116</v>
      </c>
      <c r="C39">
        <v>9</v>
      </c>
      <c r="M39" t="s">
        <v>120</v>
      </c>
    </row>
    <row r="40" spans="2:15">
      <c r="B40" t="s">
        <v>119</v>
      </c>
      <c r="C40">
        <v>10</v>
      </c>
      <c r="M40" t="s">
        <v>116</v>
      </c>
    </row>
    <row r="41" spans="2:15">
      <c r="B41" t="s">
        <v>121</v>
      </c>
      <c r="C41">
        <v>11</v>
      </c>
    </row>
    <row r="42" spans="2:15" ht="15.75" thickBot="1">
      <c r="B42" t="s">
        <v>122</v>
      </c>
      <c r="C42">
        <v>12</v>
      </c>
      <c r="E42" s="12" t="s">
        <v>186</v>
      </c>
      <c r="M42" t="s">
        <v>124</v>
      </c>
    </row>
    <row r="43" spans="2:15" ht="15.75" thickTop="1">
      <c r="B43" t="s">
        <v>123</v>
      </c>
      <c r="C43">
        <v>13</v>
      </c>
      <c r="E43" t="s">
        <v>18</v>
      </c>
      <c r="M43" t="s">
        <v>126</v>
      </c>
    </row>
    <row r="44" spans="2:15">
      <c r="B44" t="s">
        <v>125</v>
      </c>
      <c r="C44">
        <v>14</v>
      </c>
      <c r="E44" t="s">
        <v>20</v>
      </c>
      <c r="M44" t="s">
        <v>128</v>
      </c>
    </row>
    <row r="45" spans="2:15">
      <c r="B45" t="s">
        <v>127</v>
      </c>
      <c r="C45">
        <v>15</v>
      </c>
      <c r="E45" t="s">
        <v>60</v>
      </c>
      <c r="M45" t="s">
        <v>130</v>
      </c>
    </row>
    <row r="46" spans="2:15">
      <c r="B46" t="s">
        <v>129</v>
      </c>
      <c r="C46">
        <v>16</v>
      </c>
      <c r="M46" t="s">
        <v>132</v>
      </c>
    </row>
    <row r="47" spans="2:15">
      <c r="B47" t="s">
        <v>131</v>
      </c>
      <c r="C47">
        <v>17</v>
      </c>
      <c r="M47" t="s">
        <v>134</v>
      </c>
    </row>
    <row r="48" spans="2:15">
      <c r="B48" t="s">
        <v>133</v>
      </c>
      <c r="C48">
        <v>18</v>
      </c>
    </row>
    <row r="49" spans="2:15">
      <c r="B49" t="s">
        <v>135</v>
      </c>
      <c r="C49">
        <v>19</v>
      </c>
      <c r="M49" t="s">
        <v>137</v>
      </c>
    </row>
    <row r="50" spans="2:15">
      <c r="B50" t="s">
        <v>136</v>
      </c>
      <c r="C50">
        <v>20</v>
      </c>
      <c r="M50" t="s">
        <v>139</v>
      </c>
      <c r="N50">
        <v>0</v>
      </c>
    </row>
    <row r="51" spans="2:15">
      <c r="B51" t="s">
        <v>138</v>
      </c>
      <c r="C51">
        <v>21</v>
      </c>
      <c r="M51" t="s">
        <v>140</v>
      </c>
      <c r="N51">
        <v>1</v>
      </c>
      <c r="O51" t="s">
        <v>141</v>
      </c>
    </row>
    <row r="52" spans="2:15">
      <c r="M52" t="s">
        <v>143</v>
      </c>
      <c r="N52">
        <v>2</v>
      </c>
      <c r="O52" t="s">
        <v>144</v>
      </c>
    </row>
    <row r="53" spans="2:15">
      <c r="B53" t="s">
        <v>142</v>
      </c>
      <c r="M53" t="s">
        <v>146</v>
      </c>
      <c r="N53">
        <v>3</v>
      </c>
      <c r="O53" t="s">
        <v>147</v>
      </c>
    </row>
    <row r="54" spans="2:15">
      <c r="B54" t="s">
        <v>145</v>
      </c>
      <c r="C54">
        <v>0</v>
      </c>
      <c r="M54" t="s">
        <v>149</v>
      </c>
      <c r="N54">
        <v>4</v>
      </c>
    </row>
    <row r="55" spans="2:15">
      <c r="B55" t="s">
        <v>148</v>
      </c>
      <c r="C55">
        <v>1</v>
      </c>
      <c r="M55" t="s">
        <v>151</v>
      </c>
      <c r="N55">
        <v>5</v>
      </c>
    </row>
    <row r="56" spans="2:15">
      <c r="B56" t="s">
        <v>150</v>
      </c>
      <c r="C56">
        <v>2</v>
      </c>
    </row>
    <row r="57" spans="2:15">
      <c r="B57" t="s">
        <v>152</v>
      </c>
      <c r="C57">
        <v>3</v>
      </c>
      <c r="M57" t="s">
        <v>124</v>
      </c>
    </row>
    <row r="58" spans="2:15">
      <c r="B58" t="s">
        <v>153</v>
      </c>
      <c r="C58">
        <v>4</v>
      </c>
      <c r="M58" s="11" t="s">
        <v>126</v>
      </c>
      <c r="O58" t="s">
        <v>155</v>
      </c>
    </row>
    <row r="59" spans="2:15">
      <c r="B59" t="s">
        <v>154</v>
      </c>
      <c r="C59">
        <v>5</v>
      </c>
      <c r="M59" t="s">
        <v>157</v>
      </c>
      <c r="O59" t="s">
        <v>158</v>
      </c>
    </row>
    <row r="60" spans="2:15">
      <c r="B60" t="s">
        <v>156</v>
      </c>
      <c r="C60">
        <v>6</v>
      </c>
    </row>
    <row r="61" spans="2:15">
      <c r="B61" t="s">
        <v>159</v>
      </c>
      <c r="C61">
        <v>7</v>
      </c>
    </row>
    <row r="62" spans="2:15">
      <c r="B62" t="s">
        <v>160</v>
      </c>
      <c r="C62">
        <v>8</v>
      </c>
    </row>
    <row r="63" spans="2:15">
      <c r="B63" t="s">
        <v>161</v>
      </c>
      <c r="C63">
        <v>9</v>
      </c>
    </row>
  </sheetData>
  <phoneticPr fontId="3" type="noConversion"/>
  <dataValidations count="1">
    <dataValidation type="list" allowBlank="1" showInputMessage="1" showErrorMessage="1" sqref="C28" xr:uid="{00000000-0002-0000-0000-000000000000}">
      <formula1>$B$30:$B$51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C1390"/>
  <sheetViews>
    <sheetView workbookViewId="0">
      <selection sqref="A1:C1"/>
    </sheetView>
  </sheetViews>
  <sheetFormatPr defaultRowHeight="15"/>
  <cols>
    <col min="1" max="3" width="13.7109375" customWidth="1"/>
    <col min="5" max="5" width="13.5703125" customWidth="1"/>
    <col min="6" max="6" width="19" customWidth="1"/>
    <col min="7" max="7" width="13.42578125" customWidth="1"/>
    <col min="8" max="8" width="17.28515625" customWidth="1"/>
    <col min="9" max="9" width="12.5703125" customWidth="1"/>
    <col min="10" max="10" width="17.7109375" customWidth="1"/>
  </cols>
  <sheetData>
    <row r="1" spans="1:3" ht="15.75" thickBot="1">
      <c r="A1" s="53" t="s">
        <v>278</v>
      </c>
      <c r="B1" s="50"/>
      <c r="C1" s="50"/>
    </row>
    <row r="2" spans="1:3" ht="16.5" thickTop="1" thickBot="1">
      <c r="A2" s="51" t="str">
        <f>_xll.McpCalendar("code",A3:A1390)</f>
        <v>McpCalendar@0</v>
      </c>
      <c r="B2" s="51" t="str">
        <f>_xll.McpCalendar("code",B3:B1154)</f>
        <v>McpCalendar@1</v>
      </c>
    </row>
    <row r="3" spans="1:3" ht="15.75" thickTop="1">
      <c r="A3" s="5">
        <v>44291</v>
      </c>
      <c r="B3" s="5">
        <v>39814</v>
      </c>
      <c r="C3" s="5"/>
    </row>
    <row r="4" spans="1:3">
      <c r="A4" s="5">
        <v>39814</v>
      </c>
      <c r="B4" s="5">
        <v>39832</v>
      </c>
      <c r="C4" s="5"/>
    </row>
    <row r="5" spans="1:3">
      <c r="A5" s="5">
        <v>39815</v>
      </c>
      <c r="B5" s="5">
        <v>39860</v>
      </c>
      <c r="C5" s="5"/>
    </row>
    <row r="6" spans="1:3">
      <c r="A6" s="5">
        <v>39816</v>
      </c>
      <c r="B6" s="5">
        <v>39958</v>
      </c>
      <c r="C6" s="5"/>
    </row>
    <row r="7" spans="1:3">
      <c r="A7" s="5">
        <v>39838</v>
      </c>
      <c r="B7" s="5">
        <v>39997</v>
      </c>
      <c r="C7" s="5"/>
    </row>
    <row r="8" spans="1:3">
      <c r="A8" s="5">
        <v>39839</v>
      </c>
      <c r="B8" s="5">
        <v>39998</v>
      </c>
      <c r="C8" s="5"/>
    </row>
    <row r="9" spans="1:3">
      <c r="A9" s="5">
        <v>39840</v>
      </c>
      <c r="B9" s="5">
        <v>40063</v>
      </c>
      <c r="C9" s="5"/>
    </row>
    <row r="10" spans="1:3">
      <c r="A10" s="5">
        <v>39841</v>
      </c>
      <c r="B10" s="5">
        <v>40098</v>
      </c>
      <c r="C10" s="5"/>
    </row>
    <row r="11" spans="1:3">
      <c r="A11" s="5">
        <v>39842</v>
      </c>
      <c r="B11" s="5">
        <v>40128</v>
      </c>
      <c r="C11" s="5"/>
    </row>
    <row r="12" spans="1:3">
      <c r="A12" s="5">
        <v>39843</v>
      </c>
      <c r="B12" s="5">
        <v>40143</v>
      </c>
      <c r="C12" s="5"/>
    </row>
    <row r="13" spans="1:3">
      <c r="A13" s="5">
        <v>39844</v>
      </c>
      <c r="B13" s="5">
        <v>40172</v>
      </c>
      <c r="C13" s="5"/>
    </row>
    <row r="14" spans="1:3">
      <c r="A14" s="5">
        <v>39907</v>
      </c>
      <c r="B14" s="5">
        <v>40179</v>
      </c>
      <c r="C14" s="5"/>
    </row>
    <row r="15" spans="1:3">
      <c r="A15" s="5">
        <v>39908</v>
      </c>
      <c r="B15" s="5">
        <v>40196</v>
      </c>
      <c r="C15" s="5"/>
    </row>
    <row r="16" spans="1:3">
      <c r="A16" s="5">
        <v>39909</v>
      </c>
      <c r="B16" s="5">
        <v>40224</v>
      </c>
      <c r="C16" s="5"/>
    </row>
    <row r="17" spans="1:3">
      <c r="A17" s="5">
        <v>39934</v>
      </c>
      <c r="B17" s="5">
        <v>40329</v>
      </c>
      <c r="C17" s="5"/>
    </row>
    <row r="18" spans="1:3">
      <c r="A18" s="5">
        <v>39935</v>
      </c>
      <c r="B18" s="5">
        <v>40364</v>
      </c>
      <c r="C18" s="5"/>
    </row>
    <row r="19" spans="1:3">
      <c r="A19" s="5">
        <v>39936</v>
      </c>
      <c r="B19" s="5">
        <v>40427</v>
      </c>
      <c r="C19" s="5"/>
    </row>
    <row r="20" spans="1:3">
      <c r="A20" s="5">
        <v>39961</v>
      </c>
      <c r="B20" s="5">
        <v>40462</v>
      </c>
      <c r="C20" s="5"/>
    </row>
    <row r="21" spans="1:3">
      <c r="A21" s="5">
        <v>39962</v>
      </c>
      <c r="B21" s="5">
        <v>40493</v>
      </c>
      <c r="C21" s="5"/>
    </row>
    <row r="22" spans="1:3">
      <c r="A22" s="5">
        <v>39963</v>
      </c>
      <c r="B22" s="5">
        <v>40507</v>
      </c>
      <c r="C22" s="5"/>
    </row>
    <row r="23" spans="1:3">
      <c r="A23" s="5">
        <v>40087</v>
      </c>
      <c r="B23" s="5">
        <v>40544</v>
      </c>
      <c r="C23" s="5"/>
    </row>
    <row r="24" spans="1:3">
      <c r="A24" s="5">
        <v>40088</v>
      </c>
      <c r="B24" s="5">
        <v>40560</v>
      </c>
      <c r="C24" s="5"/>
    </row>
    <row r="25" spans="1:3">
      <c r="A25" s="5">
        <v>40089</v>
      </c>
      <c r="B25" s="5">
        <v>40595</v>
      </c>
      <c r="C25" s="5"/>
    </row>
    <row r="26" spans="1:3">
      <c r="A26" s="5">
        <v>40090</v>
      </c>
      <c r="B26" s="5">
        <v>40693</v>
      </c>
      <c r="C26" s="5"/>
    </row>
    <row r="27" spans="1:3">
      <c r="A27" s="5">
        <v>40091</v>
      </c>
      <c r="B27" s="5">
        <v>40728</v>
      </c>
      <c r="C27" s="5"/>
    </row>
    <row r="28" spans="1:3">
      <c r="A28" s="5">
        <v>40092</v>
      </c>
      <c r="B28" s="5">
        <v>40791</v>
      </c>
      <c r="C28" s="5"/>
    </row>
    <row r="29" spans="1:3">
      <c r="A29" s="5">
        <v>40093</v>
      </c>
      <c r="B29" s="5">
        <v>40826</v>
      </c>
      <c r="C29" s="5"/>
    </row>
    <row r="30" spans="1:3">
      <c r="A30" s="5">
        <v>40094</v>
      </c>
      <c r="B30" s="5">
        <v>40858</v>
      </c>
      <c r="C30" s="5"/>
    </row>
    <row r="31" spans="1:3">
      <c r="A31" s="5">
        <v>40179</v>
      </c>
      <c r="B31" s="5">
        <v>40871</v>
      </c>
      <c r="C31" s="5"/>
    </row>
    <row r="32" spans="1:3">
      <c r="A32" s="5">
        <v>40180</v>
      </c>
      <c r="B32" s="5">
        <v>40903</v>
      </c>
      <c r="C32" s="5"/>
    </row>
    <row r="33" spans="1:3">
      <c r="A33" s="5">
        <v>40181</v>
      </c>
      <c r="B33" s="5">
        <v>40910</v>
      </c>
      <c r="C33" s="5"/>
    </row>
    <row r="34" spans="1:3">
      <c r="A34" s="5">
        <v>40222</v>
      </c>
      <c r="B34" s="5">
        <v>40924</v>
      </c>
      <c r="C34" s="5"/>
    </row>
    <row r="35" spans="1:3">
      <c r="A35" s="5">
        <v>40223</v>
      </c>
      <c r="B35" s="5">
        <v>40959</v>
      </c>
      <c r="C35" s="5"/>
    </row>
    <row r="36" spans="1:3">
      <c r="A36" s="5">
        <v>40224</v>
      </c>
      <c r="B36" s="5">
        <v>41057</v>
      </c>
      <c r="C36" s="5"/>
    </row>
    <row r="37" spans="1:3">
      <c r="A37" s="5">
        <v>40225</v>
      </c>
      <c r="B37" s="5">
        <v>41094</v>
      </c>
      <c r="C37" s="5"/>
    </row>
    <row r="38" spans="1:3">
      <c r="A38" s="5">
        <v>40226</v>
      </c>
      <c r="B38" s="5">
        <v>41155</v>
      </c>
      <c r="C38" s="5"/>
    </row>
    <row r="39" spans="1:3">
      <c r="A39" s="5">
        <v>40227</v>
      </c>
      <c r="B39" s="5">
        <v>41190</v>
      </c>
      <c r="C39" s="5"/>
    </row>
    <row r="40" spans="1:3">
      <c r="A40" s="5">
        <v>40228</v>
      </c>
      <c r="B40" s="5">
        <v>41225</v>
      </c>
      <c r="C40" s="5"/>
    </row>
    <row r="41" spans="1:3">
      <c r="A41" s="5">
        <v>40271</v>
      </c>
      <c r="B41" s="5">
        <v>41235</v>
      </c>
      <c r="C41" s="5"/>
    </row>
    <row r="42" spans="1:3">
      <c r="A42" s="5">
        <v>40272</v>
      </c>
      <c r="B42" s="5">
        <v>41268</v>
      </c>
      <c r="C42" s="5"/>
    </row>
    <row r="43" spans="1:3">
      <c r="A43" s="5">
        <v>40273</v>
      </c>
      <c r="B43" s="5">
        <v>41275</v>
      </c>
      <c r="C43" s="5"/>
    </row>
    <row r="44" spans="1:3">
      <c r="A44" s="5">
        <v>40299</v>
      </c>
      <c r="B44" s="5">
        <v>41295</v>
      </c>
      <c r="C44" s="5"/>
    </row>
    <row r="45" spans="1:3">
      <c r="A45" s="5">
        <v>40300</v>
      </c>
      <c r="B45" s="5">
        <v>41323</v>
      </c>
      <c r="C45" s="5"/>
    </row>
    <row r="46" spans="1:3">
      <c r="A46" s="5">
        <v>40301</v>
      </c>
      <c r="B46" s="5">
        <v>41421</v>
      </c>
      <c r="C46" s="5"/>
    </row>
    <row r="47" spans="1:3">
      <c r="A47" s="5">
        <v>40343</v>
      </c>
      <c r="B47" s="5">
        <v>41459</v>
      </c>
      <c r="C47" s="5"/>
    </row>
    <row r="48" spans="1:3">
      <c r="A48" s="5">
        <v>40344</v>
      </c>
      <c r="B48" s="5">
        <v>41519</v>
      </c>
      <c r="C48" s="5"/>
    </row>
    <row r="49" spans="1:3">
      <c r="A49" s="5">
        <v>40345</v>
      </c>
      <c r="B49" s="5">
        <v>41561</v>
      </c>
      <c r="C49" s="5"/>
    </row>
    <row r="50" spans="1:3">
      <c r="A50" s="5">
        <v>40443</v>
      </c>
      <c r="B50" s="5">
        <v>41589</v>
      </c>
      <c r="C50" s="5"/>
    </row>
    <row r="51" spans="1:3">
      <c r="A51" s="5">
        <v>40444</v>
      </c>
      <c r="B51" s="5">
        <v>41606</v>
      </c>
      <c r="C51" s="5"/>
    </row>
    <row r="52" spans="1:3">
      <c r="A52" s="5">
        <v>40445</v>
      </c>
      <c r="B52" s="5">
        <v>41633</v>
      </c>
      <c r="C52" s="5"/>
    </row>
    <row r="53" spans="1:3">
      <c r="A53" s="5">
        <v>40452</v>
      </c>
      <c r="B53" s="5">
        <v>41640</v>
      </c>
      <c r="C53" s="5"/>
    </row>
    <row r="54" spans="1:3">
      <c r="A54" s="5">
        <v>40453</v>
      </c>
      <c r="B54" s="5">
        <v>41659</v>
      </c>
      <c r="C54" s="5"/>
    </row>
    <row r="55" spans="1:3">
      <c r="A55" s="5">
        <v>40454</v>
      </c>
      <c r="B55" s="5">
        <v>41687</v>
      </c>
      <c r="C55" s="5"/>
    </row>
    <row r="56" spans="1:3">
      <c r="A56" s="5">
        <v>40455</v>
      </c>
      <c r="B56" s="5">
        <v>41785</v>
      </c>
      <c r="C56" s="5"/>
    </row>
    <row r="57" spans="1:3">
      <c r="A57" s="5">
        <v>40456</v>
      </c>
      <c r="B57" s="5">
        <v>41824</v>
      </c>
      <c r="C57" s="5"/>
    </row>
    <row r="58" spans="1:3">
      <c r="A58" s="5">
        <v>40457</v>
      </c>
      <c r="B58" s="5">
        <v>41883</v>
      </c>
      <c r="C58" s="5"/>
    </row>
    <row r="59" spans="1:3">
      <c r="A59" s="5">
        <v>40458</v>
      </c>
      <c r="B59" s="5">
        <v>41925</v>
      </c>
      <c r="C59" s="5"/>
    </row>
    <row r="60" spans="1:3">
      <c r="A60" s="5">
        <v>40544</v>
      </c>
      <c r="B60" s="5">
        <v>41954</v>
      </c>
      <c r="C60" s="5"/>
    </row>
    <row r="61" spans="1:3">
      <c r="A61" s="5">
        <v>40545</v>
      </c>
      <c r="B61" s="5">
        <v>41970</v>
      </c>
      <c r="C61" s="5"/>
    </row>
    <row r="62" spans="1:3">
      <c r="A62" s="5">
        <v>40546</v>
      </c>
      <c r="B62" s="5">
        <v>41998</v>
      </c>
      <c r="C62" s="5"/>
    </row>
    <row r="63" spans="1:3">
      <c r="A63" s="5">
        <v>40576</v>
      </c>
      <c r="B63" s="5">
        <v>42005</v>
      </c>
      <c r="C63" s="5"/>
    </row>
    <row r="64" spans="1:3">
      <c r="A64" s="5">
        <v>40577</v>
      </c>
      <c r="B64" s="5">
        <v>42023</v>
      </c>
      <c r="C64" s="5"/>
    </row>
    <row r="65" spans="1:3">
      <c r="A65" s="5">
        <v>40578</v>
      </c>
      <c r="B65" s="5">
        <v>42051</v>
      </c>
      <c r="C65" s="5"/>
    </row>
    <row r="66" spans="1:3">
      <c r="A66" s="5">
        <v>40579</v>
      </c>
      <c r="B66" s="5">
        <v>42149</v>
      </c>
      <c r="C66" s="5"/>
    </row>
    <row r="67" spans="1:3">
      <c r="A67" s="5">
        <v>40580</v>
      </c>
      <c r="B67" s="5">
        <v>42189</v>
      </c>
      <c r="C67" s="5"/>
    </row>
    <row r="68" spans="1:3">
      <c r="A68" s="5">
        <v>40581</v>
      </c>
      <c r="B68" s="5">
        <v>42254</v>
      </c>
      <c r="C68" s="5"/>
    </row>
    <row r="69" spans="1:3">
      <c r="A69" s="5">
        <v>40582</v>
      </c>
      <c r="B69" s="5">
        <v>42289</v>
      </c>
      <c r="C69" s="5"/>
    </row>
    <row r="70" spans="1:3">
      <c r="A70" s="5">
        <v>40636</v>
      </c>
      <c r="B70" s="5">
        <v>42319</v>
      </c>
      <c r="C70" s="5"/>
    </row>
    <row r="71" spans="1:3">
      <c r="A71" s="5">
        <v>40637</v>
      </c>
      <c r="B71" s="5">
        <v>42334</v>
      </c>
      <c r="C71" s="5"/>
    </row>
    <row r="72" spans="1:3">
      <c r="A72" s="5">
        <v>40638</v>
      </c>
      <c r="B72" s="5">
        <v>42363</v>
      </c>
      <c r="C72" s="5"/>
    </row>
    <row r="73" spans="1:3">
      <c r="A73" s="5">
        <v>40663</v>
      </c>
      <c r="B73" s="5">
        <v>42370</v>
      </c>
      <c r="C73" s="5"/>
    </row>
    <row r="74" spans="1:3">
      <c r="A74" s="5">
        <v>40664</v>
      </c>
      <c r="B74" s="5">
        <v>42387</v>
      </c>
      <c r="C74" s="5"/>
    </row>
    <row r="75" spans="1:3">
      <c r="A75" s="5">
        <v>40665</v>
      </c>
      <c r="B75" s="5">
        <v>42415</v>
      </c>
      <c r="C75" s="5"/>
    </row>
    <row r="76" spans="1:3">
      <c r="A76" s="5">
        <v>40698</v>
      </c>
      <c r="B76" s="5">
        <v>42520</v>
      </c>
      <c r="C76" s="5"/>
    </row>
    <row r="77" spans="1:3">
      <c r="A77" s="5">
        <v>40699</v>
      </c>
      <c r="B77" s="5">
        <v>42555</v>
      </c>
      <c r="C77" s="5"/>
    </row>
    <row r="78" spans="1:3">
      <c r="A78" s="5">
        <v>40700</v>
      </c>
      <c r="B78" s="5">
        <v>42618</v>
      </c>
      <c r="C78" s="5"/>
    </row>
    <row r="79" spans="1:3">
      <c r="A79" s="5">
        <v>40796</v>
      </c>
      <c r="B79" s="5">
        <v>42653</v>
      </c>
      <c r="C79" s="5"/>
    </row>
    <row r="80" spans="1:3">
      <c r="A80" s="5">
        <v>40797</v>
      </c>
      <c r="B80" s="5">
        <v>42685</v>
      </c>
      <c r="C80" s="5"/>
    </row>
    <row r="81" spans="1:3">
      <c r="A81" s="5">
        <v>40798</v>
      </c>
      <c r="B81" s="5">
        <v>42698</v>
      </c>
      <c r="C81" s="5"/>
    </row>
    <row r="82" spans="1:3">
      <c r="A82" s="5">
        <v>40817</v>
      </c>
      <c r="B82" s="5">
        <v>42730</v>
      </c>
      <c r="C82" s="5"/>
    </row>
    <row r="83" spans="1:3">
      <c r="A83" s="5">
        <v>40818</v>
      </c>
      <c r="B83" s="5">
        <v>42737</v>
      </c>
      <c r="C83" s="5"/>
    </row>
    <row r="84" spans="1:3">
      <c r="A84" s="5">
        <v>40819</v>
      </c>
      <c r="B84" s="5">
        <v>42751</v>
      </c>
      <c r="C84" s="5"/>
    </row>
    <row r="85" spans="1:3">
      <c r="A85" s="5">
        <v>40820</v>
      </c>
      <c r="B85" s="5">
        <v>42786</v>
      </c>
      <c r="C85" s="5"/>
    </row>
    <row r="86" spans="1:3">
      <c r="A86" s="5">
        <v>40821</v>
      </c>
      <c r="B86" s="5">
        <v>42884</v>
      </c>
      <c r="C86" s="5"/>
    </row>
    <row r="87" spans="1:3">
      <c r="A87" s="5">
        <v>40822</v>
      </c>
      <c r="B87" s="5">
        <v>42920</v>
      </c>
      <c r="C87" s="5"/>
    </row>
    <row r="88" spans="1:3">
      <c r="A88" s="5">
        <v>40823</v>
      </c>
      <c r="B88" s="5">
        <v>42982</v>
      </c>
      <c r="C88" s="5"/>
    </row>
    <row r="89" spans="1:3">
      <c r="A89" s="5">
        <v>40909</v>
      </c>
      <c r="B89" s="5">
        <v>43017</v>
      </c>
      <c r="C89" s="5"/>
    </row>
    <row r="90" spans="1:3">
      <c r="A90" s="5">
        <v>40910</v>
      </c>
      <c r="B90" s="5">
        <v>43050</v>
      </c>
      <c r="C90" s="5"/>
    </row>
    <row r="91" spans="1:3">
      <c r="A91" s="5">
        <v>40911</v>
      </c>
      <c r="B91" s="5">
        <v>43062</v>
      </c>
      <c r="C91" s="5"/>
    </row>
    <row r="92" spans="1:3">
      <c r="A92" s="5">
        <v>40930</v>
      </c>
      <c r="B92" s="5">
        <v>43094</v>
      </c>
      <c r="C92" s="5"/>
    </row>
    <row r="93" spans="1:3">
      <c r="A93" s="5">
        <v>40931</v>
      </c>
      <c r="B93" s="5">
        <v>43101</v>
      </c>
      <c r="C93" s="5"/>
    </row>
    <row r="94" spans="1:3">
      <c r="A94" s="5">
        <v>40932</v>
      </c>
      <c r="B94" s="5">
        <v>43115</v>
      </c>
      <c r="C94" s="5"/>
    </row>
    <row r="95" spans="1:3">
      <c r="A95" s="5">
        <v>40933</v>
      </c>
      <c r="B95" s="5">
        <v>43150</v>
      </c>
      <c r="C95" s="5"/>
    </row>
    <row r="96" spans="1:3">
      <c r="A96" s="5">
        <v>40934</v>
      </c>
      <c r="B96" s="5">
        <v>43248</v>
      </c>
      <c r="C96" s="5"/>
    </row>
    <row r="97" spans="1:3">
      <c r="A97" s="5">
        <v>40935</v>
      </c>
      <c r="B97" s="5">
        <v>43285</v>
      </c>
      <c r="C97" s="5"/>
    </row>
    <row r="98" spans="1:3">
      <c r="A98" s="5">
        <v>40936</v>
      </c>
      <c r="B98" s="5">
        <v>43346</v>
      </c>
      <c r="C98" s="5"/>
    </row>
    <row r="99" spans="1:3">
      <c r="A99" s="5">
        <v>41001</v>
      </c>
      <c r="B99" s="5">
        <v>43381</v>
      </c>
      <c r="C99" s="5"/>
    </row>
    <row r="100" spans="1:3">
      <c r="A100" s="5">
        <v>41002</v>
      </c>
      <c r="B100" s="5">
        <v>43416</v>
      </c>
      <c r="C100" s="5"/>
    </row>
    <row r="101" spans="1:3">
      <c r="A101" s="5">
        <v>41003</v>
      </c>
      <c r="B101" s="5">
        <v>43426</v>
      </c>
      <c r="C101" s="5"/>
    </row>
    <row r="102" spans="1:3">
      <c r="A102" s="5">
        <v>41028</v>
      </c>
      <c r="B102" s="5">
        <v>43459</v>
      </c>
      <c r="C102" s="5"/>
    </row>
    <row r="103" spans="1:3">
      <c r="A103" s="5">
        <v>41029</v>
      </c>
      <c r="B103" s="5">
        <v>43466</v>
      </c>
      <c r="C103" s="5"/>
    </row>
    <row r="104" spans="1:3">
      <c r="A104" s="5">
        <v>41030</v>
      </c>
      <c r="B104" s="5">
        <v>43486</v>
      </c>
      <c r="C104" s="5"/>
    </row>
    <row r="105" spans="1:3">
      <c r="A105" s="5">
        <v>41082</v>
      </c>
      <c r="B105" s="5">
        <v>43514</v>
      </c>
      <c r="C105" s="5"/>
    </row>
    <row r="106" spans="1:3">
      <c r="A106" s="5">
        <v>41083</v>
      </c>
      <c r="B106" s="5">
        <v>43612</v>
      </c>
      <c r="C106" s="5"/>
    </row>
    <row r="107" spans="1:3">
      <c r="A107" s="5">
        <v>41084</v>
      </c>
      <c r="B107" s="5">
        <v>43650</v>
      </c>
      <c r="C107" s="5"/>
    </row>
    <row r="108" spans="1:3">
      <c r="A108" s="5">
        <v>41182</v>
      </c>
      <c r="B108" s="5">
        <v>43710</v>
      </c>
      <c r="C108" s="5"/>
    </row>
    <row r="109" spans="1:3">
      <c r="A109" s="5">
        <v>41183</v>
      </c>
      <c r="B109" s="5">
        <v>43752</v>
      </c>
      <c r="C109" s="5"/>
    </row>
    <row r="110" spans="1:3">
      <c r="A110" s="5">
        <v>41184</v>
      </c>
      <c r="B110" s="5">
        <v>43780</v>
      </c>
      <c r="C110" s="5"/>
    </row>
    <row r="111" spans="1:3">
      <c r="A111" s="5">
        <v>41185</v>
      </c>
      <c r="B111" s="5">
        <v>43797</v>
      </c>
      <c r="C111" s="5"/>
    </row>
    <row r="112" spans="1:3">
      <c r="A112" s="5">
        <v>41186</v>
      </c>
      <c r="B112" s="5">
        <v>43824</v>
      </c>
      <c r="C112" s="5"/>
    </row>
    <row r="113" spans="1:3">
      <c r="A113" s="5">
        <v>41187</v>
      </c>
      <c r="B113" s="5">
        <v>43831</v>
      </c>
      <c r="C113" s="5"/>
    </row>
    <row r="114" spans="1:3">
      <c r="A114" s="5">
        <v>41188</v>
      </c>
      <c r="B114" s="5">
        <v>43850</v>
      </c>
      <c r="C114" s="5"/>
    </row>
    <row r="115" spans="1:3">
      <c r="A115" s="5">
        <v>41189</v>
      </c>
      <c r="B115" s="5">
        <v>43878</v>
      </c>
      <c r="C115" s="5"/>
    </row>
    <row r="116" spans="1:3">
      <c r="A116" s="5">
        <v>41275</v>
      </c>
      <c r="B116" s="5">
        <v>43976</v>
      </c>
      <c r="C116" s="5"/>
    </row>
    <row r="117" spans="1:3">
      <c r="A117" s="5">
        <v>41276</v>
      </c>
      <c r="B117" s="5">
        <v>44081</v>
      </c>
      <c r="C117" s="5"/>
    </row>
    <row r="118" spans="1:3">
      <c r="A118" s="5">
        <v>41277</v>
      </c>
      <c r="B118" s="5">
        <v>44116</v>
      </c>
      <c r="C118" s="5"/>
    </row>
    <row r="119" spans="1:3">
      <c r="A119" s="5">
        <v>41314</v>
      </c>
      <c r="B119" s="5">
        <v>44146</v>
      </c>
      <c r="C119" s="5"/>
    </row>
    <row r="120" spans="1:3">
      <c r="A120" s="5">
        <v>41315</v>
      </c>
      <c r="B120" s="5">
        <v>44161</v>
      </c>
      <c r="C120" s="5"/>
    </row>
    <row r="121" spans="1:3">
      <c r="A121" s="5">
        <v>41316</v>
      </c>
      <c r="B121" s="5">
        <v>44190</v>
      </c>
      <c r="C121" s="5"/>
    </row>
    <row r="122" spans="1:3">
      <c r="A122" s="5">
        <v>41317</v>
      </c>
      <c r="B122" s="5">
        <v>44197</v>
      </c>
      <c r="C122" s="5"/>
    </row>
    <row r="123" spans="1:3">
      <c r="A123" s="5">
        <v>41318</v>
      </c>
      <c r="B123" s="5">
        <v>44214</v>
      </c>
      <c r="C123" s="5"/>
    </row>
    <row r="124" spans="1:3">
      <c r="A124" s="5">
        <v>41319</v>
      </c>
      <c r="B124" s="5">
        <v>44242</v>
      </c>
      <c r="C124" s="5"/>
    </row>
    <row r="125" spans="1:3">
      <c r="A125" s="5">
        <v>41320</v>
      </c>
      <c r="B125" s="5">
        <v>44347</v>
      </c>
      <c r="C125" s="5"/>
    </row>
    <row r="126" spans="1:3">
      <c r="A126" s="5">
        <v>41368</v>
      </c>
      <c r="B126" s="5">
        <v>44382</v>
      </c>
      <c r="C126" s="5"/>
    </row>
    <row r="127" spans="1:3">
      <c r="A127" s="5">
        <v>41369</v>
      </c>
      <c r="B127" s="5">
        <v>44445</v>
      </c>
      <c r="C127" s="5"/>
    </row>
    <row r="128" spans="1:3">
      <c r="A128" s="5">
        <v>41370</v>
      </c>
      <c r="B128" s="5">
        <v>44480</v>
      </c>
      <c r="C128" s="5"/>
    </row>
    <row r="129" spans="1:3">
      <c r="A129" s="5">
        <v>41393</v>
      </c>
      <c r="B129" s="5">
        <v>44511</v>
      </c>
      <c r="C129" s="5"/>
    </row>
    <row r="130" spans="1:3">
      <c r="A130" s="5">
        <v>41394</v>
      </c>
      <c r="B130" s="5">
        <v>44525</v>
      </c>
      <c r="C130" s="5"/>
    </row>
    <row r="131" spans="1:3">
      <c r="A131" s="5">
        <v>41395</v>
      </c>
      <c r="B131" s="5">
        <v>44562</v>
      </c>
      <c r="C131" s="5"/>
    </row>
    <row r="132" spans="1:3">
      <c r="A132" s="5">
        <v>41435</v>
      </c>
      <c r="B132" s="5">
        <v>44563</v>
      </c>
      <c r="C132" s="5"/>
    </row>
    <row r="133" spans="1:3">
      <c r="A133" s="5">
        <v>41436</v>
      </c>
      <c r="B133" s="5">
        <v>44569</v>
      </c>
      <c r="C133" s="5"/>
    </row>
    <row r="134" spans="1:3">
      <c r="A134" s="5">
        <v>41437</v>
      </c>
      <c r="B134" s="5">
        <v>44570</v>
      </c>
      <c r="C134" s="5"/>
    </row>
    <row r="135" spans="1:3">
      <c r="A135" s="5">
        <v>41536</v>
      </c>
      <c r="B135" s="5">
        <v>44576</v>
      </c>
      <c r="C135" s="5"/>
    </row>
    <row r="136" spans="1:3">
      <c r="A136" s="5">
        <v>41537</v>
      </c>
      <c r="B136" s="5">
        <v>44577</v>
      </c>
      <c r="C136" s="5"/>
    </row>
    <row r="137" spans="1:3">
      <c r="A137" s="5">
        <v>41538</v>
      </c>
      <c r="B137" s="5">
        <v>44578</v>
      </c>
      <c r="C137" s="5"/>
    </row>
    <row r="138" spans="1:3">
      <c r="A138" s="5">
        <v>41548</v>
      </c>
      <c r="B138" s="5">
        <v>44583</v>
      </c>
      <c r="C138" s="5"/>
    </row>
    <row r="139" spans="1:3">
      <c r="A139" s="5">
        <v>41549</v>
      </c>
      <c r="B139" s="5">
        <v>44584</v>
      </c>
      <c r="C139" s="5"/>
    </row>
    <row r="140" spans="1:3">
      <c r="A140" s="5">
        <v>41550</v>
      </c>
      <c r="B140" s="5">
        <v>44590</v>
      </c>
      <c r="C140" s="5"/>
    </row>
    <row r="141" spans="1:3">
      <c r="A141" s="5">
        <v>41551</v>
      </c>
      <c r="B141" s="5">
        <v>44591</v>
      </c>
      <c r="C141" s="5"/>
    </row>
    <row r="142" spans="1:3">
      <c r="A142" s="5">
        <v>41552</v>
      </c>
      <c r="B142" s="5">
        <v>44597</v>
      </c>
      <c r="C142" s="5"/>
    </row>
    <row r="143" spans="1:3">
      <c r="A143" s="5">
        <v>41553</v>
      </c>
      <c r="B143" s="5">
        <v>44598</v>
      </c>
      <c r="C143" s="5"/>
    </row>
    <row r="144" spans="1:3">
      <c r="A144" s="5">
        <v>41554</v>
      </c>
      <c r="B144" s="5">
        <v>44604</v>
      </c>
      <c r="C144" s="5"/>
    </row>
    <row r="145" spans="1:3">
      <c r="A145" s="5">
        <v>41640</v>
      </c>
      <c r="B145" s="5">
        <v>44605</v>
      </c>
      <c r="C145" s="5"/>
    </row>
    <row r="146" spans="1:3">
      <c r="A146" s="5">
        <v>41670</v>
      </c>
      <c r="B146" s="5">
        <v>44611</v>
      </c>
      <c r="C146" s="5"/>
    </row>
    <row r="147" spans="1:3">
      <c r="A147" s="5">
        <v>41671</v>
      </c>
      <c r="B147" s="5">
        <v>44612</v>
      </c>
      <c r="C147" s="5"/>
    </row>
    <row r="148" spans="1:3">
      <c r="A148" s="5">
        <v>41672</v>
      </c>
      <c r="B148" s="5">
        <v>44613</v>
      </c>
      <c r="C148" s="5"/>
    </row>
    <row r="149" spans="1:3">
      <c r="A149" s="5">
        <v>41673</v>
      </c>
      <c r="B149" s="5">
        <v>44618</v>
      </c>
      <c r="C149" s="5"/>
    </row>
    <row r="150" spans="1:3">
      <c r="A150" s="5">
        <v>41674</v>
      </c>
      <c r="B150" s="5">
        <v>44619</v>
      </c>
      <c r="C150" s="5"/>
    </row>
    <row r="151" spans="1:3">
      <c r="A151" s="5">
        <v>41675</v>
      </c>
      <c r="B151" s="5">
        <v>44625</v>
      </c>
      <c r="C151" s="5"/>
    </row>
    <row r="152" spans="1:3">
      <c r="A152" s="5">
        <v>41676</v>
      </c>
      <c r="B152" s="5">
        <v>44626</v>
      </c>
      <c r="C152" s="5"/>
    </row>
    <row r="153" spans="1:3">
      <c r="A153" s="5">
        <v>41734</v>
      </c>
      <c r="B153" s="5">
        <v>44632</v>
      </c>
      <c r="C153" s="5"/>
    </row>
    <row r="154" spans="1:3">
      <c r="A154" s="5">
        <v>41735</v>
      </c>
      <c r="B154" s="5">
        <v>44633</v>
      </c>
      <c r="C154" s="5"/>
    </row>
    <row r="155" spans="1:3">
      <c r="A155" s="5">
        <v>41736</v>
      </c>
      <c r="B155" s="5">
        <v>44639</v>
      </c>
      <c r="C155" s="5"/>
    </row>
    <row r="156" spans="1:3">
      <c r="A156" s="5">
        <v>41760</v>
      </c>
      <c r="B156" s="5">
        <v>44640</v>
      </c>
      <c r="C156" s="5"/>
    </row>
    <row r="157" spans="1:3">
      <c r="A157" s="5">
        <v>41761</v>
      </c>
      <c r="B157" s="5">
        <v>44646</v>
      </c>
      <c r="C157" s="5"/>
    </row>
    <row r="158" spans="1:3">
      <c r="A158" s="5">
        <v>41762</v>
      </c>
      <c r="B158" s="5">
        <v>44647</v>
      </c>
      <c r="C158" s="5"/>
    </row>
    <row r="159" spans="1:3">
      <c r="A159" s="5">
        <v>41790</v>
      </c>
      <c r="B159" s="5">
        <v>44653</v>
      </c>
      <c r="C159" s="5"/>
    </row>
    <row r="160" spans="1:3">
      <c r="A160" s="5">
        <v>41791</v>
      </c>
      <c r="B160" s="5">
        <v>44654</v>
      </c>
      <c r="C160" s="5"/>
    </row>
    <row r="161" spans="1:3">
      <c r="A161" s="5">
        <v>41792</v>
      </c>
      <c r="B161" s="5">
        <v>44660</v>
      </c>
      <c r="C161" s="5"/>
    </row>
    <row r="162" spans="1:3">
      <c r="A162" s="5">
        <v>41888</v>
      </c>
      <c r="B162" s="5">
        <v>44661</v>
      </c>
      <c r="C162" s="5"/>
    </row>
    <row r="163" spans="1:3">
      <c r="A163" s="5">
        <v>41889</v>
      </c>
      <c r="B163" s="5">
        <v>44667</v>
      </c>
      <c r="C163" s="5"/>
    </row>
    <row r="164" spans="1:3">
      <c r="A164" s="5">
        <v>41890</v>
      </c>
      <c r="B164" s="5">
        <v>44668</v>
      </c>
      <c r="C164" s="5"/>
    </row>
    <row r="165" spans="1:3">
      <c r="A165" s="5">
        <v>41913</v>
      </c>
      <c r="B165" s="5">
        <v>44674</v>
      </c>
      <c r="C165" s="5"/>
    </row>
    <row r="166" spans="1:3">
      <c r="A166" s="5">
        <v>41914</v>
      </c>
      <c r="B166" s="5">
        <v>44675</v>
      </c>
      <c r="C166" s="5"/>
    </row>
    <row r="167" spans="1:3">
      <c r="A167" s="5">
        <v>41915</v>
      </c>
      <c r="B167" s="5">
        <v>44681</v>
      </c>
      <c r="C167" s="5"/>
    </row>
    <row r="168" spans="1:3">
      <c r="A168" s="5">
        <v>41916</v>
      </c>
      <c r="B168" s="5">
        <v>44682</v>
      </c>
      <c r="C168" s="5"/>
    </row>
    <row r="169" spans="1:3">
      <c r="A169" s="5">
        <v>41917</v>
      </c>
      <c r="B169" s="5">
        <v>44688</v>
      </c>
      <c r="C169" s="5"/>
    </row>
    <row r="170" spans="1:3">
      <c r="A170" s="5">
        <v>41918</v>
      </c>
      <c r="B170" s="5">
        <v>44689</v>
      </c>
      <c r="C170" s="5"/>
    </row>
    <row r="171" spans="1:3">
      <c r="A171" s="5">
        <v>41919</v>
      </c>
      <c r="B171" s="5">
        <v>44695</v>
      </c>
      <c r="C171" s="5"/>
    </row>
    <row r="172" spans="1:3">
      <c r="A172" s="5">
        <v>42005</v>
      </c>
      <c r="B172" s="5">
        <v>44696</v>
      </c>
      <c r="C172" s="5"/>
    </row>
    <row r="173" spans="1:3">
      <c r="A173" s="5">
        <v>42006</v>
      </c>
      <c r="B173" s="5">
        <v>44702</v>
      </c>
      <c r="C173" s="5"/>
    </row>
    <row r="174" spans="1:3">
      <c r="A174" s="5">
        <v>42007</v>
      </c>
      <c r="B174" s="5">
        <v>44703</v>
      </c>
      <c r="C174" s="5"/>
    </row>
    <row r="175" spans="1:3">
      <c r="A175" s="5">
        <v>42053</v>
      </c>
      <c r="B175" s="5">
        <v>44709</v>
      </c>
      <c r="C175" s="5"/>
    </row>
    <row r="176" spans="1:3">
      <c r="A176" s="5">
        <v>42054</v>
      </c>
      <c r="B176" s="5">
        <v>44710</v>
      </c>
      <c r="C176" s="5"/>
    </row>
    <row r="177" spans="1:3">
      <c r="A177" s="5">
        <v>42055</v>
      </c>
      <c r="B177" s="5">
        <v>44711</v>
      </c>
      <c r="C177" s="5"/>
    </row>
    <row r="178" spans="1:3">
      <c r="A178" s="5">
        <v>42056</v>
      </c>
      <c r="B178" s="5">
        <v>44716</v>
      </c>
      <c r="C178" s="5"/>
    </row>
    <row r="179" spans="1:3">
      <c r="A179" s="5">
        <v>42057</v>
      </c>
      <c r="B179" s="5">
        <v>44717</v>
      </c>
      <c r="C179" s="5"/>
    </row>
    <row r="180" spans="1:3">
      <c r="A180" s="5">
        <v>42058</v>
      </c>
      <c r="B180" s="5">
        <v>44723</v>
      </c>
      <c r="C180" s="5"/>
    </row>
    <row r="181" spans="1:3">
      <c r="A181" s="5">
        <v>42059</v>
      </c>
      <c r="B181" s="5">
        <v>44724</v>
      </c>
      <c r="C181" s="5"/>
    </row>
    <row r="182" spans="1:3">
      <c r="A182" s="5">
        <v>42099</v>
      </c>
      <c r="B182" s="5">
        <v>44730</v>
      </c>
      <c r="C182" s="5"/>
    </row>
    <row r="183" spans="1:3">
      <c r="A183" s="5">
        <v>42100</v>
      </c>
      <c r="B183" s="5">
        <v>44731</v>
      </c>
      <c r="C183" s="5"/>
    </row>
    <row r="184" spans="1:3">
      <c r="A184" s="5">
        <v>42125</v>
      </c>
      <c r="B184" s="5">
        <v>44737</v>
      </c>
      <c r="C184" s="5"/>
    </row>
    <row r="185" spans="1:3">
      <c r="A185" s="5">
        <v>42175</v>
      </c>
      <c r="B185" s="5">
        <v>44738</v>
      </c>
      <c r="C185" s="5"/>
    </row>
    <row r="186" spans="1:3">
      <c r="A186" s="5">
        <v>42177</v>
      </c>
      <c r="B186" s="5">
        <v>44744</v>
      </c>
      <c r="C186" s="5"/>
    </row>
    <row r="187" spans="1:3">
      <c r="A187" s="5">
        <v>42250</v>
      </c>
      <c r="B187" s="5">
        <v>44745</v>
      </c>
      <c r="C187" s="5"/>
    </row>
    <row r="188" spans="1:3">
      <c r="A188" s="5">
        <v>42251</v>
      </c>
      <c r="B188" s="5">
        <v>44746</v>
      </c>
      <c r="C188" s="5"/>
    </row>
    <row r="189" spans="1:3">
      <c r="A189" s="5">
        <v>42252</v>
      </c>
      <c r="B189" s="5">
        <v>44751</v>
      </c>
      <c r="C189" s="5"/>
    </row>
    <row r="190" spans="1:3">
      <c r="A190" s="5">
        <v>42274</v>
      </c>
      <c r="B190" s="5">
        <v>44752</v>
      </c>
      <c r="C190" s="5"/>
    </row>
    <row r="191" spans="1:3">
      <c r="A191" s="5">
        <v>42278</v>
      </c>
      <c r="B191" s="5">
        <v>44758</v>
      </c>
      <c r="C191" s="5"/>
    </row>
    <row r="192" spans="1:3">
      <c r="A192" s="5">
        <v>42279</v>
      </c>
      <c r="B192" s="5">
        <v>44759</v>
      </c>
      <c r="C192" s="5"/>
    </row>
    <row r="193" spans="1:3">
      <c r="A193" s="5">
        <v>42280</v>
      </c>
      <c r="B193" s="5">
        <v>44765</v>
      </c>
      <c r="C193" s="5"/>
    </row>
    <row r="194" spans="1:3">
      <c r="A194" s="5">
        <v>42281</v>
      </c>
      <c r="B194" s="5">
        <v>44766</v>
      </c>
      <c r="C194" s="5"/>
    </row>
    <row r="195" spans="1:3">
      <c r="A195" s="5">
        <v>42282</v>
      </c>
      <c r="B195" s="5">
        <v>44772</v>
      </c>
      <c r="C195" s="5"/>
    </row>
    <row r="196" spans="1:3">
      <c r="A196" s="5">
        <v>42283</v>
      </c>
      <c r="B196" s="5">
        <v>44773</v>
      </c>
      <c r="C196" s="5"/>
    </row>
    <row r="197" spans="1:3">
      <c r="A197" s="5">
        <v>42284</v>
      </c>
      <c r="B197" s="5">
        <v>44779</v>
      </c>
      <c r="C197" s="5"/>
    </row>
    <row r="198" spans="1:3">
      <c r="A198" s="5">
        <v>42370</v>
      </c>
      <c r="B198" s="5">
        <v>44780</v>
      </c>
      <c r="C198" s="5"/>
    </row>
    <row r="199" spans="1:3">
      <c r="A199" s="5">
        <v>42371</v>
      </c>
      <c r="B199" s="5">
        <v>44786</v>
      </c>
      <c r="C199" s="5"/>
    </row>
    <row r="200" spans="1:3">
      <c r="A200" s="5">
        <v>42372</v>
      </c>
      <c r="B200" s="5">
        <v>44787</v>
      </c>
      <c r="C200" s="5"/>
    </row>
    <row r="201" spans="1:3">
      <c r="A201" s="5">
        <v>42407</v>
      </c>
      <c r="B201" s="5">
        <v>44793</v>
      </c>
      <c r="C201" s="5"/>
    </row>
    <row r="202" spans="1:3">
      <c r="A202" s="5">
        <v>42408</v>
      </c>
      <c r="B202" s="5">
        <v>44794</v>
      </c>
      <c r="C202" s="5"/>
    </row>
    <row r="203" spans="1:3">
      <c r="A203" s="5">
        <v>42409</v>
      </c>
      <c r="B203" s="5">
        <v>44800</v>
      </c>
      <c r="C203" s="5"/>
    </row>
    <row r="204" spans="1:3">
      <c r="A204" s="5">
        <v>42410</v>
      </c>
      <c r="B204" s="5">
        <v>44801</v>
      </c>
      <c r="C204" s="5"/>
    </row>
    <row r="205" spans="1:3">
      <c r="A205" s="5">
        <v>42411</v>
      </c>
      <c r="B205" s="5">
        <v>44807</v>
      </c>
      <c r="C205" s="5"/>
    </row>
    <row r="206" spans="1:3">
      <c r="A206" s="5">
        <v>42412</v>
      </c>
      <c r="B206" s="5">
        <v>44808</v>
      </c>
      <c r="C206" s="5"/>
    </row>
    <row r="207" spans="1:3">
      <c r="A207" s="5">
        <v>42413</v>
      </c>
      <c r="B207" s="5">
        <v>44809</v>
      </c>
      <c r="C207" s="5"/>
    </row>
    <row r="208" spans="1:3">
      <c r="A208" s="5">
        <v>42462</v>
      </c>
      <c r="B208" s="5">
        <v>44814</v>
      </c>
      <c r="C208" s="5"/>
    </row>
    <row r="209" spans="1:3">
      <c r="A209" s="5">
        <v>42463</v>
      </c>
      <c r="B209" s="5">
        <v>44815</v>
      </c>
      <c r="C209" s="5"/>
    </row>
    <row r="210" spans="1:3">
      <c r="A210" s="5">
        <v>42464</v>
      </c>
      <c r="B210" s="5">
        <v>44821</v>
      </c>
      <c r="C210" s="5"/>
    </row>
    <row r="211" spans="1:3">
      <c r="A211" s="5">
        <v>42490</v>
      </c>
      <c r="B211" s="5">
        <v>44822</v>
      </c>
      <c r="C211" s="5"/>
    </row>
    <row r="212" spans="1:3">
      <c r="A212" s="5">
        <v>42491</v>
      </c>
      <c r="B212" s="5">
        <v>44828</v>
      </c>
      <c r="C212" s="5"/>
    </row>
    <row r="213" spans="1:3">
      <c r="A213" s="5">
        <v>42492</v>
      </c>
      <c r="B213" s="5">
        <v>44829</v>
      </c>
      <c r="C213" s="5"/>
    </row>
    <row r="214" spans="1:3">
      <c r="A214" s="5">
        <v>42530</v>
      </c>
      <c r="B214" s="5">
        <v>44835</v>
      </c>
      <c r="C214" s="5"/>
    </row>
    <row r="215" spans="1:3">
      <c r="A215" s="5">
        <v>42531</v>
      </c>
      <c r="B215" s="5">
        <v>44836</v>
      </c>
      <c r="C215" s="5"/>
    </row>
    <row r="216" spans="1:3">
      <c r="A216" s="5">
        <v>42532</v>
      </c>
      <c r="B216" s="5">
        <v>44842</v>
      </c>
      <c r="C216" s="5"/>
    </row>
    <row r="217" spans="1:3">
      <c r="A217" s="5">
        <v>42628</v>
      </c>
      <c r="B217" s="5">
        <v>44843</v>
      </c>
      <c r="C217" s="5"/>
    </row>
    <row r="218" spans="1:3">
      <c r="A218" s="5">
        <v>42629</v>
      </c>
      <c r="B218" s="5">
        <v>44844</v>
      </c>
      <c r="C218" s="5"/>
    </row>
    <row r="219" spans="1:3">
      <c r="A219" s="5">
        <v>42630</v>
      </c>
      <c r="B219" s="5">
        <v>44849</v>
      </c>
      <c r="C219" s="5"/>
    </row>
    <row r="220" spans="1:3">
      <c r="A220" s="5">
        <v>42644</v>
      </c>
      <c r="B220" s="5">
        <v>44850</v>
      </c>
      <c r="C220" s="5"/>
    </row>
    <row r="221" spans="1:3">
      <c r="A221" s="5">
        <v>42645</v>
      </c>
      <c r="B221" s="5">
        <v>44856</v>
      </c>
      <c r="C221" s="5"/>
    </row>
    <row r="222" spans="1:3">
      <c r="A222" s="5">
        <v>42646</v>
      </c>
      <c r="B222" s="5">
        <v>44857</v>
      </c>
      <c r="C222" s="5"/>
    </row>
    <row r="223" spans="1:3">
      <c r="A223" s="5">
        <v>42647</v>
      </c>
      <c r="B223" s="5">
        <v>44863</v>
      </c>
      <c r="C223" s="5"/>
    </row>
    <row r="224" spans="1:3">
      <c r="A224" s="5">
        <v>42648</v>
      </c>
      <c r="B224" s="5">
        <v>44864</v>
      </c>
      <c r="C224" s="5"/>
    </row>
    <row r="225" spans="1:3">
      <c r="A225" s="5">
        <v>42649</v>
      </c>
      <c r="B225" s="5">
        <v>44870</v>
      </c>
      <c r="C225" s="5"/>
    </row>
    <row r="226" spans="1:3">
      <c r="A226" s="5">
        <v>42650</v>
      </c>
      <c r="B226" s="5">
        <v>44871</v>
      </c>
      <c r="C226" s="5"/>
    </row>
    <row r="227" spans="1:3">
      <c r="A227" s="5">
        <v>42735</v>
      </c>
      <c r="B227" s="5">
        <v>44876</v>
      </c>
      <c r="C227" s="5"/>
    </row>
    <row r="228" spans="1:3">
      <c r="A228" s="5">
        <v>42736</v>
      </c>
      <c r="B228" s="5">
        <v>44877</v>
      </c>
      <c r="C228" s="5"/>
    </row>
    <row r="229" spans="1:3">
      <c r="A229" s="5">
        <v>42737</v>
      </c>
      <c r="B229" s="5">
        <v>44878</v>
      </c>
      <c r="C229" s="5"/>
    </row>
    <row r="230" spans="1:3">
      <c r="A230" s="5">
        <v>42762</v>
      </c>
      <c r="B230" s="5">
        <v>44884</v>
      </c>
      <c r="C230" s="5"/>
    </row>
    <row r="231" spans="1:3">
      <c r="A231" s="5">
        <v>42763</v>
      </c>
      <c r="B231" s="5">
        <v>44885</v>
      </c>
      <c r="C231" s="5"/>
    </row>
    <row r="232" spans="1:3">
      <c r="A232" s="5">
        <v>42764</v>
      </c>
      <c r="B232" s="5">
        <v>44889</v>
      </c>
      <c r="C232" s="5"/>
    </row>
    <row r="233" spans="1:3">
      <c r="A233" s="5">
        <v>42765</v>
      </c>
      <c r="B233" s="5">
        <v>44891</v>
      </c>
      <c r="C233" s="5"/>
    </row>
    <row r="234" spans="1:3">
      <c r="A234" s="5">
        <v>42766</v>
      </c>
      <c r="B234" s="5">
        <v>44892</v>
      </c>
      <c r="C234" s="5"/>
    </row>
    <row r="235" spans="1:3">
      <c r="A235" s="5">
        <v>42767</v>
      </c>
      <c r="B235" s="5">
        <v>44898</v>
      </c>
      <c r="C235" s="5"/>
    </row>
    <row r="236" spans="1:3">
      <c r="A236" s="5">
        <v>42768</v>
      </c>
      <c r="B236" s="5">
        <v>44899</v>
      </c>
      <c r="C236" s="5"/>
    </row>
    <row r="237" spans="1:3">
      <c r="A237" s="5">
        <v>42827</v>
      </c>
      <c r="B237" s="5">
        <v>44905</v>
      </c>
      <c r="C237" s="5"/>
    </row>
    <row r="238" spans="1:3">
      <c r="A238" s="5">
        <v>42828</v>
      </c>
      <c r="B238" s="5">
        <v>44906</v>
      </c>
      <c r="C238" s="5"/>
    </row>
    <row r="239" spans="1:3">
      <c r="A239" s="5">
        <v>42829</v>
      </c>
      <c r="B239" s="5">
        <v>44912</v>
      </c>
      <c r="C239" s="5"/>
    </row>
    <row r="240" spans="1:3">
      <c r="A240" s="5">
        <v>42856</v>
      </c>
      <c r="B240" s="5">
        <v>44913</v>
      </c>
      <c r="C240" s="5"/>
    </row>
    <row r="241" spans="1:3">
      <c r="A241" s="5">
        <v>42883</v>
      </c>
      <c r="B241" s="5">
        <v>44919</v>
      </c>
      <c r="C241" s="5"/>
    </row>
    <row r="242" spans="1:3">
      <c r="A242" s="5">
        <v>42884</v>
      </c>
      <c r="B242" s="5">
        <v>44920</v>
      </c>
      <c r="C242" s="5"/>
    </row>
    <row r="243" spans="1:3">
      <c r="A243" s="5">
        <v>42885</v>
      </c>
      <c r="B243" s="5">
        <v>44921</v>
      </c>
      <c r="C243" s="5"/>
    </row>
    <row r="244" spans="1:3">
      <c r="A244" s="5">
        <v>43009</v>
      </c>
      <c r="B244" s="5">
        <v>44926</v>
      </c>
      <c r="C244" s="5"/>
    </row>
    <row r="245" spans="1:3">
      <c r="A245" s="5">
        <v>43010</v>
      </c>
      <c r="B245" s="5">
        <v>44927</v>
      </c>
      <c r="C245" s="5"/>
    </row>
    <row r="246" spans="1:3">
      <c r="A246" s="5">
        <v>43011</v>
      </c>
      <c r="B246" s="5">
        <v>44928</v>
      </c>
      <c r="C246" s="5"/>
    </row>
    <row r="247" spans="1:3">
      <c r="A247" s="5">
        <v>43012</v>
      </c>
      <c r="B247" s="5">
        <v>44933</v>
      </c>
      <c r="C247" s="5"/>
    </row>
    <row r="248" spans="1:3">
      <c r="A248" s="5">
        <v>43013</v>
      </c>
      <c r="B248" s="5">
        <v>44934</v>
      </c>
      <c r="C248" s="5"/>
    </row>
    <row r="249" spans="1:3">
      <c r="A249" s="5">
        <v>43014</v>
      </c>
      <c r="B249" s="5">
        <v>44940</v>
      </c>
      <c r="C249" s="5"/>
    </row>
    <row r="250" spans="1:3">
      <c r="A250" s="5">
        <v>43015</v>
      </c>
      <c r="B250" s="5">
        <v>44941</v>
      </c>
      <c r="C250" s="5"/>
    </row>
    <row r="251" spans="1:3">
      <c r="A251" s="5">
        <v>43016</v>
      </c>
      <c r="B251" s="5">
        <v>44942</v>
      </c>
      <c r="C251" s="5"/>
    </row>
    <row r="252" spans="1:3">
      <c r="A252" s="5">
        <v>43101</v>
      </c>
      <c r="B252" s="5">
        <v>44947</v>
      </c>
      <c r="C252" s="5"/>
    </row>
    <row r="253" spans="1:3">
      <c r="A253" s="5">
        <v>43146</v>
      </c>
      <c r="B253" s="5">
        <v>44948</v>
      </c>
      <c r="C253" s="5"/>
    </row>
    <row r="254" spans="1:3">
      <c r="A254" s="5">
        <v>43147</v>
      </c>
      <c r="B254" s="5">
        <v>44954</v>
      </c>
      <c r="C254" s="5"/>
    </row>
    <row r="255" spans="1:3">
      <c r="A255" s="5">
        <v>43148</v>
      </c>
      <c r="B255" s="5">
        <v>44955</v>
      </c>
      <c r="C255" s="5"/>
    </row>
    <row r="256" spans="1:3">
      <c r="A256" s="5">
        <v>43149</v>
      </c>
      <c r="B256" s="5">
        <v>44961</v>
      </c>
      <c r="C256" s="5"/>
    </row>
    <row r="257" spans="1:3">
      <c r="A257" s="5">
        <v>43150</v>
      </c>
      <c r="B257" s="5">
        <v>44962</v>
      </c>
      <c r="C257" s="5"/>
    </row>
    <row r="258" spans="1:3">
      <c r="A258" s="5">
        <v>43151</v>
      </c>
      <c r="B258" s="5">
        <v>44968</v>
      </c>
      <c r="C258" s="5"/>
    </row>
    <row r="259" spans="1:3">
      <c r="A259" s="5">
        <v>43152</v>
      </c>
      <c r="B259" s="5">
        <v>44969</v>
      </c>
      <c r="C259" s="5"/>
    </row>
    <row r="260" spans="1:3">
      <c r="A260" s="5">
        <v>43195</v>
      </c>
      <c r="B260" s="5">
        <v>44975</v>
      </c>
      <c r="C260" s="5"/>
    </row>
    <row r="261" spans="1:3">
      <c r="A261" s="5">
        <v>43196</v>
      </c>
      <c r="B261" s="5">
        <v>44976</v>
      </c>
      <c r="C261" s="5"/>
    </row>
    <row r="262" spans="1:3">
      <c r="A262" s="5">
        <v>43197</v>
      </c>
      <c r="B262" s="5">
        <v>44977</v>
      </c>
      <c r="C262" s="5"/>
    </row>
    <row r="263" spans="1:3">
      <c r="A263" s="5">
        <v>43219</v>
      </c>
      <c r="B263" s="5">
        <v>44982</v>
      </c>
      <c r="C263" s="5"/>
    </row>
    <row r="264" spans="1:3">
      <c r="A264" s="5">
        <v>43220</v>
      </c>
      <c r="B264" s="5">
        <v>44983</v>
      </c>
      <c r="C264" s="5"/>
    </row>
    <row r="265" spans="1:3">
      <c r="A265" s="5">
        <v>43221</v>
      </c>
      <c r="B265" s="5">
        <v>44989</v>
      </c>
      <c r="C265" s="5"/>
    </row>
    <row r="266" spans="1:3">
      <c r="A266" s="5">
        <v>43269</v>
      </c>
      <c r="B266" s="5">
        <v>44990</v>
      </c>
      <c r="C266" s="5"/>
    </row>
    <row r="267" spans="1:3">
      <c r="A267" s="5">
        <v>43367</v>
      </c>
      <c r="B267" s="5">
        <v>44996</v>
      </c>
      <c r="C267" s="5"/>
    </row>
    <row r="268" spans="1:3">
      <c r="A268" s="5">
        <v>43374</v>
      </c>
      <c r="B268" s="5">
        <v>44997</v>
      </c>
      <c r="C268" s="5"/>
    </row>
    <row r="269" spans="1:3">
      <c r="A269" s="5">
        <v>43375</v>
      </c>
      <c r="B269" s="5">
        <v>45003</v>
      </c>
      <c r="C269" s="5"/>
    </row>
    <row r="270" spans="1:3">
      <c r="A270" s="5">
        <v>43376</v>
      </c>
      <c r="B270" s="5">
        <v>45004</v>
      </c>
      <c r="C270" s="5"/>
    </row>
    <row r="271" spans="1:3">
      <c r="A271" s="5">
        <v>43377</v>
      </c>
      <c r="B271" s="5">
        <v>45010</v>
      </c>
      <c r="C271" s="5"/>
    </row>
    <row r="272" spans="1:3">
      <c r="A272" s="5">
        <v>43378</v>
      </c>
      <c r="B272" s="5">
        <v>45011</v>
      </c>
      <c r="C272" s="5"/>
    </row>
    <row r="273" spans="1:3">
      <c r="A273" s="5">
        <v>43379</v>
      </c>
      <c r="B273" s="5">
        <v>45017</v>
      </c>
      <c r="C273" s="5"/>
    </row>
    <row r="274" spans="1:3">
      <c r="A274" s="5">
        <v>43380</v>
      </c>
      <c r="B274" s="5">
        <v>45018</v>
      </c>
      <c r="C274" s="5"/>
    </row>
    <row r="275" spans="1:3">
      <c r="A275" s="5">
        <v>43465</v>
      </c>
      <c r="B275" s="5">
        <v>45024</v>
      </c>
      <c r="C275" s="5"/>
    </row>
    <row r="276" spans="1:3">
      <c r="A276" s="5">
        <v>43466</v>
      </c>
      <c r="B276" s="5">
        <v>45025</v>
      </c>
      <c r="C276" s="5"/>
    </row>
    <row r="277" spans="1:3">
      <c r="A277" s="5">
        <v>43500</v>
      </c>
      <c r="B277" s="5">
        <v>45031</v>
      </c>
      <c r="C277" s="5"/>
    </row>
    <row r="278" spans="1:3">
      <c r="A278" s="5">
        <v>43501</v>
      </c>
      <c r="B278" s="5">
        <v>45032</v>
      </c>
      <c r="C278" s="5"/>
    </row>
    <row r="279" spans="1:3">
      <c r="A279" s="5">
        <v>43502</v>
      </c>
      <c r="B279" s="5">
        <v>45038</v>
      </c>
      <c r="C279" s="5"/>
    </row>
    <row r="280" spans="1:3">
      <c r="A280" s="5">
        <v>43503</v>
      </c>
      <c r="B280" s="5">
        <v>45039</v>
      </c>
      <c r="C280" s="5"/>
    </row>
    <row r="281" spans="1:3">
      <c r="A281" s="5">
        <v>43504</v>
      </c>
      <c r="B281" s="5">
        <v>45045</v>
      </c>
      <c r="C281" s="5"/>
    </row>
    <row r="282" spans="1:3">
      <c r="A282" s="5">
        <v>43505</v>
      </c>
      <c r="B282" s="5">
        <v>45046</v>
      </c>
      <c r="C282" s="5"/>
    </row>
    <row r="283" spans="1:3">
      <c r="A283" s="5">
        <v>43506</v>
      </c>
      <c r="B283" s="5">
        <v>45052</v>
      </c>
      <c r="C283" s="5"/>
    </row>
    <row r="284" spans="1:3">
      <c r="A284" s="5">
        <v>43560</v>
      </c>
      <c r="B284" s="5">
        <v>45053</v>
      </c>
      <c r="C284" s="5"/>
    </row>
    <row r="285" spans="1:3">
      <c r="A285" s="5">
        <v>43586</v>
      </c>
      <c r="B285" s="5">
        <v>45059</v>
      </c>
      <c r="C285" s="5"/>
    </row>
    <row r="286" spans="1:3">
      <c r="A286" s="5">
        <v>43587</v>
      </c>
      <c r="B286" s="5">
        <v>45060</v>
      </c>
      <c r="C286" s="5"/>
    </row>
    <row r="287" spans="1:3">
      <c r="A287" s="5">
        <v>43588</v>
      </c>
      <c r="B287" s="5">
        <v>45066</v>
      </c>
      <c r="C287" s="5"/>
    </row>
    <row r="288" spans="1:3">
      <c r="A288" s="5">
        <v>43623</v>
      </c>
      <c r="B288" s="5">
        <v>45067</v>
      </c>
      <c r="C288" s="5"/>
    </row>
    <row r="289" spans="1:3">
      <c r="A289" s="5">
        <v>43721</v>
      </c>
      <c r="B289" s="5">
        <v>45073</v>
      </c>
      <c r="C289" s="5"/>
    </row>
    <row r="290" spans="1:3">
      <c r="A290" s="5">
        <v>43739</v>
      </c>
      <c r="B290" s="5">
        <v>45074</v>
      </c>
      <c r="C290" s="5"/>
    </row>
    <row r="291" spans="1:3">
      <c r="A291" s="5">
        <v>43740</v>
      </c>
      <c r="B291" s="5">
        <v>45075</v>
      </c>
      <c r="C291" s="5"/>
    </row>
    <row r="292" spans="1:3">
      <c r="A292" s="5">
        <v>43741</v>
      </c>
      <c r="B292" s="5">
        <v>45080</v>
      </c>
      <c r="C292" s="5"/>
    </row>
    <row r="293" spans="1:3">
      <c r="A293" s="5">
        <v>43742</v>
      </c>
      <c r="B293" s="5">
        <v>45081</v>
      </c>
      <c r="C293" s="5"/>
    </row>
    <row r="294" spans="1:3">
      <c r="A294" s="5">
        <v>43743</v>
      </c>
      <c r="B294" s="5">
        <v>45087</v>
      </c>
      <c r="C294" s="5"/>
    </row>
    <row r="295" spans="1:3">
      <c r="A295" s="5">
        <v>43744</v>
      </c>
      <c r="B295" s="5">
        <v>45088</v>
      </c>
      <c r="C295" s="5"/>
    </row>
    <row r="296" spans="1:3">
      <c r="A296" s="5">
        <v>43745</v>
      </c>
      <c r="B296" s="5">
        <v>45094</v>
      </c>
      <c r="C296" s="5"/>
    </row>
    <row r="297" spans="1:3">
      <c r="A297" s="5">
        <v>43831</v>
      </c>
      <c r="B297" s="5">
        <v>45095</v>
      </c>
      <c r="C297" s="5"/>
    </row>
    <row r="298" spans="1:3">
      <c r="A298" s="5">
        <v>43854</v>
      </c>
      <c r="B298" s="5">
        <v>45101</v>
      </c>
      <c r="C298" s="5"/>
    </row>
    <row r="299" spans="1:3">
      <c r="A299" s="5">
        <v>43857</v>
      </c>
      <c r="B299" s="5">
        <v>45102</v>
      </c>
      <c r="C299" s="5"/>
    </row>
    <row r="300" spans="1:3">
      <c r="A300" s="5">
        <v>43858</v>
      </c>
      <c r="B300" s="5">
        <v>45108</v>
      </c>
      <c r="C300" s="5"/>
    </row>
    <row r="301" spans="1:3">
      <c r="A301" s="5">
        <v>43859</v>
      </c>
      <c r="B301" s="5">
        <v>45109</v>
      </c>
      <c r="C301" s="5"/>
    </row>
    <row r="302" spans="1:3">
      <c r="A302" s="5">
        <v>43860</v>
      </c>
      <c r="B302" s="5">
        <v>45111</v>
      </c>
      <c r="C302" s="5"/>
    </row>
    <row r="303" spans="1:3">
      <c r="A303" s="5">
        <v>43927</v>
      </c>
      <c r="B303" s="5">
        <v>45115</v>
      </c>
      <c r="C303" s="5"/>
    </row>
    <row r="304" spans="1:3">
      <c r="A304" s="5">
        <v>43952</v>
      </c>
      <c r="B304" s="5">
        <v>45116</v>
      </c>
      <c r="C304" s="5"/>
    </row>
    <row r="305" spans="1:3">
      <c r="A305" s="5">
        <v>43955</v>
      </c>
      <c r="B305" s="5">
        <v>45122</v>
      </c>
      <c r="C305" s="5"/>
    </row>
    <row r="306" spans="1:3">
      <c r="A306" s="5">
        <v>43956</v>
      </c>
      <c r="B306" s="5">
        <v>45123</v>
      </c>
      <c r="C306" s="5"/>
    </row>
    <row r="307" spans="1:3">
      <c r="A307" s="5">
        <v>44007</v>
      </c>
      <c r="B307" s="5">
        <v>45129</v>
      </c>
      <c r="C307" s="5"/>
    </row>
    <row r="308" spans="1:3">
      <c r="A308" s="5">
        <v>44008</v>
      </c>
      <c r="B308" s="5">
        <v>45130</v>
      </c>
      <c r="C308" s="5"/>
    </row>
    <row r="309" spans="1:3">
      <c r="A309" s="5">
        <v>44105</v>
      </c>
      <c r="B309" s="5">
        <v>45136</v>
      </c>
      <c r="C309" s="5"/>
    </row>
    <row r="310" spans="1:3">
      <c r="A310" s="5">
        <v>44106</v>
      </c>
      <c r="B310" s="5">
        <v>45137</v>
      </c>
      <c r="C310" s="5"/>
    </row>
    <row r="311" spans="1:3">
      <c r="A311" s="5">
        <v>44109</v>
      </c>
      <c r="B311" s="5">
        <v>45143</v>
      </c>
      <c r="C311" s="5"/>
    </row>
    <row r="312" spans="1:3">
      <c r="A312" s="5">
        <v>44110</v>
      </c>
      <c r="B312" s="5">
        <v>45144</v>
      </c>
      <c r="C312" s="5"/>
    </row>
    <row r="313" spans="1:3">
      <c r="A313" s="5">
        <v>44111</v>
      </c>
      <c r="B313" s="5">
        <v>45150</v>
      </c>
      <c r="C313" s="5"/>
    </row>
    <row r="314" spans="1:3">
      <c r="A314" s="5">
        <v>44112</v>
      </c>
      <c r="B314" s="5">
        <v>45151</v>
      </c>
      <c r="C314" s="5"/>
    </row>
    <row r="315" spans="1:3">
      <c r="A315" s="5">
        <v>44197</v>
      </c>
      <c r="B315" s="5">
        <v>45157</v>
      </c>
      <c r="C315" s="5"/>
    </row>
    <row r="316" spans="1:3">
      <c r="A316" s="5">
        <v>44238</v>
      </c>
      <c r="B316" s="5">
        <v>45158</v>
      </c>
      <c r="C316" s="5"/>
    </row>
    <row r="317" spans="1:3">
      <c r="A317" s="5">
        <v>44239</v>
      </c>
      <c r="B317" s="5">
        <v>45164</v>
      </c>
      <c r="C317" s="5"/>
    </row>
    <row r="318" spans="1:3">
      <c r="A318" s="5">
        <v>44242</v>
      </c>
      <c r="B318" s="5">
        <v>45165</v>
      </c>
      <c r="C318" s="5"/>
    </row>
    <row r="319" spans="1:3">
      <c r="A319" s="5">
        <v>44243</v>
      </c>
      <c r="B319" s="5">
        <v>45171</v>
      </c>
      <c r="C319" s="5"/>
    </row>
    <row r="320" spans="1:3">
      <c r="A320" s="5">
        <v>44244</v>
      </c>
      <c r="B320" s="5">
        <v>45172</v>
      </c>
      <c r="C320" s="5"/>
    </row>
    <row r="321" spans="1:3">
      <c r="A321" s="5">
        <v>44291</v>
      </c>
      <c r="B321" s="5">
        <v>45173</v>
      </c>
      <c r="C321" s="5"/>
    </row>
    <row r="322" spans="1:3">
      <c r="A322" s="5">
        <v>44319</v>
      </c>
      <c r="B322" s="5">
        <v>45178</v>
      </c>
      <c r="C322" s="5"/>
    </row>
    <row r="323" spans="1:3">
      <c r="A323" s="5">
        <v>44320</v>
      </c>
      <c r="B323" s="5">
        <v>45179</v>
      </c>
      <c r="C323" s="5"/>
    </row>
    <row r="324" spans="1:3">
      <c r="A324" s="5">
        <v>44321</v>
      </c>
      <c r="B324" s="5">
        <v>45185</v>
      </c>
      <c r="C324" s="5"/>
    </row>
    <row r="325" spans="1:3">
      <c r="A325" s="5">
        <v>44361</v>
      </c>
      <c r="B325" s="5">
        <v>45186</v>
      </c>
      <c r="C325" s="5"/>
    </row>
    <row r="326" spans="1:3">
      <c r="A326" s="5">
        <v>44459</v>
      </c>
      <c r="B326" s="5">
        <v>45192</v>
      </c>
      <c r="C326" s="5"/>
    </row>
    <row r="327" spans="1:3">
      <c r="A327" s="5">
        <v>44460</v>
      </c>
      <c r="B327" s="5">
        <v>45193</v>
      </c>
      <c r="C327" s="5"/>
    </row>
    <row r="328" spans="1:3">
      <c r="A328" s="5">
        <v>44470</v>
      </c>
      <c r="B328" s="5">
        <v>45199</v>
      </c>
      <c r="C328" s="5"/>
    </row>
    <row r="329" spans="1:3">
      <c r="A329" s="5">
        <v>44473</v>
      </c>
      <c r="B329" s="5">
        <v>45200</v>
      </c>
      <c r="C329" s="5"/>
    </row>
    <row r="330" spans="1:3">
      <c r="A330" s="5">
        <v>44474</v>
      </c>
      <c r="B330" s="5">
        <v>45206</v>
      </c>
      <c r="C330" s="5"/>
    </row>
    <row r="331" spans="1:3">
      <c r="A331" s="5">
        <v>44475</v>
      </c>
      <c r="B331" s="5">
        <v>45207</v>
      </c>
      <c r="C331" s="5"/>
    </row>
    <row r="332" spans="1:3">
      <c r="A332" s="5">
        <v>44476</v>
      </c>
      <c r="B332" s="5">
        <v>45208</v>
      </c>
      <c r="C332" s="5"/>
    </row>
    <row r="333" spans="1:3">
      <c r="A333" s="5">
        <v>44562</v>
      </c>
      <c r="B333" s="5">
        <v>45213</v>
      </c>
      <c r="C333" s="5"/>
    </row>
    <row r="334" spans="1:3">
      <c r="A334" s="5">
        <v>44563</v>
      </c>
      <c r="B334" s="5">
        <v>45214</v>
      </c>
      <c r="C334" s="5"/>
    </row>
    <row r="335" spans="1:3">
      <c r="A335" s="5">
        <v>44564</v>
      </c>
      <c r="B335" s="5">
        <v>45220</v>
      </c>
      <c r="C335" s="5"/>
    </row>
    <row r="336" spans="1:3">
      <c r="A336" s="5">
        <v>44569</v>
      </c>
      <c r="B336" s="5">
        <v>45221</v>
      </c>
      <c r="C336" s="5"/>
    </row>
    <row r="337" spans="1:3">
      <c r="A337" s="5">
        <v>44570</v>
      </c>
      <c r="B337" s="5">
        <v>45227</v>
      </c>
      <c r="C337" s="5"/>
    </row>
    <row r="338" spans="1:3">
      <c r="A338" s="5">
        <v>44576</v>
      </c>
      <c r="B338" s="5">
        <v>45228</v>
      </c>
      <c r="C338" s="5"/>
    </row>
    <row r="339" spans="1:3">
      <c r="A339" s="5">
        <v>44577</v>
      </c>
      <c r="B339" s="5">
        <v>45234</v>
      </c>
      <c r="C339" s="5"/>
    </row>
    <row r="340" spans="1:3">
      <c r="A340" s="5">
        <v>44583</v>
      </c>
      <c r="B340" s="5">
        <v>45235</v>
      </c>
      <c r="C340" s="5"/>
    </row>
    <row r="341" spans="1:3">
      <c r="A341" s="5">
        <v>44584</v>
      </c>
      <c r="B341" s="5">
        <v>45241</v>
      </c>
      <c r="C341" s="5"/>
    </row>
    <row r="342" spans="1:3">
      <c r="A342" s="5">
        <v>44590</v>
      </c>
      <c r="B342" s="5">
        <v>45242</v>
      </c>
      <c r="C342" s="5"/>
    </row>
    <row r="343" spans="1:3">
      <c r="A343" s="5">
        <v>44591</v>
      </c>
      <c r="B343" s="5">
        <v>45248</v>
      </c>
      <c r="C343" s="5"/>
    </row>
    <row r="344" spans="1:3">
      <c r="A344" s="5">
        <v>44592</v>
      </c>
      <c r="B344" s="5">
        <v>45249</v>
      </c>
      <c r="C344" s="5"/>
    </row>
    <row r="345" spans="1:3">
      <c r="A345" s="5">
        <v>44593</v>
      </c>
      <c r="B345" s="5">
        <v>45253</v>
      </c>
      <c r="C345" s="5"/>
    </row>
    <row r="346" spans="1:3">
      <c r="A346" s="5">
        <v>44594</v>
      </c>
      <c r="B346" s="5">
        <v>45255</v>
      </c>
      <c r="C346" s="5"/>
    </row>
    <row r="347" spans="1:3">
      <c r="A347" s="5">
        <v>44595</v>
      </c>
      <c r="B347" s="5">
        <v>45256</v>
      </c>
      <c r="C347" s="5"/>
    </row>
    <row r="348" spans="1:3">
      <c r="A348" s="5">
        <v>44596</v>
      </c>
      <c r="B348" s="5">
        <v>45262</v>
      </c>
      <c r="C348" s="5"/>
    </row>
    <row r="349" spans="1:3">
      <c r="A349" s="5">
        <v>44597</v>
      </c>
      <c r="B349" s="5">
        <v>45263</v>
      </c>
      <c r="C349" s="5"/>
    </row>
    <row r="350" spans="1:3">
      <c r="A350" s="5">
        <v>44598</v>
      </c>
      <c r="B350" s="5">
        <v>45269</v>
      </c>
      <c r="C350" s="5"/>
    </row>
    <row r="351" spans="1:3">
      <c r="A351" s="5">
        <v>44604</v>
      </c>
      <c r="B351" s="5">
        <v>45270</v>
      </c>
      <c r="C351" s="5"/>
    </row>
    <row r="352" spans="1:3">
      <c r="A352" s="5">
        <v>44605</v>
      </c>
      <c r="B352" s="5">
        <v>45276</v>
      </c>
      <c r="C352" s="5"/>
    </row>
    <row r="353" spans="1:3">
      <c r="A353" s="5">
        <v>44611</v>
      </c>
      <c r="B353" s="5">
        <v>45277</v>
      </c>
      <c r="C353" s="5"/>
    </row>
    <row r="354" spans="1:3">
      <c r="A354" s="5">
        <v>44612</v>
      </c>
      <c r="B354" s="5">
        <v>45283</v>
      </c>
      <c r="C354" s="5"/>
    </row>
    <row r="355" spans="1:3">
      <c r="A355" s="5">
        <v>44618</v>
      </c>
      <c r="B355" s="5">
        <v>45284</v>
      </c>
      <c r="C355" s="5"/>
    </row>
    <row r="356" spans="1:3">
      <c r="A356" s="5">
        <v>44619</v>
      </c>
      <c r="B356" s="5">
        <v>45285</v>
      </c>
      <c r="C356" s="5"/>
    </row>
    <row r="357" spans="1:3">
      <c r="A357" s="5">
        <v>44625</v>
      </c>
      <c r="B357" s="5">
        <v>45290</v>
      </c>
      <c r="C357" s="5"/>
    </row>
    <row r="358" spans="1:3">
      <c r="A358" s="5">
        <v>44626</v>
      </c>
      <c r="B358" s="5">
        <v>45291</v>
      </c>
      <c r="C358" s="5"/>
    </row>
    <row r="359" spans="1:3">
      <c r="A359" s="5">
        <v>44632</v>
      </c>
      <c r="B359" s="5">
        <v>45292</v>
      </c>
      <c r="C359" s="5"/>
    </row>
    <row r="360" spans="1:3">
      <c r="A360" s="5">
        <v>44633</v>
      </c>
      <c r="B360" s="5">
        <v>45297</v>
      </c>
      <c r="C360" s="5"/>
    </row>
    <row r="361" spans="1:3">
      <c r="A361" s="5">
        <v>44639</v>
      </c>
      <c r="B361" s="5">
        <v>45298</v>
      </c>
      <c r="C361" s="5"/>
    </row>
    <row r="362" spans="1:3">
      <c r="A362" s="5">
        <v>44640</v>
      </c>
      <c r="B362" s="5">
        <v>45304</v>
      </c>
      <c r="C362" s="5"/>
    </row>
    <row r="363" spans="1:3">
      <c r="A363" s="5">
        <v>44646</v>
      </c>
      <c r="B363" s="5">
        <v>45305</v>
      </c>
      <c r="C363" s="5"/>
    </row>
    <row r="364" spans="1:3">
      <c r="A364" s="5">
        <v>44647</v>
      </c>
      <c r="B364" s="5">
        <v>45306</v>
      </c>
      <c r="C364" s="5"/>
    </row>
    <row r="365" spans="1:3">
      <c r="A365" s="5">
        <v>44653</v>
      </c>
      <c r="B365" s="5">
        <v>45311</v>
      </c>
      <c r="C365" s="5"/>
    </row>
    <row r="366" spans="1:3">
      <c r="A366" s="5">
        <v>44654</v>
      </c>
      <c r="B366" s="5">
        <v>45312</v>
      </c>
      <c r="C366" s="5"/>
    </row>
    <row r="367" spans="1:3">
      <c r="A367" s="5">
        <v>44655</v>
      </c>
      <c r="B367" s="5">
        <v>45318</v>
      </c>
      <c r="C367" s="5"/>
    </row>
    <row r="368" spans="1:3">
      <c r="A368" s="5">
        <v>44656</v>
      </c>
      <c r="B368" s="5">
        <v>45319</v>
      </c>
      <c r="C368" s="5"/>
    </row>
    <row r="369" spans="1:3">
      <c r="A369" s="5">
        <v>44660</v>
      </c>
      <c r="B369" s="5">
        <v>45325</v>
      </c>
      <c r="C369" s="5"/>
    </row>
    <row r="370" spans="1:3">
      <c r="A370" s="5">
        <v>44661</v>
      </c>
      <c r="B370" s="5">
        <v>45326</v>
      </c>
      <c r="C370" s="5"/>
    </row>
    <row r="371" spans="1:3">
      <c r="A371" s="5">
        <v>44667</v>
      </c>
      <c r="B371" s="5">
        <v>45332</v>
      </c>
      <c r="C371" s="5"/>
    </row>
    <row r="372" spans="1:3">
      <c r="A372" s="5">
        <v>44668</v>
      </c>
      <c r="B372" s="5">
        <v>45333</v>
      </c>
      <c r="C372" s="5"/>
    </row>
    <row r="373" spans="1:3">
      <c r="A373" s="5">
        <v>44674</v>
      </c>
      <c r="B373" s="5">
        <v>45339</v>
      </c>
      <c r="C373" s="5"/>
    </row>
    <row r="374" spans="1:3">
      <c r="A374" s="5">
        <v>44675</v>
      </c>
      <c r="B374" s="5">
        <v>45340</v>
      </c>
      <c r="C374" s="5"/>
    </row>
    <row r="375" spans="1:3">
      <c r="A375" s="5">
        <v>44681</v>
      </c>
      <c r="B375" s="5">
        <v>45341</v>
      </c>
      <c r="C375" s="5"/>
    </row>
    <row r="376" spans="1:3">
      <c r="A376" s="5">
        <v>44682</v>
      </c>
      <c r="B376" s="5">
        <v>45346</v>
      </c>
      <c r="C376" s="5"/>
    </row>
    <row r="377" spans="1:3">
      <c r="A377" s="5">
        <v>44683</v>
      </c>
      <c r="B377" s="5">
        <v>45347</v>
      </c>
      <c r="C377" s="5"/>
    </row>
    <row r="378" spans="1:3">
      <c r="A378" s="5">
        <v>44684</v>
      </c>
      <c r="B378" s="5">
        <v>45353</v>
      </c>
      <c r="C378" s="5"/>
    </row>
    <row r="379" spans="1:3">
      <c r="A379" s="5">
        <v>44685</v>
      </c>
      <c r="B379" s="5">
        <v>45354</v>
      </c>
      <c r="C379" s="5"/>
    </row>
    <row r="380" spans="1:3">
      <c r="A380" s="5">
        <v>44686</v>
      </c>
      <c r="B380" s="5">
        <v>45360</v>
      </c>
      <c r="C380" s="5"/>
    </row>
    <row r="381" spans="1:3">
      <c r="A381" s="5">
        <v>44688</v>
      </c>
      <c r="B381" s="5">
        <v>45361</v>
      </c>
      <c r="C381" s="5"/>
    </row>
    <row r="382" spans="1:3">
      <c r="A382" s="5">
        <v>44689</v>
      </c>
      <c r="B382" s="5">
        <v>45367</v>
      </c>
      <c r="C382" s="5"/>
    </row>
    <row r="383" spans="1:3">
      <c r="A383" s="5">
        <v>44695</v>
      </c>
      <c r="B383" s="5">
        <v>45368</v>
      </c>
      <c r="C383" s="5"/>
    </row>
    <row r="384" spans="1:3">
      <c r="A384" s="5">
        <v>44696</v>
      </c>
      <c r="B384" s="5">
        <v>45374</v>
      </c>
      <c r="C384" s="5"/>
    </row>
    <row r="385" spans="1:3">
      <c r="A385" s="5">
        <v>44702</v>
      </c>
      <c r="B385" s="5">
        <v>45375</v>
      </c>
      <c r="C385" s="5"/>
    </row>
    <row r="386" spans="1:3">
      <c r="A386" s="5">
        <v>44703</v>
      </c>
      <c r="B386" s="5">
        <v>45381</v>
      </c>
      <c r="C386" s="5"/>
    </row>
    <row r="387" spans="1:3">
      <c r="A387" s="5">
        <v>44709</v>
      </c>
      <c r="B387" s="5">
        <v>45382</v>
      </c>
      <c r="C387" s="5"/>
    </row>
    <row r="388" spans="1:3">
      <c r="A388" s="5">
        <v>44710</v>
      </c>
      <c r="B388" s="5">
        <v>45388</v>
      </c>
      <c r="C388" s="5"/>
    </row>
    <row r="389" spans="1:3">
      <c r="A389" s="5">
        <v>44715</v>
      </c>
      <c r="B389" s="5">
        <v>45389</v>
      </c>
      <c r="C389" s="5"/>
    </row>
    <row r="390" spans="1:3">
      <c r="A390" s="5">
        <v>44716</v>
      </c>
      <c r="B390" s="5">
        <v>45395</v>
      </c>
      <c r="C390" s="5"/>
    </row>
    <row r="391" spans="1:3">
      <c r="A391" s="5">
        <v>44717</v>
      </c>
      <c r="B391" s="5">
        <v>45396</v>
      </c>
      <c r="C391" s="5"/>
    </row>
    <row r="392" spans="1:3">
      <c r="A392" s="5">
        <v>44723</v>
      </c>
      <c r="B392" s="5">
        <v>45402</v>
      </c>
      <c r="C392" s="5"/>
    </row>
    <row r="393" spans="1:3">
      <c r="A393" s="5">
        <v>44724</v>
      </c>
      <c r="B393" s="5">
        <v>45403</v>
      </c>
      <c r="C393" s="5"/>
    </row>
    <row r="394" spans="1:3">
      <c r="A394" s="5">
        <v>44730</v>
      </c>
      <c r="B394" s="5">
        <v>45409</v>
      </c>
      <c r="C394" s="5"/>
    </row>
    <row r="395" spans="1:3">
      <c r="A395" s="5">
        <v>44731</v>
      </c>
      <c r="B395" s="5">
        <v>45410</v>
      </c>
      <c r="C395" s="5"/>
    </row>
    <row r="396" spans="1:3">
      <c r="A396" s="5">
        <v>44737</v>
      </c>
      <c r="B396" s="5">
        <v>45416</v>
      </c>
      <c r="C396" s="5"/>
    </row>
    <row r="397" spans="1:3">
      <c r="A397" s="5">
        <v>44738</v>
      </c>
      <c r="B397" s="5">
        <v>45417</v>
      </c>
      <c r="C397" s="5"/>
    </row>
    <row r="398" spans="1:3">
      <c r="A398" s="5">
        <v>44744</v>
      </c>
      <c r="B398" s="5">
        <v>45423</v>
      </c>
      <c r="C398" s="5"/>
    </row>
    <row r="399" spans="1:3">
      <c r="A399" s="5">
        <v>44745</v>
      </c>
      <c r="B399" s="5">
        <v>45424</v>
      </c>
      <c r="C399" s="5"/>
    </row>
    <row r="400" spans="1:3">
      <c r="A400" s="5">
        <v>44751</v>
      </c>
      <c r="B400" s="5">
        <v>45430</v>
      </c>
      <c r="C400" s="5"/>
    </row>
    <row r="401" spans="1:3">
      <c r="A401" s="5">
        <v>44752</v>
      </c>
      <c r="B401" s="5">
        <v>45431</v>
      </c>
      <c r="C401" s="5"/>
    </row>
    <row r="402" spans="1:3">
      <c r="A402" s="5">
        <v>44758</v>
      </c>
      <c r="B402" s="5">
        <v>45437</v>
      </c>
      <c r="C402" s="5"/>
    </row>
    <row r="403" spans="1:3">
      <c r="A403" s="5">
        <v>44759</v>
      </c>
      <c r="B403" s="5">
        <v>45438</v>
      </c>
      <c r="C403" s="5"/>
    </row>
    <row r="404" spans="1:3">
      <c r="A404" s="5">
        <v>44765</v>
      </c>
      <c r="B404" s="5">
        <v>45439</v>
      </c>
      <c r="C404" s="5"/>
    </row>
    <row r="405" spans="1:3">
      <c r="A405" s="5">
        <v>44766</v>
      </c>
      <c r="B405" s="5">
        <v>45444</v>
      </c>
      <c r="C405" s="5"/>
    </row>
    <row r="406" spans="1:3">
      <c r="A406" s="5">
        <v>44772</v>
      </c>
      <c r="B406" s="5">
        <v>45445</v>
      </c>
      <c r="C406" s="5"/>
    </row>
    <row r="407" spans="1:3">
      <c r="A407" s="5">
        <v>44773</v>
      </c>
      <c r="B407" s="5">
        <v>45451</v>
      </c>
      <c r="C407" s="5"/>
    </row>
    <row r="408" spans="1:3">
      <c r="A408" s="5">
        <v>44779</v>
      </c>
      <c r="B408" s="5">
        <v>45452</v>
      </c>
      <c r="C408" s="5"/>
    </row>
    <row r="409" spans="1:3">
      <c r="A409" s="5">
        <v>44780</v>
      </c>
      <c r="B409" s="5">
        <v>45458</v>
      </c>
      <c r="C409" s="5"/>
    </row>
    <row r="410" spans="1:3">
      <c r="A410" s="5">
        <v>44786</v>
      </c>
      <c r="B410" s="5">
        <v>45459</v>
      </c>
      <c r="C410" s="5"/>
    </row>
    <row r="411" spans="1:3">
      <c r="A411" s="5">
        <v>44787</v>
      </c>
      <c r="B411" s="5">
        <v>45465</v>
      </c>
      <c r="C411" s="5"/>
    </row>
    <row r="412" spans="1:3">
      <c r="A412" s="5">
        <v>44793</v>
      </c>
      <c r="B412" s="5">
        <v>45466</v>
      </c>
      <c r="C412" s="5"/>
    </row>
    <row r="413" spans="1:3">
      <c r="A413" s="5">
        <v>44794</v>
      </c>
      <c r="B413" s="5">
        <v>45472</v>
      </c>
      <c r="C413" s="5"/>
    </row>
    <row r="414" spans="1:3">
      <c r="A414" s="5">
        <v>44800</v>
      </c>
      <c r="B414" s="5">
        <v>45473</v>
      </c>
      <c r="C414" s="5"/>
    </row>
    <row r="415" spans="1:3">
      <c r="A415" s="5">
        <v>44801</v>
      </c>
      <c r="B415" s="5">
        <v>45477</v>
      </c>
      <c r="C415" s="5"/>
    </row>
    <row r="416" spans="1:3">
      <c r="A416" s="5">
        <v>44807</v>
      </c>
      <c r="B416" s="5">
        <v>45479</v>
      </c>
      <c r="C416" s="5"/>
    </row>
    <row r="417" spans="1:3">
      <c r="A417" s="5">
        <v>44808</v>
      </c>
      <c r="B417" s="5">
        <v>45480</v>
      </c>
      <c r="C417" s="5"/>
    </row>
    <row r="418" spans="1:3">
      <c r="A418" s="5">
        <v>44814</v>
      </c>
      <c r="B418" s="5">
        <v>45486</v>
      </c>
      <c r="C418" s="5"/>
    </row>
    <row r="419" spans="1:3">
      <c r="A419" s="5">
        <v>44815</v>
      </c>
      <c r="B419" s="5">
        <v>45487</v>
      </c>
      <c r="C419" s="5"/>
    </row>
    <row r="420" spans="1:3">
      <c r="A420" s="5">
        <v>44816</v>
      </c>
      <c r="B420" s="5">
        <v>45493</v>
      </c>
      <c r="C420" s="5"/>
    </row>
    <row r="421" spans="1:3">
      <c r="A421" s="5">
        <v>44821</v>
      </c>
      <c r="B421" s="5">
        <v>45494</v>
      </c>
      <c r="C421" s="5"/>
    </row>
    <row r="422" spans="1:3">
      <c r="A422" s="5">
        <v>44822</v>
      </c>
      <c r="B422" s="5">
        <v>45500</v>
      </c>
      <c r="C422" s="5"/>
    </row>
    <row r="423" spans="1:3">
      <c r="A423" s="5">
        <v>44828</v>
      </c>
      <c r="B423" s="5">
        <v>45501</v>
      </c>
      <c r="C423" s="5"/>
    </row>
    <row r="424" spans="1:3">
      <c r="A424" s="5">
        <v>44829</v>
      </c>
      <c r="B424" s="5">
        <v>45507</v>
      </c>
      <c r="C424" s="5"/>
    </row>
    <row r="425" spans="1:3">
      <c r="A425" s="5">
        <v>44835</v>
      </c>
      <c r="B425" s="5">
        <v>45508</v>
      </c>
      <c r="C425" s="5"/>
    </row>
    <row r="426" spans="1:3">
      <c r="A426" s="5">
        <v>44836</v>
      </c>
      <c r="B426" s="5">
        <v>45514</v>
      </c>
      <c r="C426" s="5"/>
    </row>
    <row r="427" spans="1:3">
      <c r="A427" s="5">
        <v>44837</v>
      </c>
      <c r="B427" s="5">
        <v>45515</v>
      </c>
      <c r="C427" s="5"/>
    </row>
    <row r="428" spans="1:3">
      <c r="A428" s="5">
        <v>44838</v>
      </c>
      <c r="B428" s="5">
        <v>45521</v>
      </c>
      <c r="C428" s="5"/>
    </row>
    <row r="429" spans="1:3">
      <c r="A429" s="5">
        <v>44839</v>
      </c>
      <c r="B429" s="5">
        <v>45522</v>
      </c>
      <c r="C429" s="5"/>
    </row>
    <row r="430" spans="1:3">
      <c r="A430" s="5">
        <v>44840</v>
      </c>
      <c r="B430" s="5">
        <v>45528</v>
      </c>
      <c r="C430" s="5"/>
    </row>
    <row r="431" spans="1:3">
      <c r="A431" s="5">
        <v>44841</v>
      </c>
      <c r="B431" s="5">
        <v>45529</v>
      </c>
      <c r="C431" s="5"/>
    </row>
    <row r="432" spans="1:3">
      <c r="A432" s="5">
        <v>44842</v>
      </c>
      <c r="B432" s="5">
        <v>45535</v>
      </c>
      <c r="C432" s="5"/>
    </row>
    <row r="433" spans="1:3">
      <c r="A433" s="5">
        <v>44843</v>
      </c>
      <c r="B433" s="5">
        <v>45536</v>
      </c>
      <c r="C433" s="5"/>
    </row>
    <row r="434" spans="1:3">
      <c r="A434" s="5">
        <v>44849</v>
      </c>
      <c r="B434" s="5">
        <v>45537</v>
      </c>
      <c r="C434" s="5"/>
    </row>
    <row r="435" spans="1:3">
      <c r="A435" s="5">
        <v>44850</v>
      </c>
      <c r="B435" s="5">
        <v>45542</v>
      </c>
      <c r="C435" s="5"/>
    </row>
    <row r="436" spans="1:3">
      <c r="A436" s="5">
        <v>44856</v>
      </c>
      <c r="B436" s="5">
        <v>45543</v>
      </c>
      <c r="C436" s="5"/>
    </row>
    <row r="437" spans="1:3">
      <c r="A437" s="5">
        <v>44857</v>
      </c>
      <c r="B437" s="5">
        <v>45549</v>
      </c>
      <c r="C437" s="5"/>
    </row>
    <row r="438" spans="1:3">
      <c r="A438" s="5">
        <v>44863</v>
      </c>
      <c r="B438" s="5">
        <v>45550</v>
      </c>
      <c r="C438" s="5"/>
    </row>
    <row r="439" spans="1:3">
      <c r="A439" s="5">
        <v>44864</v>
      </c>
      <c r="B439" s="5">
        <v>45556</v>
      </c>
      <c r="C439" s="5"/>
    </row>
    <row r="440" spans="1:3">
      <c r="A440" s="5">
        <v>44870</v>
      </c>
      <c r="B440" s="5">
        <v>45557</v>
      </c>
      <c r="C440" s="5"/>
    </row>
    <row r="441" spans="1:3">
      <c r="A441" s="5">
        <v>44871</v>
      </c>
      <c r="B441" s="5">
        <v>45563</v>
      </c>
      <c r="C441" s="5"/>
    </row>
    <row r="442" spans="1:3">
      <c r="A442" s="5">
        <v>44877</v>
      </c>
      <c r="B442" s="5">
        <v>45564</v>
      </c>
      <c r="C442" s="5"/>
    </row>
    <row r="443" spans="1:3">
      <c r="A443" s="5">
        <v>44878</v>
      </c>
      <c r="B443" s="5">
        <v>45570</v>
      </c>
      <c r="C443" s="5"/>
    </row>
    <row r="444" spans="1:3">
      <c r="A444" s="5">
        <v>44884</v>
      </c>
      <c r="B444" s="5">
        <v>45571</v>
      </c>
      <c r="C444" s="5"/>
    </row>
    <row r="445" spans="1:3">
      <c r="A445" s="5">
        <v>44885</v>
      </c>
      <c r="B445" s="5">
        <v>45577</v>
      </c>
      <c r="C445" s="5"/>
    </row>
    <row r="446" spans="1:3">
      <c r="A446" s="5">
        <v>44891</v>
      </c>
      <c r="B446" s="5">
        <v>45578</v>
      </c>
      <c r="C446" s="5"/>
    </row>
    <row r="447" spans="1:3">
      <c r="A447" s="5">
        <v>44892</v>
      </c>
      <c r="B447" s="5">
        <v>45579</v>
      </c>
      <c r="C447" s="5"/>
    </row>
    <row r="448" spans="1:3">
      <c r="A448" s="5">
        <v>44898</v>
      </c>
      <c r="B448" s="5">
        <v>45584</v>
      </c>
      <c r="C448" s="5"/>
    </row>
    <row r="449" spans="1:3">
      <c r="A449" s="5">
        <v>44899</v>
      </c>
      <c r="B449" s="5">
        <v>45585</v>
      </c>
      <c r="C449" s="5"/>
    </row>
    <row r="450" spans="1:3">
      <c r="A450" s="5">
        <v>44905</v>
      </c>
      <c r="B450" s="5">
        <v>45591</v>
      </c>
      <c r="C450" s="5"/>
    </row>
    <row r="451" spans="1:3">
      <c r="A451" s="5">
        <v>44906</v>
      </c>
      <c r="B451" s="5">
        <v>45592</v>
      </c>
      <c r="C451" s="5"/>
    </row>
    <row r="452" spans="1:3">
      <c r="A452" s="5">
        <v>44912</v>
      </c>
      <c r="B452" s="5">
        <v>45598</v>
      </c>
      <c r="C452" s="5"/>
    </row>
    <row r="453" spans="1:3">
      <c r="A453" s="5">
        <v>44913</v>
      </c>
      <c r="B453" s="5">
        <v>45599</v>
      </c>
      <c r="C453" s="5"/>
    </row>
    <row r="454" spans="1:3">
      <c r="A454" s="5">
        <v>44919</v>
      </c>
      <c r="B454" s="5">
        <v>45605</v>
      </c>
      <c r="C454" s="5"/>
    </row>
    <row r="455" spans="1:3">
      <c r="A455" s="5">
        <v>44920</v>
      </c>
      <c r="B455" s="5">
        <v>45606</v>
      </c>
      <c r="C455" s="5"/>
    </row>
    <row r="456" spans="1:3">
      <c r="A456" s="5">
        <v>44926</v>
      </c>
      <c r="B456" s="5">
        <v>45607</v>
      </c>
      <c r="C456" s="5"/>
    </row>
    <row r="457" spans="1:3">
      <c r="A457" s="5">
        <v>44927</v>
      </c>
      <c r="B457" s="5">
        <v>45612</v>
      </c>
      <c r="C457" s="5"/>
    </row>
    <row r="458" spans="1:3">
      <c r="A458" s="5">
        <v>44928</v>
      </c>
      <c r="B458" s="5">
        <v>45613</v>
      </c>
      <c r="C458" s="5"/>
    </row>
    <row r="459" spans="1:3">
      <c r="A459" s="5">
        <v>44933</v>
      </c>
      <c r="B459" s="5">
        <v>45619</v>
      </c>
      <c r="C459" s="5"/>
    </row>
    <row r="460" spans="1:3">
      <c r="A460" s="5">
        <v>44934</v>
      </c>
      <c r="B460" s="5">
        <v>45620</v>
      </c>
      <c r="C460" s="5"/>
    </row>
    <row r="461" spans="1:3">
      <c r="A461" s="5">
        <v>44940</v>
      </c>
      <c r="B461" s="5">
        <v>45624</v>
      </c>
      <c r="C461" s="5"/>
    </row>
    <row r="462" spans="1:3">
      <c r="A462" s="5">
        <v>44941</v>
      </c>
      <c r="B462" s="5">
        <v>45626</v>
      </c>
      <c r="C462" s="5"/>
    </row>
    <row r="463" spans="1:3">
      <c r="A463" s="5">
        <v>44947</v>
      </c>
      <c r="B463" s="5">
        <v>45627</v>
      </c>
      <c r="C463" s="5"/>
    </row>
    <row r="464" spans="1:3">
      <c r="A464" s="5">
        <v>44948</v>
      </c>
      <c r="B464" s="5">
        <v>45633</v>
      </c>
      <c r="C464" s="5"/>
    </row>
    <row r="465" spans="1:3">
      <c r="A465" s="5">
        <v>44949</v>
      </c>
      <c r="B465" s="5">
        <v>45634</v>
      </c>
      <c r="C465" s="5"/>
    </row>
    <row r="466" spans="1:3">
      <c r="A466" s="5">
        <v>44950</v>
      </c>
      <c r="B466" s="5">
        <v>45640</v>
      </c>
      <c r="C466" s="5"/>
    </row>
    <row r="467" spans="1:3">
      <c r="A467" s="5">
        <v>44951</v>
      </c>
      <c r="B467" s="5">
        <v>45641</v>
      </c>
      <c r="C467" s="5"/>
    </row>
    <row r="468" spans="1:3">
      <c r="A468" s="5">
        <v>44952</v>
      </c>
      <c r="B468" s="5">
        <v>45647</v>
      </c>
      <c r="C468" s="5"/>
    </row>
    <row r="469" spans="1:3">
      <c r="A469" s="5">
        <v>44953</v>
      </c>
      <c r="B469" s="5">
        <v>45648</v>
      </c>
      <c r="C469" s="5"/>
    </row>
    <row r="470" spans="1:3">
      <c r="A470" s="5">
        <v>44954</v>
      </c>
      <c r="B470" s="5">
        <v>45651</v>
      </c>
      <c r="C470" s="5"/>
    </row>
    <row r="471" spans="1:3">
      <c r="A471" s="5">
        <v>44955</v>
      </c>
      <c r="B471" s="5">
        <v>45654</v>
      </c>
      <c r="C471" s="5"/>
    </row>
    <row r="472" spans="1:3">
      <c r="A472" s="5">
        <v>44961</v>
      </c>
      <c r="B472" s="5">
        <v>45655</v>
      </c>
      <c r="C472" s="5"/>
    </row>
    <row r="473" spans="1:3">
      <c r="A473" s="5">
        <v>44962</v>
      </c>
      <c r="B473" s="5">
        <v>45658</v>
      </c>
      <c r="C473" s="5"/>
    </row>
    <row r="474" spans="1:3">
      <c r="A474" s="5">
        <v>44968</v>
      </c>
      <c r="B474" s="5">
        <v>45661</v>
      </c>
      <c r="C474" s="5"/>
    </row>
    <row r="475" spans="1:3">
      <c r="A475" s="5">
        <v>44969</v>
      </c>
      <c r="B475" s="5">
        <v>45662</v>
      </c>
      <c r="C475" s="5"/>
    </row>
    <row r="476" spans="1:3">
      <c r="A476" s="5">
        <v>44975</v>
      </c>
      <c r="B476" s="5">
        <v>45668</v>
      </c>
      <c r="C476" s="5"/>
    </row>
    <row r="477" spans="1:3">
      <c r="A477" s="5">
        <v>44976</v>
      </c>
      <c r="B477" s="5">
        <v>45669</v>
      </c>
      <c r="C477" s="5"/>
    </row>
    <row r="478" spans="1:3">
      <c r="A478" s="5">
        <v>44982</v>
      </c>
      <c r="B478" s="5">
        <v>45675</v>
      </c>
      <c r="C478" s="5"/>
    </row>
    <row r="479" spans="1:3">
      <c r="A479" s="5">
        <v>44983</v>
      </c>
      <c r="B479" s="5">
        <v>45676</v>
      </c>
      <c r="C479" s="5"/>
    </row>
    <row r="480" spans="1:3">
      <c r="A480" s="5">
        <v>44989</v>
      </c>
      <c r="B480" s="5">
        <v>45677</v>
      </c>
      <c r="C480" s="5"/>
    </row>
    <row r="481" spans="1:3">
      <c r="A481" s="5">
        <v>44990</v>
      </c>
      <c r="B481" s="5">
        <v>45682</v>
      </c>
      <c r="C481" s="5"/>
    </row>
    <row r="482" spans="1:3">
      <c r="A482" s="5">
        <v>44996</v>
      </c>
      <c r="B482" s="5">
        <v>45683</v>
      </c>
      <c r="C482" s="5"/>
    </row>
    <row r="483" spans="1:3">
      <c r="A483" s="5">
        <v>44997</v>
      </c>
      <c r="B483" s="5">
        <v>45689</v>
      </c>
      <c r="C483" s="5"/>
    </row>
    <row r="484" spans="1:3">
      <c r="A484" s="5">
        <v>45003</v>
      </c>
      <c r="B484" s="5">
        <v>45690</v>
      </c>
      <c r="C484" s="5"/>
    </row>
    <row r="485" spans="1:3">
      <c r="A485" s="5">
        <v>45004</v>
      </c>
      <c r="B485" s="5">
        <v>45696</v>
      </c>
      <c r="C485" s="5"/>
    </row>
    <row r="486" spans="1:3">
      <c r="A486" s="5">
        <v>45010</v>
      </c>
      <c r="B486" s="5">
        <v>45697</v>
      </c>
      <c r="C486" s="5"/>
    </row>
    <row r="487" spans="1:3">
      <c r="A487" s="5">
        <v>45011</v>
      </c>
      <c r="B487" s="5">
        <v>45703</v>
      </c>
      <c r="C487" s="5"/>
    </row>
    <row r="488" spans="1:3">
      <c r="A488" s="5">
        <v>45017</v>
      </c>
      <c r="B488" s="5">
        <v>45704</v>
      </c>
      <c r="C488" s="5"/>
    </row>
    <row r="489" spans="1:3">
      <c r="A489" s="5">
        <v>45018</v>
      </c>
      <c r="B489" s="5">
        <v>45705</v>
      </c>
      <c r="C489" s="5"/>
    </row>
    <row r="490" spans="1:3">
      <c r="A490" s="5">
        <v>45021</v>
      </c>
      <c r="B490" s="5">
        <v>45710</v>
      </c>
      <c r="C490" s="5"/>
    </row>
    <row r="491" spans="1:3">
      <c r="A491" s="5">
        <v>45024</v>
      </c>
      <c r="B491" s="5">
        <v>45711</v>
      </c>
      <c r="C491" s="5"/>
    </row>
    <row r="492" spans="1:3">
      <c r="A492" s="5">
        <v>45025</v>
      </c>
      <c r="B492" s="5">
        <v>45717</v>
      </c>
      <c r="C492" s="5"/>
    </row>
    <row r="493" spans="1:3">
      <c r="A493" s="5">
        <v>45031</v>
      </c>
      <c r="B493" s="5">
        <v>45718</v>
      </c>
      <c r="C493" s="5"/>
    </row>
    <row r="494" spans="1:3">
      <c r="A494" s="5">
        <v>45032</v>
      </c>
      <c r="B494" s="5">
        <v>45724</v>
      </c>
      <c r="C494" s="5"/>
    </row>
    <row r="495" spans="1:3">
      <c r="A495" s="5">
        <v>45038</v>
      </c>
      <c r="B495" s="5">
        <v>45725</v>
      </c>
      <c r="C495" s="5"/>
    </row>
    <row r="496" spans="1:3">
      <c r="A496" s="5">
        <v>45039</v>
      </c>
      <c r="B496" s="5">
        <v>45731</v>
      </c>
      <c r="C496" s="5"/>
    </row>
    <row r="497" spans="1:3">
      <c r="A497" s="5">
        <v>45045</v>
      </c>
      <c r="B497" s="5">
        <v>45732</v>
      </c>
      <c r="C497" s="5"/>
    </row>
    <row r="498" spans="1:3">
      <c r="A498" s="5">
        <v>45046</v>
      </c>
      <c r="B498" s="5">
        <v>45738</v>
      </c>
      <c r="C498" s="5"/>
    </row>
    <row r="499" spans="1:3">
      <c r="A499" s="5">
        <v>45047</v>
      </c>
      <c r="B499" s="5">
        <v>45739</v>
      </c>
      <c r="C499" s="5"/>
    </row>
    <row r="500" spans="1:3">
      <c r="A500" s="5">
        <v>45052</v>
      </c>
      <c r="B500" s="5">
        <v>45745</v>
      </c>
      <c r="C500" s="5"/>
    </row>
    <row r="501" spans="1:3">
      <c r="A501" s="5">
        <v>45053</v>
      </c>
      <c r="B501" s="5">
        <v>45746</v>
      </c>
      <c r="C501" s="5"/>
    </row>
    <row r="502" spans="1:3">
      <c r="A502" s="5">
        <v>45059</v>
      </c>
      <c r="B502" s="5">
        <v>45752</v>
      </c>
      <c r="C502" s="5"/>
    </row>
    <row r="503" spans="1:3">
      <c r="A503" s="5">
        <v>45060</v>
      </c>
      <c r="B503" s="5">
        <v>45753</v>
      </c>
      <c r="C503" s="5"/>
    </row>
    <row r="504" spans="1:3">
      <c r="A504" s="5">
        <v>45066</v>
      </c>
      <c r="B504" s="5">
        <v>45759</v>
      </c>
      <c r="C504" s="5"/>
    </row>
    <row r="505" spans="1:3">
      <c r="A505" s="5">
        <v>45067</v>
      </c>
      <c r="B505" s="5">
        <v>45760</v>
      </c>
      <c r="C505" s="5"/>
    </row>
    <row r="506" spans="1:3">
      <c r="A506" s="5">
        <v>45073</v>
      </c>
      <c r="B506" s="5">
        <v>45766</v>
      </c>
      <c r="C506" s="5"/>
    </row>
    <row r="507" spans="1:3">
      <c r="A507" s="5">
        <v>45074</v>
      </c>
      <c r="B507" s="5">
        <v>45767</v>
      </c>
      <c r="C507" s="5"/>
    </row>
    <row r="508" spans="1:3">
      <c r="A508" s="5">
        <v>45080</v>
      </c>
      <c r="B508" s="5">
        <v>45773</v>
      </c>
      <c r="C508" s="5"/>
    </row>
    <row r="509" spans="1:3">
      <c r="A509" s="5">
        <v>45081</v>
      </c>
      <c r="B509" s="5">
        <v>45774</v>
      </c>
      <c r="C509" s="5"/>
    </row>
    <row r="510" spans="1:3">
      <c r="A510" s="5">
        <v>45087</v>
      </c>
      <c r="B510" s="5">
        <v>45780</v>
      </c>
      <c r="C510" s="5"/>
    </row>
    <row r="511" spans="1:3">
      <c r="A511" s="5">
        <v>45088</v>
      </c>
      <c r="B511" s="5">
        <v>45781</v>
      </c>
      <c r="C511" s="5"/>
    </row>
    <row r="512" spans="1:3">
      <c r="A512" s="5">
        <v>45094</v>
      </c>
      <c r="B512" s="5">
        <v>45787</v>
      </c>
      <c r="C512" s="5"/>
    </row>
    <row r="513" spans="1:3">
      <c r="A513" s="5">
        <v>45095</v>
      </c>
      <c r="B513" s="5">
        <v>45788</v>
      </c>
      <c r="C513" s="5"/>
    </row>
    <row r="514" spans="1:3">
      <c r="A514" s="5">
        <v>45099</v>
      </c>
      <c r="B514" s="5">
        <v>45794</v>
      </c>
      <c r="C514" s="5"/>
    </row>
    <row r="515" spans="1:3">
      <c r="A515" s="5">
        <v>45101</v>
      </c>
      <c r="B515" s="5">
        <v>45795</v>
      </c>
      <c r="C515" s="5"/>
    </row>
    <row r="516" spans="1:3">
      <c r="A516" s="5">
        <v>45102</v>
      </c>
      <c r="B516" s="5">
        <v>45801</v>
      </c>
      <c r="C516" s="5"/>
    </row>
    <row r="517" spans="1:3">
      <c r="A517" s="5">
        <v>45108</v>
      </c>
      <c r="B517" s="5">
        <v>45802</v>
      </c>
      <c r="C517" s="5"/>
    </row>
    <row r="518" spans="1:3">
      <c r="A518" s="5">
        <v>45109</v>
      </c>
      <c r="B518" s="5">
        <v>45803</v>
      </c>
      <c r="C518" s="5"/>
    </row>
    <row r="519" spans="1:3">
      <c r="A519" s="5">
        <v>45115</v>
      </c>
      <c r="B519" s="5">
        <v>45808</v>
      </c>
      <c r="C519" s="5"/>
    </row>
    <row r="520" spans="1:3">
      <c r="A520" s="5">
        <v>45116</v>
      </c>
      <c r="B520" s="5">
        <v>45809</v>
      </c>
      <c r="C520" s="5"/>
    </row>
    <row r="521" spans="1:3">
      <c r="A521" s="5">
        <v>45122</v>
      </c>
      <c r="B521" s="5">
        <v>45815</v>
      </c>
      <c r="C521" s="5"/>
    </row>
    <row r="522" spans="1:3">
      <c r="A522" s="5">
        <v>45123</v>
      </c>
      <c r="B522" s="5">
        <v>45816</v>
      </c>
      <c r="C522" s="5"/>
    </row>
    <row r="523" spans="1:3">
      <c r="A523" s="5">
        <v>45129</v>
      </c>
      <c r="B523" s="5">
        <v>45822</v>
      </c>
      <c r="C523" s="5"/>
    </row>
    <row r="524" spans="1:3">
      <c r="A524" s="5">
        <v>45130</v>
      </c>
      <c r="B524" s="5">
        <v>45823</v>
      </c>
      <c r="C524" s="5"/>
    </row>
    <row r="525" spans="1:3">
      <c r="A525" s="5">
        <v>45136</v>
      </c>
      <c r="B525" s="5">
        <v>45829</v>
      </c>
      <c r="C525" s="5"/>
    </row>
    <row r="526" spans="1:3">
      <c r="A526" s="5">
        <v>45137</v>
      </c>
      <c r="B526" s="5">
        <v>45830</v>
      </c>
      <c r="C526" s="5"/>
    </row>
    <row r="527" spans="1:3">
      <c r="A527" s="5">
        <v>45143</v>
      </c>
      <c r="B527" s="5">
        <v>45836</v>
      </c>
      <c r="C527" s="5"/>
    </row>
    <row r="528" spans="1:3">
      <c r="A528" s="5">
        <v>45144</v>
      </c>
      <c r="B528" s="5">
        <v>45837</v>
      </c>
      <c r="C528" s="5"/>
    </row>
    <row r="529" spans="1:3">
      <c r="A529" s="5">
        <v>45150</v>
      </c>
      <c r="B529" s="5">
        <v>45842</v>
      </c>
      <c r="C529" s="5"/>
    </row>
    <row r="530" spans="1:3">
      <c r="A530" s="5">
        <v>45151</v>
      </c>
      <c r="B530" s="5">
        <v>45843</v>
      </c>
      <c r="C530" s="5"/>
    </row>
    <row r="531" spans="1:3">
      <c r="A531" s="5">
        <v>45157</v>
      </c>
      <c r="B531" s="5">
        <v>45844</v>
      </c>
      <c r="C531" s="5"/>
    </row>
    <row r="532" spans="1:3">
      <c r="A532" s="5">
        <v>45158</v>
      </c>
      <c r="B532" s="5">
        <v>45850</v>
      </c>
      <c r="C532" s="5"/>
    </row>
    <row r="533" spans="1:3">
      <c r="A533" s="5">
        <v>45164</v>
      </c>
      <c r="B533" s="5">
        <v>45851</v>
      </c>
      <c r="C533" s="5"/>
    </row>
    <row r="534" spans="1:3">
      <c r="A534" s="5">
        <v>45165</v>
      </c>
      <c r="B534" s="5">
        <v>45857</v>
      </c>
      <c r="C534" s="5"/>
    </row>
    <row r="535" spans="1:3">
      <c r="A535" s="5">
        <v>45171</v>
      </c>
      <c r="B535" s="5">
        <v>45858</v>
      </c>
      <c r="C535" s="5"/>
    </row>
    <row r="536" spans="1:3">
      <c r="A536" s="5">
        <v>45172</v>
      </c>
      <c r="B536" s="5">
        <v>45864</v>
      </c>
      <c r="C536" s="5"/>
    </row>
    <row r="537" spans="1:3">
      <c r="A537" s="5">
        <v>45178</v>
      </c>
      <c r="B537" s="5">
        <v>45865</v>
      </c>
      <c r="C537" s="5"/>
    </row>
    <row r="538" spans="1:3">
      <c r="A538" s="5">
        <v>45179</v>
      </c>
      <c r="B538" s="5">
        <v>45871</v>
      </c>
      <c r="C538" s="5"/>
    </row>
    <row r="539" spans="1:3">
      <c r="A539" s="5">
        <v>45185</v>
      </c>
      <c r="B539" s="5">
        <v>45872</v>
      </c>
      <c r="C539" s="5"/>
    </row>
    <row r="540" spans="1:3">
      <c r="A540" s="5">
        <v>45186</v>
      </c>
      <c r="B540" s="5">
        <v>45878</v>
      </c>
      <c r="C540" s="5"/>
    </row>
    <row r="541" spans="1:3">
      <c r="A541" s="5">
        <v>45192</v>
      </c>
      <c r="B541" s="5">
        <v>45879</v>
      </c>
      <c r="C541" s="5"/>
    </row>
    <row r="542" spans="1:3">
      <c r="A542" s="5">
        <v>45193</v>
      </c>
      <c r="B542" s="5">
        <v>45885</v>
      </c>
      <c r="C542" s="5"/>
    </row>
    <row r="543" spans="1:3">
      <c r="A543" s="5">
        <v>45198</v>
      </c>
      <c r="B543" s="5">
        <v>45886</v>
      </c>
      <c r="C543" s="5"/>
    </row>
    <row r="544" spans="1:3">
      <c r="A544" s="5">
        <v>45199</v>
      </c>
      <c r="B544" s="5">
        <v>45892</v>
      </c>
      <c r="C544" s="5"/>
    </row>
    <row r="545" spans="1:3">
      <c r="A545" s="5">
        <v>45200</v>
      </c>
      <c r="B545" s="5">
        <v>45893</v>
      </c>
      <c r="C545" s="5"/>
    </row>
    <row r="546" spans="1:3">
      <c r="A546" s="5">
        <v>45201</v>
      </c>
      <c r="B546" s="5">
        <v>45899</v>
      </c>
      <c r="C546" s="5"/>
    </row>
    <row r="547" spans="1:3">
      <c r="A547" s="5">
        <v>45202</v>
      </c>
      <c r="B547" s="5">
        <v>45900</v>
      </c>
      <c r="C547" s="5"/>
    </row>
    <row r="548" spans="1:3">
      <c r="A548" s="5">
        <v>45203</v>
      </c>
      <c r="B548" s="5">
        <v>45901</v>
      </c>
      <c r="C548" s="5"/>
    </row>
    <row r="549" spans="1:3">
      <c r="A549" s="5">
        <v>45204</v>
      </c>
      <c r="B549" s="5">
        <v>45906</v>
      </c>
      <c r="C549" s="5"/>
    </row>
    <row r="550" spans="1:3">
      <c r="A550" s="5">
        <v>45206</v>
      </c>
      <c r="B550" s="5">
        <v>45907</v>
      </c>
      <c r="C550" s="5"/>
    </row>
    <row r="551" spans="1:3">
      <c r="A551" s="5">
        <v>45207</v>
      </c>
      <c r="B551" s="5">
        <v>45913</v>
      </c>
      <c r="C551" s="5"/>
    </row>
    <row r="552" spans="1:3">
      <c r="A552" s="5">
        <v>45213</v>
      </c>
      <c r="B552" s="5">
        <v>45914</v>
      </c>
      <c r="C552" s="5"/>
    </row>
    <row r="553" spans="1:3">
      <c r="A553" s="5">
        <v>45214</v>
      </c>
      <c r="B553" s="5">
        <v>45920</v>
      </c>
      <c r="C553" s="5"/>
    </row>
    <row r="554" spans="1:3">
      <c r="A554" s="5">
        <v>45220</v>
      </c>
      <c r="B554" s="5">
        <v>45921</v>
      </c>
      <c r="C554" s="5"/>
    </row>
    <row r="555" spans="1:3">
      <c r="A555" s="5">
        <v>45221</v>
      </c>
      <c r="B555" s="5">
        <v>45927</v>
      </c>
      <c r="C555" s="5"/>
    </row>
    <row r="556" spans="1:3">
      <c r="A556" s="5">
        <v>45227</v>
      </c>
      <c r="B556" s="5">
        <v>45928</v>
      </c>
      <c r="C556" s="5"/>
    </row>
    <row r="557" spans="1:3">
      <c r="A557" s="5">
        <v>45228</v>
      </c>
      <c r="B557" s="5">
        <v>45934</v>
      </c>
      <c r="C557" s="5"/>
    </row>
    <row r="558" spans="1:3">
      <c r="A558" s="5">
        <v>45234</v>
      </c>
      <c r="B558" s="5">
        <v>45935</v>
      </c>
      <c r="C558" s="5"/>
    </row>
    <row r="559" spans="1:3">
      <c r="A559" s="5">
        <v>45235</v>
      </c>
      <c r="B559" s="5">
        <v>45941</v>
      </c>
      <c r="C559" s="5"/>
    </row>
    <row r="560" spans="1:3">
      <c r="A560" s="5">
        <v>45241</v>
      </c>
      <c r="B560" s="5">
        <v>45942</v>
      </c>
      <c r="C560" s="5"/>
    </row>
    <row r="561" spans="1:3">
      <c r="A561" s="5">
        <v>45242</v>
      </c>
      <c r="B561" s="5">
        <v>45943</v>
      </c>
      <c r="C561" s="5"/>
    </row>
    <row r="562" spans="1:3">
      <c r="A562" s="5">
        <v>45248</v>
      </c>
      <c r="B562" s="5">
        <v>45948</v>
      </c>
      <c r="C562" s="5"/>
    </row>
    <row r="563" spans="1:3">
      <c r="A563" s="5">
        <v>45249</v>
      </c>
      <c r="B563" s="5">
        <v>45949</v>
      </c>
      <c r="C563" s="5"/>
    </row>
    <row r="564" spans="1:3">
      <c r="A564" s="5">
        <v>45255</v>
      </c>
      <c r="B564" s="5">
        <v>45955</v>
      </c>
      <c r="C564" s="5"/>
    </row>
    <row r="565" spans="1:3">
      <c r="A565" s="5">
        <v>45256</v>
      </c>
      <c r="B565" s="5">
        <v>45956</v>
      </c>
      <c r="C565" s="5"/>
    </row>
    <row r="566" spans="1:3">
      <c r="A566" s="5">
        <v>45262</v>
      </c>
      <c r="B566" s="5">
        <v>45962</v>
      </c>
      <c r="C566" s="5"/>
    </row>
    <row r="567" spans="1:3">
      <c r="A567" s="5">
        <v>45263</v>
      </c>
      <c r="B567" s="5">
        <v>45963</v>
      </c>
      <c r="C567" s="5"/>
    </row>
    <row r="568" spans="1:3">
      <c r="A568" s="5">
        <v>45269</v>
      </c>
      <c r="B568" s="5">
        <v>45969</v>
      </c>
      <c r="C568" s="5"/>
    </row>
    <row r="569" spans="1:3">
      <c r="A569" s="5">
        <v>45270</v>
      </c>
      <c r="B569" s="5">
        <v>45970</v>
      </c>
      <c r="C569" s="5"/>
    </row>
    <row r="570" spans="1:3">
      <c r="A570" s="5">
        <v>45276</v>
      </c>
      <c r="B570" s="5">
        <v>45972</v>
      </c>
      <c r="C570" s="5"/>
    </row>
    <row r="571" spans="1:3">
      <c r="A571" s="5">
        <v>45277</v>
      </c>
      <c r="B571" s="5">
        <v>45976</v>
      </c>
      <c r="C571" s="5"/>
    </row>
    <row r="572" spans="1:3">
      <c r="A572" s="5">
        <v>45283</v>
      </c>
      <c r="B572" s="5">
        <v>45977</v>
      </c>
      <c r="C572" s="5"/>
    </row>
    <row r="573" spans="1:3">
      <c r="A573" s="5">
        <v>45284</v>
      </c>
      <c r="B573" s="5">
        <v>45983</v>
      </c>
      <c r="C573" s="5"/>
    </row>
    <row r="574" spans="1:3">
      <c r="A574" s="5">
        <v>45290</v>
      </c>
      <c r="B574" s="5">
        <v>45984</v>
      </c>
      <c r="C574" s="5"/>
    </row>
    <row r="575" spans="1:3">
      <c r="A575" s="5">
        <v>45291</v>
      </c>
      <c r="B575" s="5">
        <v>45988</v>
      </c>
      <c r="C575" s="5"/>
    </row>
    <row r="576" spans="1:3">
      <c r="A576" s="5">
        <v>45292</v>
      </c>
      <c r="B576" s="5">
        <v>45990</v>
      </c>
      <c r="C576" s="5"/>
    </row>
    <row r="577" spans="1:3">
      <c r="A577" s="5">
        <v>45297</v>
      </c>
      <c r="B577" s="5">
        <v>45991</v>
      </c>
      <c r="C577" s="5"/>
    </row>
    <row r="578" spans="1:3">
      <c r="A578" s="5">
        <v>45298</v>
      </c>
      <c r="B578" s="5">
        <v>45997</v>
      </c>
      <c r="C578" s="5"/>
    </row>
    <row r="579" spans="1:3">
      <c r="A579" s="5">
        <v>45304</v>
      </c>
      <c r="B579" s="5">
        <v>45998</v>
      </c>
      <c r="C579" s="5"/>
    </row>
    <row r="580" spans="1:3">
      <c r="A580" s="5">
        <v>45305</v>
      </c>
      <c r="B580" s="5">
        <v>46004</v>
      </c>
      <c r="C580" s="5"/>
    </row>
    <row r="581" spans="1:3">
      <c r="A581" s="5">
        <v>45311</v>
      </c>
      <c r="B581" s="5">
        <v>46005</v>
      </c>
      <c r="C581" s="5"/>
    </row>
    <row r="582" spans="1:3">
      <c r="A582" s="5">
        <v>45312</v>
      </c>
      <c r="B582" s="5">
        <v>46011</v>
      </c>
      <c r="C582" s="5"/>
    </row>
    <row r="583" spans="1:3">
      <c r="A583" s="5">
        <v>45318</v>
      </c>
      <c r="B583" s="5">
        <v>46012</v>
      </c>
      <c r="C583" s="5"/>
    </row>
    <row r="584" spans="1:3">
      <c r="A584" s="5">
        <v>45319</v>
      </c>
      <c r="B584" s="5">
        <v>46016</v>
      </c>
      <c r="C584" s="5"/>
    </row>
    <row r="585" spans="1:3">
      <c r="A585" s="5">
        <v>45325</v>
      </c>
      <c r="B585" s="5">
        <v>46018</v>
      </c>
      <c r="C585" s="5"/>
    </row>
    <row r="586" spans="1:3">
      <c r="A586" s="5">
        <v>45326</v>
      </c>
      <c r="B586" s="5">
        <v>46019</v>
      </c>
      <c r="C586" s="5"/>
    </row>
    <row r="587" spans="1:3">
      <c r="A587" s="5">
        <v>45332</v>
      </c>
      <c r="B587" s="5">
        <v>46023</v>
      </c>
      <c r="C587" s="5"/>
    </row>
    <row r="588" spans="1:3">
      <c r="A588" s="5">
        <v>45333</v>
      </c>
      <c r="B588" s="5">
        <v>46025</v>
      </c>
      <c r="C588" s="5"/>
    </row>
    <row r="589" spans="1:3">
      <c r="A589" s="5">
        <v>45334</v>
      </c>
      <c r="B589" s="5">
        <v>46026</v>
      </c>
      <c r="C589" s="5"/>
    </row>
    <row r="590" spans="1:3">
      <c r="A590" s="5">
        <v>45335</v>
      </c>
      <c r="B590" s="5">
        <v>46032</v>
      </c>
      <c r="C590" s="5"/>
    </row>
    <row r="591" spans="1:3">
      <c r="A591" s="5">
        <v>45336</v>
      </c>
      <c r="B591" s="5">
        <v>46033</v>
      </c>
      <c r="C591" s="5"/>
    </row>
    <row r="592" spans="1:3">
      <c r="A592" s="5">
        <v>45337</v>
      </c>
      <c r="B592" s="5">
        <v>46039</v>
      </c>
      <c r="C592" s="5"/>
    </row>
    <row r="593" spans="1:3">
      <c r="A593" s="5">
        <v>45339</v>
      </c>
      <c r="B593" s="5">
        <v>46040</v>
      </c>
      <c r="C593" s="5"/>
    </row>
    <row r="594" spans="1:3">
      <c r="A594" s="5">
        <v>45340</v>
      </c>
      <c r="B594" s="5">
        <v>46041</v>
      </c>
      <c r="C594" s="5"/>
    </row>
    <row r="595" spans="1:3">
      <c r="A595" s="5">
        <v>45346</v>
      </c>
      <c r="B595" s="5">
        <v>46046</v>
      </c>
      <c r="C595" s="5"/>
    </row>
    <row r="596" spans="1:3">
      <c r="A596" s="5">
        <v>45347</v>
      </c>
      <c r="B596" s="5">
        <v>46047</v>
      </c>
      <c r="C596" s="5"/>
    </row>
    <row r="597" spans="1:3">
      <c r="A597" s="5">
        <v>45353</v>
      </c>
      <c r="B597" s="5">
        <v>46053</v>
      </c>
      <c r="C597" s="5"/>
    </row>
    <row r="598" spans="1:3">
      <c r="A598" s="5">
        <v>45354</v>
      </c>
      <c r="B598" s="5">
        <v>46054</v>
      </c>
      <c r="C598" s="5"/>
    </row>
    <row r="599" spans="1:3">
      <c r="A599" s="5">
        <v>45360</v>
      </c>
      <c r="B599" s="5">
        <v>46060</v>
      </c>
      <c r="C599" s="5"/>
    </row>
    <row r="600" spans="1:3">
      <c r="A600" s="5">
        <v>45361</v>
      </c>
      <c r="B600" s="5">
        <v>46061</v>
      </c>
      <c r="C600" s="5"/>
    </row>
    <row r="601" spans="1:3">
      <c r="A601" s="5">
        <v>45367</v>
      </c>
      <c r="B601" s="5">
        <v>46067</v>
      </c>
      <c r="C601" s="5"/>
    </row>
    <row r="602" spans="1:3">
      <c r="A602" s="5">
        <v>45368</v>
      </c>
      <c r="B602" s="5">
        <v>46068</v>
      </c>
      <c r="C602" s="5"/>
    </row>
    <row r="603" spans="1:3">
      <c r="A603" s="5">
        <v>45374</v>
      </c>
      <c r="B603" s="5">
        <v>46069</v>
      </c>
      <c r="C603" s="5"/>
    </row>
    <row r="604" spans="1:3">
      <c r="A604" s="5">
        <v>45375</v>
      </c>
      <c r="B604" s="5">
        <v>46074</v>
      </c>
      <c r="C604" s="5"/>
    </row>
    <row r="605" spans="1:3">
      <c r="A605" s="5">
        <v>45381</v>
      </c>
      <c r="B605" s="5">
        <v>46075</v>
      </c>
      <c r="C605" s="5"/>
    </row>
    <row r="606" spans="1:3">
      <c r="A606" s="5">
        <v>45382</v>
      </c>
      <c r="B606" s="5">
        <v>46081</v>
      </c>
      <c r="C606" s="5"/>
    </row>
    <row r="607" spans="1:3">
      <c r="A607" s="5">
        <v>45386</v>
      </c>
      <c r="B607" s="5">
        <v>46082</v>
      </c>
      <c r="C607" s="5"/>
    </row>
    <row r="608" spans="1:3">
      <c r="A608" s="5">
        <v>45388</v>
      </c>
      <c r="B608" s="5">
        <v>46088</v>
      </c>
      <c r="C608" s="5"/>
    </row>
    <row r="609" spans="1:3">
      <c r="A609" s="5">
        <v>45389</v>
      </c>
      <c r="B609" s="5">
        <v>46089</v>
      </c>
      <c r="C609" s="5"/>
    </row>
    <row r="610" spans="1:3">
      <c r="A610" s="5">
        <v>45395</v>
      </c>
      <c r="B610" s="5">
        <v>46095</v>
      </c>
      <c r="C610" s="5"/>
    </row>
    <row r="611" spans="1:3">
      <c r="A611" s="5">
        <v>45396</v>
      </c>
      <c r="B611" s="5">
        <v>46096</v>
      </c>
      <c r="C611" s="5"/>
    </row>
    <row r="612" spans="1:3">
      <c r="A612" s="5">
        <v>45402</v>
      </c>
      <c r="B612" s="5">
        <v>46102</v>
      </c>
      <c r="C612" s="5"/>
    </row>
    <row r="613" spans="1:3">
      <c r="A613" s="5">
        <v>45403</v>
      </c>
      <c r="B613" s="5">
        <v>46103</v>
      </c>
      <c r="C613" s="5"/>
    </row>
    <row r="614" spans="1:3">
      <c r="A614" s="5">
        <v>45409</v>
      </c>
      <c r="B614" s="5">
        <v>46109</v>
      </c>
      <c r="C614" s="5"/>
    </row>
    <row r="615" spans="1:3">
      <c r="A615" s="5">
        <v>45410</v>
      </c>
      <c r="B615" s="5">
        <v>46110</v>
      </c>
      <c r="C615" s="5"/>
    </row>
    <row r="616" spans="1:3">
      <c r="A616" s="5">
        <v>45413</v>
      </c>
      <c r="B616" s="5">
        <v>46116</v>
      </c>
      <c r="C616" s="5"/>
    </row>
    <row r="617" spans="1:3">
      <c r="A617" s="5">
        <v>45416</v>
      </c>
      <c r="B617" s="5">
        <v>46117</v>
      </c>
      <c r="C617" s="5"/>
    </row>
    <row r="618" spans="1:3">
      <c r="A618" s="5">
        <v>45417</v>
      </c>
      <c r="B618" s="5">
        <v>46123</v>
      </c>
      <c r="C618" s="5"/>
    </row>
    <row r="619" spans="1:3">
      <c r="A619" s="5">
        <v>45423</v>
      </c>
      <c r="B619" s="5">
        <v>46124</v>
      </c>
      <c r="C619" s="5"/>
    </row>
    <row r="620" spans="1:3">
      <c r="A620" s="5">
        <v>45424</v>
      </c>
      <c r="B620" s="5">
        <v>46130</v>
      </c>
      <c r="C620" s="5"/>
    </row>
    <row r="621" spans="1:3">
      <c r="A621" s="5">
        <v>45430</v>
      </c>
      <c r="B621" s="5">
        <v>46131</v>
      </c>
      <c r="C621" s="5"/>
    </row>
    <row r="622" spans="1:3">
      <c r="A622" s="5">
        <v>45431</v>
      </c>
      <c r="B622" s="5">
        <v>46137</v>
      </c>
      <c r="C622" s="5"/>
    </row>
    <row r="623" spans="1:3">
      <c r="A623" s="5">
        <v>45437</v>
      </c>
      <c r="B623" s="5">
        <v>46138</v>
      </c>
      <c r="C623" s="5"/>
    </row>
    <row r="624" spans="1:3">
      <c r="A624" s="5">
        <v>45438</v>
      </c>
      <c r="B624" s="5">
        <v>46144</v>
      </c>
      <c r="C624" s="5"/>
    </row>
    <row r="625" spans="1:3">
      <c r="A625" s="5">
        <v>45444</v>
      </c>
      <c r="B625" s="5">
        <v>46145</v>
      </c>
      <c r="C625" s="5"/>
    </row>
    <row r="626" spans="1:3">
      <c r="A626" s="5">
        <v>45445</v>
      </c>
      <c r="B626" s="5">
        <v>46151</v>
      </c>
      <c r="C626" s="5"/>
    </row>
    <row r="627" spans="1:3">
      <c r="A627" s="5">
        <v>45451</v>
      </c>
      <c r="B627" s="5">
        <v>46152</v>
      </c>
      <c r="C627" s="5"/>
    </row>
    <row r="628" spans="1:3">
      <c r="A628" s="5">
        <v>45452</v>
      </c>
      <c r="B628" s="5">
        <v>46158</v>
      </c>
      <c r="C628" s="5"/>
    </row>
    <row r="629" spans="1:3">
      <c r="A629" s="5">
        <v>45453</v>
      </c>
      <c r="B629" s="5">
        <v>46159</v>
      </c>
      <c r="C629" s="5"/>
    </row>
    <row r="630" spans="1:3">
      <c r="A630" s="5">
        <v>45458</v>
      </c>
      <c r="B630" s="5">
        <v>46165</v>
      </c>
      <c r="C630" s="5"/>
    </row>
    <row r="631" spans="1:3">
      <c r="A631" s="5">
        <v>45459</v>
      </c>
      <c r="B631" s="5">
        <v>46166</v>
      </c>
      <c r="C631" s="5"/>
    </row>
    <row r="632" spans="1:3">
      <c r="A632" s="5">
        <v>45465</v>
      </c>
      <c r="B632" s="5">
        <v>46167</v>
      </c>
      <c r="C632" s="5"/>
    </row>
    <row r="633" spans="1:3">
      <c r="A633" s="5">
        <v>45466</v>
      </c>
      <c r="B633" s="5">
        <v>46172</v>
      </c>
      <c r="C633" s="5"/>
    </row>
    <row r="634" spans="1:3">
      <c r="A634" s="5">
        <v>45472</v>
      </c>
      <c r="B634" s="5">
        <v>46173</v>
      </c>
      <c r="C634" s="5"/>
    </row>
    <row r="635" spans="1:3">
      <c r="A635" s="5">
        <v>45473</v>
      </c>
      <c r="B635" s="5">
        <v>46179</v>
      </c>
      <c r="C635" s="5"/>
    </row>
    <row r="636" spans="1:3">
      <c r="A636" s="5">
        <v>45479</v>
      </c>
      <c r="B636" s="5">
        <v>46180</v>
      </c>
      <c r="C636" s="5"/>
    </row>
    <row r="637" spans="1:3">
      <c r="A637" s="5">
        <v>45480</v>
      </c>
      <c r="B637" s="5">
        <v>46186</v>
      </c>
      <c r="C637" s="5"/>
    </row>
    <row r="638" spans="1:3">
      <c r="A638" s="5">
        <v>45486</v>
      </c>
      <c r="B638" s="5">
        <v>46187</v>
      </c>
      <c r="C638" s="5"/>
    </row>
    <row r="639" spans="1:3">
      <c r="A639" s="5">
        <v>45487</v>
      </c>
      <c r="B639" s="5">
        <v>46193</v>
      </c>
      <c r="C639" s="5"/>
    </row>
    <row r="640" spans="1:3">
      <c r="A640" s="5">
        <v>45493</v>
      </c>
      <c r="B640" s="5">
        <v>46194</v>
      </c>
      <c r="C640" s="5"/>
    </row>
    <row r="641" spans="1:3">
      <c r="A641" s="5">
        <v>45494</v>
      </c>
      <c r="B641" s="5">
        <v>46200</v>
      </c>
      <c r="C641" s="5"/>
    </row>
    <row r="642" spans="1:3">
      <c r="A642" s="5">
        <v>45500</v>
      </c>
      <c r="B642" s="5">
        <v>46201</v>
      </c>
      <c r="C642" s="5"/>
    </row>
    <row r="643" spans="1:3">
      <c r="A643" s="5">
        <v>45501</v>
      </c>
      <c r="B643" s="5">
        <v>46207</v>
      </c>
      <c r="C643" s="5"/>
    </row>
    <row r="644" spans="1:3">
      <c r="A644" s="5">
        <v>45507</v>
      </c>
      <c r="B644" s="5">
        <v>46208</v>
      </c>
      <c r="C644" s="5"/>
    </row>
    <row r="645" spans="1:3">
      <c r="A645" s="5">
        <v>45508</v>
      </c>
      <c r="B645" s="5">
        <v>46214</v>
      </c>
      <c r="C645" s="5"/>
    </row>
    <row r="646" spans="1:3">
      <c r="A646" s="5">
        <v>45514</v>
      </c>
      <c r="B646" s="5">
        <v>46215</v>
      </c>
      <c r="C646" s="5"/>
    </row>
    <row r="647" spans="1:3">
      <c r="A647" s="5">
        <v>45515</v>
      </c>
      <c r="B647" s="5">
        <v>46221</v>
      </c>
      <c r="C647" s="5"/>
    </row>
    <row r="648" spans="1:3">
      <c r="A648" s="5">
        <v>45521</v>
      </c>
      <c r="B648" s="5">
        <v>46222</v>
      </c>
      <c r="C648" s="5"/>
    </row>
    <row r="649" spans="1:3">
      <c r="A649" s="5">
        <v>45522</v>
      </c>
      <c r="B649" s="5">
        <v>46228</v>
      </c>
      <c r="C649" s="5"/>
    </row>
    <row r="650" spans="1:3">
      <c r="A650" s="5">
        <v>45528</v>
      </c>
      <c r="B650" s="5">
        <v>46229</v>
      </c>
      <c r="C650" s="5"/>
    </row>
    <row r="651" spans="1:3">
      <c r="A651" s="5">
        <v>45529</v>
      </c>
      <c r="B651" s="5">
        <v>46235</v>
      </c>
      <c r="C651" s="5"/>
    </row>
    <row r="652" spans="1:3">
      <c r="A652" s="5">
        <v>45535</v>
      </c>
      <c r="B652" s="5">
        <v>46236</v>
      </c>
      <c r="C652" s="5"/>
    </row>
    <row r="653" spans="1:3">
      <c r="A653" s="5">
        <v>45536</v>
      </c>
      <c r="B653" s="5">
        <v>46242</v>
      </c>
      <c r="C653" s="5"/>
    </row>
    <row r="654" spans="1:3">
      <c r="A654" s="5">
        <v>45542</v>
      </c>
      <c r="B654" s="5">
        <v>46243</v>
      </c>
      <c r="C654" s="5"/>
    </row>
    <row r="655" spans="1:3">
      <c r="A655" s="5">
        <v>45543</v>
      </c>
      <c r="B655" s="5">
        <v>46249</v>
      </c>
      <c r="C655" s="5"/>
    </row>
    <row r="656" spans="1:3">
      <c r="A656" s="5">
        <v>45549</v>
      </c>
      <c r="B656" s="5">
        <v>46250</v>
      </c>
      <c r="C656" s="5"/>
    </row>
    <row r="657" spans="1:3">
      <c r="A657" s="5">
        <v>45550</v>
      </c>
      <c r="B657" s="5">
        <v>46256</v>
      </c>
      <c r="C657" s="5"/>
    </row>
    <row r="658" spans="1:3">
      <c r="A658" s="5">
        <v>45552</v>
      </c>
      <c r="B658" s="5">
        <v>46257</v>
      </c>
      <c r="C658" s="5"/>
    </row>
    <row r="659" spans="1:3">
      <c r="A659" s="5">
        <v>45556</v>
      </c>
      <c r="B659" s="5">
        <v>46263</v>
      </c>
      <c r="C659" s="5"/>
    </row>
    <row r="660" spans="1:3">
      <c r="A660" s="5">
        <v>45557</v>
      </c>
      <c r="B660" s="5">
        <v>46264</v>
      </c>
      <c r="C660" s="5"/>
    </row>
    <row r="661" spans="1:3">
      <c r="A661" s="5">
        <v>45563</v>
      </c>
      <c r="B661" s="5">
        <v>46270</v>
      </c>
      <c r="C661" s="5"/>
    </row>
    <row r="662" spans="1:3">
      <c r="A662" s="5">
        <v>45564</v>
      </c>
      <c r="B662" s="5">
        <v>46271</v>
      </c>
      <c r="C662" s="5"/>
    </row>
    <row r="663" spans="1:3">
      <c r="A663" s="5">
        <v>45566</v>
      </c>
      <c r="B663" s="5">
        <v>46272</v>
      </c>
      <c r="C663" s="5"/>
    </row>
    <row r="664" spans="1:3">
      <c r="A664" s="5">
        <v>45567</v>
      </c>
      <c r="B664" s="5">
        <v>46277</v>
      </c>
      <c r="C664" s="5"/>
    </row>
    <row r="665" spans="1:3">
      <c r="A665" s="5">
        <v>45568</v>
      </c>
      <c r="B665" s="5">
        <v>46278</v>
      </c>
      <c r="C665" s="5"/>
    </row>
    <row r="666" spans="1:3">
      <c r="A666" s="5">
        <v>45569</v>
      </c>
      <c r="B666" s="5">
        <v>46284</v>
      </c>
      <c r="C666" s="5"/>
    </row>
    <row r="667" spans="1:3">
      <c r="A667" s="5">
        <v>45570</v>
      </c>
      <c r="B667" s="5">
        <v>46285</v>
      </c>
      <c r="C667" s="5"/>
    </row>
    <row r="668" spans="1:3">
      <c r="A668" s="5">
        <v>45571</v>
      </c>
      <c r="B668" s="5">
        <v>46291</v>
      </c>
      <c r="C668" s="5"/>
    </row>
    <row r="669" spans="1:3">
      <c r="A669" s="5">
        <v>45572</v>
      </c>
      <c r="B669" s="5">
        <v>46292</v>
      </c>
      <c r="C669" s="5"/>
    </row>
    <row r="670" spans="1:3">
      <c r="A670" s="5">
        <v>45577</v>
      </c>
      <c r="B670" s="5">
        <v>46298</v>
      </c>
      <c r="C670" s="5"/>
    </row>
    <row r="671" spans="1:3">
      <c r="A671" s="5">
        <v>45578</v>
      </c>
      <c r="B671" s="5">
        <v>46299</v>
      </c>
      <c r="C671" s="5"/>
    </row>
    <row r="672" spans="1:3">
      <c r="A672" s="5">
        <v>45584</v>
      </c>
      <c r="B672" s="5">
        <v>46305</v>
      </c>
      <c r="C672" s="5"/>
    </row>
    <row r="673" spans="1:3">
      <c r="A673" s="5">
        <v>45585</v>
      </c>
      <c r="B673" s="5">
        <v>46306</v>
      </c>
      <c r="C673" s="5"/>
    </row>
    <row r="674" spans="1:3">
      <c r="A674" s="5">
        <v>45591</v>
      </c>
      <c r="B674" s="5">
        <v>46307</v>
      </c>
      <c r="C674" s="5"/>
    </row>
    <row r="675" spans="1:3">
      <c r="A675" s="5">
        <v>45592</v>
      </c>
      <c r="B675" s="5">
        <v>46312</v>
      </c>
      <c r="C675" s="5"/>
    </row>
    <row r="676" spans="1:3">
      <c r="A676" s="5">
        <v>45598</v>
      </c>
      <c r="B676" s="5">
        <v>46313</v>
      </c>
      <c r="C676" s="5"/>
    </row>
    <row r="677" spans="1:3">
      <c r="A677" s="5">
        <v>45599</v>
      </c>
      <c r="B677" s="5">
        <v>46319</v>
      </c>
      <c r="C677" s="5"/>
    </row>
    <row r="678" spans="1:3">
      <c r="A678" s="5">
        <v>45605</v>
      </c>
      <c r="B678" s="5">
        <v>46320</v>
      </c>
      <c r="C678" s="5"/>
    </row>
    <row r="679" spans="1:3">
      <c r="A679" s="5">
        <v>45606</v>
      </c>
      <c r="B679" s="5">
        <v>46326</v>
      </c>
      <c r="C679" s="5"/>
    </row>
    <row r="680" spans="1:3">
      <c r="A680" s="5">
        <v>45612</v>
      </c>
      <c r="B680" s="5">
        <v>46327</v>
      </c>
      <c r="C680" s="5"/>
    </row>
    <row r="681" spans="1:3">
      <c r="A681" s="5">
        <v>45613</v>
      </c>
      <c r="B681" s="5">
        <v>46333</v>
      </c>
      <c r="C681" s="5"/>
    </row>
    <row r="682" spans="1:3">
      <c r="A682" s="5">
        <v>45619</v>
      </c>
      <c r="B682" s="5">
        <v>46334</v>
      </c>
      <c r="C682" s="5"/>
    </row>
    <row r="683" spans="1:3">
      <c r="A683" s="5">
        <v>45620</v>
      </c>
      <c r="B683" s="5">
        <v>46337</v>
      </c>
      <c r="C683" s="5"/>
    </row>
    <row r="684" spans="1:3">
      <c r="A684" s="5">
        <v>45626</v>
      </c>
      <c r="B684" s="5">
        <v>46340</v>
      </c>
      <c r="C684" s="5"/>
    </row>
    <row r="685" spans="1:3">
      <c r="A685" s="5">
        <v>45627</v>
      </c>
      <c r="B685" s="5">
        <v>46341</v>
      </c>
      <c r="C685" s="5"/>
    </row>
    <row r="686" spans="1:3">
      <c r="A686" s="5">
        <v>45633</v>
      </c>
      <c r="B686" s="5">
        <v>46347</v>
      </c>
      <c r="C686" s="5"/>
    </row>
    <row r="687" spans="1:3">
      <c r="A687" s="5">
        <v>45634</v>
      </c>
      <c r="B687" s="5">
        <v>46348</v>
      </c>
      <c r="C687" s="5"/>
    </row>
    <row r="688" spans="1:3">
      <c r="A688" s="5">
        <v>45640</v>
      </c>
      <c r="B688" s="5">
        <v>46352</v>
      </c>
      <c r="C688" s="5"/>
    </row>
    <row r="689" spans="1:3">
      <c r="A689" s="5">
        <v>45641</v>
      </c>
      <c r="B689" s="5">
        <v>46354</v>
      </c>
      <c r="C689" s="5"/>
    </row>
    <row r="690" spans="1:3">
      <c r="A690" s="5">
        <v>45647</v>
      </c>
      <c r="B690" s="5">
        <v>46355</v>
      </c>
      <c r="C690" s="5"/>
    </row>
    <row r="691" spans="1:3">
      <c r="A691" s="5">
        <v>45648</v>
      </c>
      <c r="B691" s="5">
        <v>46361</v>
      </c>
      <c r="C691" s="5"/>
    </row>
    <row r="692" spans="1:3">
      <c r="A692" s="5">
        <v>45654</v>
      </c>
      <c r="B692" s="5">
        <v>46362</v>
      </c>
      <c r="C692" s="5"/>
    </row>
    <row r="693" spans="1:3">
      <c r="A693" s="5">
        <v>45655</v>
      </c>
      <c r="B693" s="5">
        <v>46368</v>
      </c>
      <c r="C693" s="5"/>
    </row>
    <row r="694" spans="1:3">
      <c r="A694" s="5">
        <v>45658</v>
      </c>
      <c r="B694" s="5">
        <v>46369</v>
      </c>
      <c r="C694" s="5"/>
    </row>
    <row r="695" spans="1:3">
      <c r="A695" s="5">
        <v>45661</v>
      </c>
      <c r="B695" s="5">
        <v>46375</v>
      </c>
      <c r="C695" s="5"/>
    </row>
    <row r="696" spans="1:3">
      <c r="A696" s="5">
        <v>45662</v>
      </c>
      <c r="B696" s="5">
        <v>46376</v>
      </c>
      <c r="C696" s="5"/>
    </row>
    <row r="697" spans="1:3">
      <c r="A697" s="5">
        <v>45668</v>
      </c>
      <c r="B697" s="5">
        <v>46381</v>
      </c>
      <c r="C697" s="5"/>
    </row>
    <row r="698" spans="1:3">
      <c r="A698" s="5">
        <v>45669</v>
      </c>
      <c r="B698" s="5">
        <v>46382</v>
      </c>
      <c r="C698" s="5"/>
    </row>
    <row r="699" spans="1:3">
      <c r="A699" s="5">
        <v>45675</v>
      </c>
      <c r="B699" s="5">
        <v>46383</v>
      </c>
      <c r="C699" s="5"/>
    </row>
    <row r="700" spans="1:3">
      <c r="A700" s="5">
        <v>45676</v>
      </c>
      <c r="B700" s="5">
        <v>46388</v>
      </c>
      <c r="C700" s="5"/>
    </row>
    <row r="701" spans="1:3">
      <c r="A701" s="5">
        <v>45682</v>
      </c>
      <c r="B701" s="5">
        <v>46389</v>
      </c>
      <c r="C701" s="5"/>
    </row>
    <row r="702" spans="1:3">
      <c r="A702" s="5">
        <v>45683</v>
      </c>
      <c r="B702" s="5">
        <v>46390</v>
      </c>
      <c r="C702" s="5"/>
    </row>
    <row r="703" spans="1:3">
      <c r="A703" s="5">
        <v>45686</v>
      </c>
      <c r="B703" s="5">
        <v>46396</v>
      </c>
      <c r="C703" s="5"/>
    </row>
    <row r="704" spans="1:3">
      <c r="A704" s="5">
        <v>45687</v>
      </c>
      <c r="B704" s="5">
        <v>46397</v>
      </c>
      <c r="C704" s="5"/>
    </row>
    <row r="705" spans="1:3">
      <c r="A705" s="5">
        <v>45688</v>
      </c>
      <c r="B705" s="5">
        <v>46403</v>
      </c>
      <c r="C705" s="5"/>
    </row>
    <row r="706" spans="1:3">
      <c r="A706" s="5">
        <v>45689</v>
      </c>
      <c r="B706" s="5">
        <v>46404</v>
      </c>
      <c r="C706" s="5"/>
    </row>
    <row r="707" spans="1:3">
      <c r="A707" s="5">
        <v>45690</v>
      </c>
      <c r="B707" s="5">
        <v>46405</v>
      </c>
      <c r="C707" s="5"/>
    </row>
    <row r="708" spans="1:3">
      <c r="A708" s="5">
        <v>45691</v>
      </c>
      <c r="B708" s="5">
        <v>46410</v>
      </c>
      <c r="C708" s="5"/>
    </row>
    <row r="709" spans="1:3">
      <c r="A709" s="5">
        <v>45696</v>
      </c>
      <c r="B709" s="5">
        <v>46411</v>
      </c>
      <c r="C709" s="5"/>
    </row>
    <row r="710" spans="1:3">
      <c r="A710" s="5">
        <v>45697</v>
      </c>
      <c r="B710" s="5">
        <v>46417</v>
      </c>
      <c r="C710" s="5"/>
    </row>
    <row r="711" spans="1:3">
      <c r="A711" s="5">
        <v>45703</v>
      </c>
      <c r="B711" s="5">
        <v>46418</v>
      </c>
      <c r="C711" s="5"/>
    </row>
    <row r="712" spans="1:3">
      <c r="A712" s="5">
        <v>45704</v>
      </c>
      <c r="B712" s="5">
        <v>46424</v>
      </c>
      <c r="C712" s="5"/>
    </row>
    <row r="713" spans="1:3">
      <c r="A713" s="5">
        <v>45710</v>
      </c>
      <c r="B713" s="5">
        <v>46425</v>
      </c>
      <c r="C713" s="5"/>
    </row>
    <row r="714" spans="1:3">
      <c r="A714" s="5">
        <v>45711</v>
      </c>
      <c r="B714" s="5">
        <v>46431</v>
      </c>
      <c r="C714" s="5"/>
    </row>
    <row r="715" spans="1:3">
      <c r="A715" s="5">
        <v>45717</v>
      </c>
      <c r="B715" s="5">
        <v>46432</v>
      </c>
      <c r="C715" s="5"/>
    </row>
    <row r="716" spans="1:3">
      <c r="A716" s="5">
        <v>45718</v>
      </c>
      <c r="B716" s="5">
        <v>46433</v>
      </c>
      <c r="C716" s="5"/>
    </row>
    <row r="717" spans="1:3">
      <c r="A717" s="5">
        <v>45724</v>
      </c>
      <c r="B717" s="5">
        <v>46438</v>
      </c>
      <c r="C717" s="5"/>
    </row>
    <row r="718" spans="1:3">
      <c r="A718" s="5">
        <v>45725</v>
      </c>
      <c r="B718" s="5">
        <v>46439</v>
      </c>
      <c r="C718" s="5"/>
    </row>
    <row r="719" spans="1:3">
      <c r="A719" s="5">
        <v>45731</v>
      </c>
      <c r="B719" s="5">
        <v>46445</v>
      </c>
      <c r="C719" s="5"/>
    </row>
    <row r="720" spans="1:3">
      <c r="A720" s="5">
        <v>45732</v>
      </c>
      <c r="B720" s="5">
        <v>46446</v>
      </c>
      <c r="C720" s="5"/>
    </row>
    <row r="721" spans="1:3">
      <c r="A721" s="5">
        <v>45738</v>
      </c>
      <c r="B721" s="5">
        <v>46452</v>
      </c>
      <c r="C721" s="5"/>
    </row>
    <row r="722" spans="1:3">
      <c r="A722" s="5">
        <v>45739</v>
      </c>
      <c r="B722" s="5">
        <v>46453</v>
      </c>
      <c r="C722" s="5"/>
    </row>
    <row r="723" spans="1:3">
      <c r="A723" s="5">
        <v>45745</v>
      </c>
      <c r="B723" s="5">
        <v>46459</v>
      </c>
      <c r="C723" s="5"/>
    </row>
    <row r="724" spans="1:3">
      <c r="A724" s="5">
        <v>45746</v>
      </c>
      <c r="B724" s="5">
        <v>46460</v>
      </c>
      <c r="C724" s="5"/>
    </row>
    <row r="725" spans="1:3">
      <c r="A725" s="5">
        <v>45751</v>
      </c>
      <c r="B725" s="5">
        <v>46466</v>
      </c>
      <c r="C725" s="5"/>
    </row>
    <row r="726" spans="1:3">
      <c r="A726" s="5">
        <v>45752</v>
      </c>
      <c r="B726" s="5">
        <v>46467</v>
      </c>
      <c r="C726" s="5"/>
    </row>
    <row r="727" spans="1:3">
      <c r="A727" s="5">
        <v>45753</v>
      </c>
      <c r="B727" s="5">
        <v>46473</v>
      </c>
      <c r="C727" s="5"/>
    </row>
    <row r="728" spans="1:3">
      <c r="A728" s="5">
        <v>45759</v>
      </c>
      <c r="B728" s="5">
        <v>46474</v>
      </c>
      <c r="C728" s="5"/>
    </row>
    <row r="729" spans="1:3">
      <c r="A729" s="5">
        <v>45760</v>
      </c>
      <c r="B729" s="5">
        <v>46480</v>
      </c>
      <c r="C729" s="5"/>
    </row>
    <row r="730" spans="1:3">
      <c r="A730" s="5">
        <v>45766</v>
      </c>
      <c r="B730" s="5">
        <v>46481</v>
      </c>
      <c r="C730" s="5"/>
    </row>
    <row r="731" spans="1:3">
      <c r="A731" s="5">
        <v>45767</v>
      </c>
      <c r="B731" s="5">
        <v>46487</v>
      </c>
      <c r="C731" s="5"/>
    </row>
    <row r="732" spans="1:3">
      <c r="A732" s="5">
        <v>45773</v>
      </c>
      <c r="B732" s="5">
        <v>46488</v>
      </c>
      <c r="C732" s="5"/>
    </row>
    <row r="733" spans="1:3">
      <c r="A733" s="5">
        <v>45774</v>
      </c>
      <c r="B733" s="5">
        <v>46494</v>
      </c>
      <c r="C733" s="5"/>
    </row>
    <row r="734" spans="1:3">
      <c r="A734" s="5">
        <v>45778</v>
      </c>
      <c r="B734" s="5">
        <v>46495</v>
      </c>
      <c r="C734" s="5"/>
    </row>
    <row r="735" spans="1:3">
      <c r="A735" s="5">
        <v>45780</v>
      </c>
      <c r="B735" s="5">
        <v>46501</v>
      </c>
      <c r="C735" s="5"/>
    </row>
    <row r="736" spans="1:3">
      <c r="A736" s="5">
        <v>45781</v>
      </c>
      <c r="B736" s="5">
        <v>46502</v>
      </c>
      <c r="C736" s="5"/>
    </row>
    <row r="737" spans="1:3">
      <c r="A737" s="5">
        <v>45787</v>
      </c>
      <c r="B737" s="5">
        <v>46508</v>
      </c>
      <c r="C737" s="5"/>
    </row>
    <row r="738" spans="1:3">
      <c r="A738" s="5">
        <v>45788</v>
      </c>
      <c r="B738" s="5">
        <v>46509</v>
      </c>
      <c r="C738" s="5"/>
    </row>
    <row r="739" spans="1:3">
      <c r="A739" s="5">
        <v>45794</v>
      </c>
      <c r="B739" s="5">
        <v>46515</v>
      </c>
      <c r="C739" s="5"/>
    </row>
    <row r="740" spans="1:3">
      <c r="A740" s="5">
        <v>45795</v>
      </c>
      <c r="B740" s="5">
        <v>46516</v>
      </c>
      <c r="C740" s="5"/>
    </row>
    <row r="741" spans="1:3">
      <c r="A741" s="5">
        <v>45801</v>
      </c>
      <c r="B741" s="5">
        <v>46522</v>
      </c>
      <c r="C741" s="5"/>
    </row>
    <row r="742" spans="1:3">
      <c r="A742" s="5">
        <v>45802</v>
      </c>
      <c r="B742" s="5">
        <v>46523</v>
      </c>
      <c r="C742" s="5"/>
    </row>
    <row r="743" spans="1:3">
      <c r="A743" s="5">
        <v>45808</v>
      </c>
      <c r="B743" s="5">
        <v>46529</v>
      </c>
      <c r="C743" s="5"/>
    </row>
    <row r="744" spans="1:3">
      <c r="A744" s="5">
        <v>45809</v>
      </c>
      <c r="B744" s="5">
        <v>46530</v>
      </c>
      <c r="C744" s="5"/>
    </row>
    <row r="745" spans="1:3">
      <c r="A745" s="5">
        <v>45815</v>
      </c>
      <c r="B745" s="5">
        <v>46536</v>
      </c>
      <c r="C745" s="5"/>
    </row>
    <row r="746" spans="1:3">
      <c r="A746" s="5">
        <v>45816</v>
      </c>
      <c r="B746" s="5">
        <v>46537</v>
      </c>
      <c r="C746" s="5"/>
    </row>
    <row r="747" spans="1:3">
      <c r="A747" s="5">
        <v>45822</v>
      </c>
      <c r="B747" s="5">
        <v>46538</v>
      </c>
      <c r="C747" s="5"/>
    </row>
    <row r="748" spans="1:3">
      <c r="A748" s="5">
        <v>45823</v>
      </c>
      <c r="B748" s="5">
        <v>46543</v>
      </c>
      <c r="C748" s="5"/>
    </row>
    <row r="749" spans="1:3">
      <c r="A749" s="5">
        <v>45829</v>
      </c>
      <c r="B749" s="5">
        <v>46544</v>
      </c>
      <c r="C749" s="5"/>
    </row>
    <row r="750" spans="1:3">
      <c r="A750" s="5">
        <v>45830</v>
      </c>
      <c r="B750" s="5">
        <v>46550</v>
      </c>
      <c r="C750" s="5"/>
    </row>
    <row r="751" spans="1:3">
      <c r="A751" s="5">
        <v>45836</v>
      </c>
      <c r="B751" s="5">
        <v>46551</v>
      </c>
      <c r="C751" s="5"/>
    </row>
    <row r="752" spans="1:3">
      <c r="A752" s="5">
        <v>45837</v>
      </c>
      <c r="B752" s="5">
        <v>46557</v>
      </c>
      <c r="C752" s="5"/>
    </row>
    <row r="753" spans="1:3">
      <c r="A753" s="5">
        <v>45843</v>
      </c>
      <c r="B753" s="5">
        <v>46558</v>
      </c>
      <c r="C753" s="5"/>
    </row>
    <row r="754" spans="1:3">
      <c r="A754" s="5">
        <v>45844</v>
      </c>
      <c r="B754" s="5">
        <v>46564</v>
      </c>
      <c r="C754" s="5"/>
    </row>
    <row r="755" spans="1:3">
      <c r="A755" s="5">
        <v>45850</v>
      </c>
      <c r="B755" s="5">
        <v>46565</v>
      </c>
      <c r="C755" s="5"/>
    </row>
    <row r="756" spans="1:3">
      <c r="A756" s="5">
        <v>45851</v>
      </c>
      <c r="B756" s="5">
        <v>46571</v>
      </c>
      <c r="C756" s="5"/>
    </row>
    <row r="757" spans="1:3">
      <c r="A757" s="5">
        <v>45857</v>
      </c>
      <c r="B757" s="5">
        <v>46572</v>
      </c>
      <c r="C757" s="5"/>
    </row>
    <row r="758" spans="1:3">
      <c r="A758" s="5">
        <v>45858</v>
      </c>
      <c r="B758" s="5">
        <v>46573</v>
      </c>
      <c r="C758" s="5"/>
    </row>
    <row r="759" spans="1:3">
      <c r="A759" s="5">
        <v>45864</v>
      </c>
      <c r="B759" s="5">
        <v>46578</v>
      </c>
      <c r="C759" s="5"/>
    </row>
    <row r="760" spans="1:3">
      <c r="A760" s="5">
        <v>45865</v>
      </c>
      <c r="B760" s="5">
        <v>46579</v>
      </c>
      <c r="C760" s="5"/>
    </row>
    <row r="761" spans="1:3">
      <c r="A761" s="5">
        <v>45871</v>
      </c>
      <c r="B761" s="5">
        <v>46585</v>
      </c>
      <c r="C761" s="5"/>
    </row>
    <row r="762" spans="1:3">
      <c r="A762" s="5">
        <v>45872</v>
      </c>
      <c r="B762" s="5">
        <v>46586</v>
      </c>
      <c r="C762" s="5"/>
    </row>
    <row r="763" spans="1:3">
      <c r="A763" s="5">
        <v>45878</v>
      </c>
      <c r="B763" s="5">
        <v>46592</v>
      </c>
      <c r="C763" s="5"/>
    </row>
    <row r="764" spans="1:3">
      <c r="A764" s="5">
        <v>45879</v>
      </c>
      <c r="B764" s="5">
        <v>46593</v>
      </c>
      <c r="C764" s="5"/>
    </row>
    <row r="765" spans="1:3">
      <c r="A765" s="5">
        <v>45885</v>
      </c>
      <c r="B765" s="5">
        <v>46599</v>
      </c>
      <c r="C765" s="5"/>
    </row>
    <row r="766" spans="1:3">
      <c r="A766" s="5">
        <v>45886</v>
      </c>
      <c r="B766" s="5">
        <v>46600</v>
      </c>
      <c r="C766" s="5"/>
    </row>
    <row r="767" spans="1:3">
      <c r="A767" s="5">
        <v>45892</v>
      </c>
      <c r="B767" s="5">
        <v>46606</v>
      </c>
      <c r="C767" s="5"/>
    </row>
    <row r="768" spans="1:3">
      <c r="A768" s="5">
        <v>45893</v>
      </c>
      <c r="B768" s="5">
        <v>46607</v>
      </c>
      <c r="C768" s="5"/>
    </row>
    <row r="769" spans="1:3">
      <c r="A769" s="5">
        <v>45899</v>
      </c>
      <c r="B769" s="5">
        <v>46613</v>
      </c>
      <c r="C769" s="5"/>
    </row>
    <row r="770" spans="1:3">
      <c r="A770" s="5">
        <v>45900</v>
      </c>
      <c r="B770" s="5">
        <v>46614</v>
      </c>
      <c r="C770" s="5"/>
    </row>
    <row r="771" spans="1:3">
      <c r="A771" s="5">
        <v>45906</v>
      </c>
      <c r="B771" s="5">
        <v>46620</v>
      </c>
      <c r="C771" s="5"/>
    </row>
    <row r="772" spans="1:3">
      <c r="A772" s="5">
        <v>45907</v>
      </c>
      <c r="B772" s="5">
        <v>46621</v>
      </c>
      <c r="C772" s="5"/>
    </row>
    <row r="773" spans="1:3">
      <c r="A773" s="5">
        <v>45913</v>
      </c>
      <c r="B773" s="5">
        <v>46627</v>
      </c>
      <c r="C773" s="5"/>
    </row>
    <row r="774" spans="1:3">
      <c r="A774" s="5">
        <v>45914</v>
      </c>
      <c r="B774" s="5">
        <v>46628</v>
      </c>
      <c r="C774" s="5"/>
    </row>
    <row r="775" spans="1:3">
      <c r="A775" s="5">
        <v>45920</v>
      </c>
      <c r="B775" s="5">
        <v>46634</v>
      </c>
      <c r="C775" s="5"/>
    </row>
    <row r="776" spans="1:3">
      <c r="A776" s="5">
        <v>45921</v>
      </c>
      <c r="B776" s="5">
        <v>46635</v>
      </c>
      <c r="C776" s="5"/>
    </row>
    <row r="777" spans="1:3">
      <c r="A777" s="5">
        <v>45927</v>
      </c>
      <c r="B777" s="5">
        <v>46636</v>
      </c>
      <c r="C777" s="5"/>
    </row>
    <row r="778" spans="1:3">
      <c r="A778" s="5">
        <v>45928</v>
      </c>
      <c r="B778" s="5">
        <v>46641</v>
      </c>
      <c r="C778" s="5"/>
    </row>
    <row r="779" spans="1:3">
      <c r="A779" s="5">
        <v>45931</v>
      </c>
      <c r="B779" s="5">
        <v>46642</v>
      </c>
      <c r="C779" s="5"/>
    </row>
    <row r="780" spans="1:3">
      <c r="A780" s="5">
        <v>45932</v>
      </c>
      <c r="B780" s="5">
        <v>46648</v>
      </c>
      <c r="C780" s="5"/>
    </row>
    <row r="781" spans="1:3">
      <c r="A781" s="5">
        <v>45933</v>
      </c>
      <c r="B781" s="5">
        <v>46649</v>
      </c>
      <c r="C781" s="5"/>
    </row>
    <row r="782" spans="1:3">
      <c r="A782" s="5">
        <v>45934</v>
      </c>
      <c r="B782" s="5">
        <v>46655</v>
      </c>
      <c r="C782" s="5"/>
    </row>
    <row r="783" spans="1:3">
      <c r="A783" s="5">
        <v>45935</v>
      </c>
      <c r="B783" s="5">
        <v>46656</v>
      </c>
      <c r="C783" s="5"/>
    </row>
    <row r="784" spans="1:3">
      <c r="A784" s="5">
        <v>45936</v>
      </c>
      <c r="B784" s="5">
        <v>46662</v>
      </c>
      <c r="C784" s="5"/>
    </row>
    <row r="785" spans="1:3">
      <c r="A785" s="5">
        <v>45941</v>
      </c>
      <c r="B785" s="5">
        <v>46663</v>
      </c>
      <c r="C785" s="5"/>
    </row>
    <row r="786" spans="1:3">
      <c r="A786" s="5">
        <v>45942</v>
      </c>
      <c r="B786" s="5">
        <v>46669</v>
      </c>
      <c r="C786" s="5"/>
    </row>
    <row r="787" spans="1:3">
      <c r="A787" s="5">
        <v>45948</v>
      </c>
      <c r="B787" s="5">
        <v>46670</v>
      </c>
      <c r="C787" s="5"/>
    </row>
    <row r="788" spans="1:3">
      <c r="A788" s="5">
        <v>45949</v>
      </c>
      <c r="B788" s="5">
        <v>46671</v>
      </c>
      <c r="C788" s="5"/>
    </row>
    <row r="789" spans="1:3">
      <c r="A789" s="5">
        <v>45955</v>
      </c>
      <c r="B789" s="5">
        <v>46676</v>
      </c>
      <c r="C789" s="5"/>
    </row>
    <row r="790" spans="1:3">
      <c r="A790" s="5">
        <v>45956</v>
      </c>
      <c r="B790" s="5">
        <v>46677</v>
      </c>
      <c r="C790" s="5"/>
    </row>
    <row r="791" spans="1:3">
      <c r="A791" s="5">
        <v>45962</v>
      </c>
      <c r="B791" s="5">
        <v>46683</v>
      </c>
      <c r="C791" s="5"/>
    </row>
    <row r="792" spans="1:3">
      <c r="A792" s="5">
        <v>45963</v>
      </c>
      <c r="B792" s="5">
        <v>46684</v>
      </c>
      <c r="C792" s="5"/>
    </row>
    <row r="793" spans="1:3">
      <c r="A793" s="5">
        <v>45969</v>
      </c>
      <c r="B793" s="5">
        <v>46690</v>
      </c>
      <c r="C793" s="5"/>
    </row>
    <row r="794" spans="1:3">
      <c r="A794" s="5">
        <v>45970</v>
      </c>
      <c r="B794" s="5">
        <v>46691</v>
      </c>
      <c r="C794" s="5"/>
    </row>
    <row r="795" spans="1:3">
      <c r="A795" s="5">
        <v>45976</v>
      </c>
      <c r="B795" s="5">
        <v>46697</v>
      </c>
      <c r="C795" s="5"/>
    </row>
    <row r="796" spans="1:3">
      <c r="A796" s="5">
        <v>45977</v>
      </c>
      <c r="B796" s="5">
        <v>46698</v>
      </c>
      <c r="C796" s="5"/>
    </row>
    <row r="797" spans="1:3">
      <c r="A797" s="5">
        <v>45983</v>
      </c>
      <c r="B797" s="5">
        <v>46702</v>
      </c>
      <c r="C797" s="5"/>
    </row>
    <row r="798" spans="1:3">
      <c r="A798" s="5">
        <v>45984</v>
      </c>
      <c r="B798" s="5">
        <v>46704</v>
      </c>
      <c r="C798" s="5"/>
    </row>
    <row r="799" spans="1:3">
      <c r="A799" s="5">
        <v>45990</v>
      </c>
      <c r="B799" s="5">
        <v>46705</v>
      </c>
      <c r="C799" s="5"/>
    </row>
    <row r="800" spans="1:3">
      <c r="A800" s="5">
        <v>45991</v>
      </c>
      <c r="B800" s="5">
        <v>46711</v>
      </c>
      <c r="C800" s="5"/>
    </row>
    <row r="801" spans="1:3">
      <c r="A801" s="5">
        <v>45997</v>
      </c>
      <c r="B801" s="5">
        <v>46712</v>
      </c>
      <c r="C801" s="5"/>
    </row>
    <row r="802" spans="1:3">
      <c r="A802" s="5">
        <v>45998</v>
      </c>
      <c r="B802" s="5">
        <v>46716</v>
      </c>
      <c r="C802" s="5"/>
    </row>
    <row r="803" spans="1:3">
      <c r="A803" s="5">
        <v>46004</v>
      </c>
      <c r="B803" s="5">
        <v>46718</v>
      </c>
      <c r="C803" s="5"/>
    </row>
    <row r="804" spans="1:3">
      <c r="A804" s="5">
        <v>46005</v>
      </c>
      <c r="B804" s="5">
        <v>46719</v>
      </c>
      <c r="C804" s="5"/>
    </row>
    <row r="805" spans="1:3">
      <c r="A805" s="5">
        <v>46011</v>
      </c>
      <c r="B805" s="5">
        <v>46725</v>
      </c>
      <c r="C805" s="5"/>
    </row>
    <row r="806" spans="1:3">
      <c r="A806" s="5">
        <v>46012</v>
      </c>
      <c r="B806" s="5">
        <v>46726</v>
      </c>
      <c r="C806" s="5"/>
    </row>
    <row r="807" spans="1:3">
      <c r="A807" s="5">
        <v>46018</v>
      </c>
      <c r="B807" s="5">
        <v>46732</v>
      </c>
      <c r="C807" s="5"/>
    </row>
    <row r="808" spans="1:3">
      <c r="A808" s="5">
        <v>46019</v>
      </c>
      <c r="B808" s="5">
        <v>46733</v>
      </c>
      <c r="C808" s="5"/>
    </row>
    <row r="809" spans="1:3">
      <c r="A809" s="5">
        <v>46023</v>
      </c>
      <c r="B809" s="5">
        <v>46739</v>
      </c>
      <c r="C809" s="5"/>
    </row>
    <row r="810" spans="1:3">
      <c r="A810" s="5">
        <v>46025</v>
      </c>
      <c r="B810" s="5">
        <v>46740</v>
      </c>
      <c r="C810" s="5"/>
    </row>
    <row r="811" spans="1:3">
      <c r="A811" s="5">
        <v>46026</v>
      </c>
      <c r="B811" s="5">
        <v>46746</v>
      </c>
      <c r="C811" s="5"/>
    </row>
    <row r="812" spans="1:3">
      <c r="A812" s="5">
        <v>46032</v>
      </c>
      <c r="B812" s="5">
        <v>46747</v>
      </c>
      <c r="C812" s="5"/>
    </row>
    <row r="813" spans="1:3">
      <c r="A813" s="5">
        <v>46033</v>
      </c>
      <c r="B813" s="5">
        <v>46753</v>
      </c>
      <c r="C813" s="5"/>
    </row>
    <row r="814" spans="1:3">
      <c r="A814" s="5">
        <v>46039</v>
      </c>
      <c r="B814" s="5">
        <v>46754</v>
      </c>
      <c r="C814" s="5"/>
    </row>
    <row r="815" spans="1:3">
      <c r="A815" s="5">
        <v>46040</v>
      </c>
      <c r="B815" s="5">
        <v>46760</v>
      </c>
      <c r="C815" s="5"/>
    </row>
    <row r="816" spans="1:3">
      <c r="A816" s="5">
        <v>46046</v>
      </c>
      <c r="B816" s="5">
        <v>46761</v>
      </c>
      <c r="C816" s="5"/>
    </row>
    <row r="817" spans="1:3">
      <c r="A817" s="5">
        <v>46047</v>
      </c>
      <c r="B817" s="5">
        <v>46767</v>
      </c>
      <c r="C817" s="5"/>
    </row>
    <row r="818" spans="1:3">
      <c r="A818" s="5">
        <v>46053</v>
      </c>
      <c r="B818" s="5">
        <v>46768</v>
      </c>
      <c r="C818" s="5"/>
    </row>
    <row r="819" spans="1:3">
      <c r="A819" s="5">
        <v>46054</v>
      </c>
      <c r="B819" s="5">
        <v>46769</v>
      </c>
      <c r="C819" s="5"/>
    </row>
    <row r="820" spans="1:3">
      <c r="A820" s="5">
        <v>46060</v>
      </c>
      <c r="B820" s="5">
        <v>46774</v>
      </c>
      <c r="C820" s="5"/>
    </row>
    <row r="821" spans="1:3">
      <c r="A821" s="5">
        <v>46061</v>
      </c>
      <c r="B821" s="5">
        <v>46775</v>
      </c>
      <c r="C821" s="5"/>
    </row>
    <row r="822" spans="1:3">
      <c r="A822" s="5">
        <v>46067</v>
      </c>
      <c r="B822" s="5">
        <v>46781</v>
      </c>
      <c r="C822" s="5"/>
    </row>
    <row r="823" spans="1:3">
      <c r="A823" s="5">
        <v>46068</v>
      </c>
      <c r="B823" s="5">
        <v>46782</v>
      </c>
      <c r="C823" s="5"/>
    </row>
    <row r="824" spans="1:3">
      <c r="A824" s="5">
        <v>46070</v>
      </c>
      <c r="B824" s="5">
        <v>46788</v>
      </c>
      <c r="C824" s="5"/>
    </row>
    <row r="825" spans="1:3">
      <c r="A825" s="5">
        <v>46071</v>
      </c>
      <c r="B825" s="5">
        <v>46789</v>
      </c>
      <c r="C825" s="5"/>
    </row>
    <row r="826" spans="1:3">
      <c r="A826" s="5">
        <v>46072</v>
      </c>
      <c r="B826" s="5">
        <v>46795</v>
      </c>
      <c r="C826" s="5"/>
    </row>
    <row r="827" spans="1:3">
      <c r="A827" s="5">
        <v>46073</v>
      </c>
      <c r="B827" s="5">
        <v>46796</v>
      </c>
      <c r="C827" s="5"/>
    </row>
    <row r="828" spans="1:3">
      <c r="A828" s="5">
        <v>46074</v>
      </c>
      <c r="B828" s="5">
        <v>46802</v>
      </c>
      <c r="C828" s="5"/>
    </row>
    <row r="829" spans="1:3">
      <c r="A829" s="5">
        <v>46075</v>
      </c>
      <c r="B829" s="5">
        <v>46803</v>
      </c>
      <c r="C829" s="5"/>
    </row>
    <row r="830" spans="1:3">
      <c r="A830" s="5">
        <v>46081</v>
      </c>
      <c r="B830" s="5">
        <v>46804</v>
      </c>
      <c r="C830" s="5"/>
    </row>
    <row r="831" spans="1:3">
      <c r="A831" s="5">
        <v>46082</v>
      </c>
      <c r="B831" s="5">
        <v>46809</v>
      </c>
      <c r="C831" s="5"/>
    </row>
    <row r="832" spans="1:3">
      <c r="A832" s="5">
        <v>46088</v>
      </c>
      <c r="B832" s="5">
        <v>46810</v>
      </c>
      <c r="C832" s="5"/>
    </row>
    <row r="833" spans="1:3">
      <c r="A833" s="5">
        <v>46089</v>
      </c>
      <c r="B833" s="5">
        <v>46816</v>
      </c>
      <c r="C833" s="5"/>
    </row>
    <row r="834" spans="1:3">
      <c r="A834" s="5">
        <v>46095</v>
      </c>
      <c r="B834" s="5">
        <v>46817</v>
      </c>
      <c r="C834" s="5"/>
    </row>
    <row r="835" spans="1:3">
      <c r="A835" s="5">
        <v>46096</v>
      </c>
      <c r="B835" s="5">
        <v>46823</v>
      </c>
      <c r="C835" s="5"/>
    </row>
    <row r="836" spans="1:3">
      <c r="A836" s="5">
        <v>46102</v>
      </c>
      <c r="B836" s="5">
        <v>46824</v>
      </c>
      <c r="C836" s="5"/>
    </row>
    <row r="837" spans="1:3">
      <c r="A837" s="5">
        <v>46103</v>
      </c>
      <c r="B837" s="5">
        <v>46830</v>
      </c>
      <c r="C837" s="5"/>
    </row>
    <row r="838" spans="1:3">
      <c r="A838" s="5">
        <v>46109</v>
      </c>
      <c r="B838" s="5">
        <v>46831</v>
      </c>
      <c r="C838" s="5"/>
    </row>
    <row r="839" spans="1:3">
      <c r="A839" s="5">
        <v>46110</v>
      </c>
      <c r="B839" s="5">
        <v>46837</v>
      </c>
      <c r="C839" s="5"/>
    </row>
    <row r="840" spans="1:3">
      <c r="A840" s="5">
        <v>46116</v>
      </c>
      <c r="B840" s="5">
        <v>46838</v>
      </c>
      <c r="C840" s="5"/>
    </row>
    <row r="841" spans="1:3">
      <c r="A841" s="5">
        <v>46117</v>
      </c>
      <c r="B841" s="5">
        <v>46844</v>
      </c>
      <c r="C841" s="5"/>
    </row>
    <row r="842" spans="1:3">
      <c r="A842" s="5">
        <v>46123</v>
      </c>
      <c r="B842" s="5">
        <v>46845</v>
      </c>
      <c r="C842" s="5"/>
    </row>
    <row r="843" spans="1:3">
      <c r="A843" s="5">
        <v>46124</v>
      </c>
      <c r="B843" s="5">
        <v>46851</v>
      </c>
      <c r="C843" s="5"/>
    </row>
    <row r="844" spans="1:3">
      <c r="A844" s="5">
        <v>46130</v>
      </c>
      <c r="B844" s="5">
        <v>46852</v>
      </c>
      <c r="C844" s="5"/>
    </row>
    <row r="845" spans="1:3">
      <c r="A845" s="5">
        <v>46131</v>
      </c>
      <c r="B845" s="5">
        <v>46858</v>
      </c>
      <c r="C845" s="5"/>
    </row>
    <row r="846" spans="1:3">
      <c r="A846" s="5">
        <v>46137</v>
      </c>
      <c r="B846" s="5">
        <v>46859</v>
      </c>
      <c r="C846" s="5"/>
    </row>
    <row r="847" spans="1:3">
      <c r="A847" s="5">
        <v>46138</v>
      </c>
      <c r="B847" s="5">
        <v>46865</v>
      </c>
      <c r="C847" s="5"/>
    </row>
    <row r="848" spans="1:3">
      <c r="A848" s="5">
        <v>46143</v>
      </c>
      <c r="B848" s="5">
        <v>46866</v>
      </c>
      <c r="C848" s="5"/>
    </row>
    <row r="849" spans="1:3">
      <c r="A849" s="5">
        <v>46144</v>
      </c>
      <c r="B849" s="5">
        <v>46872</v>
      </c>
      <c r="C849" s="5"/>
    </row>
    <row r="850" spans="1:3">
      <c r="A850" s="5">
        <v>46145</v>
      </c>
      <c r="B850" s="5">
        <v>46873</v>
      </c>
      <c r="C850" s="5"/>
    </row>
    <row r="851" spans="1:3">
      <c r="A851" s="5">
        <v>46151</v>
      </c>
      <c r="B851" s="5">
        <v>46879</v>
      </c>
      <c r="C851" s="5"/>
    </row>
    <row r="852" spans="1:3">
      <c r="A852" s="5">
        <v>46152</v>
      </c>
      <c r="B852" s="5">
        <v>46880</v>
      </c>
      <c r="C852" s="5"/>
    </row>
    <row r="853" spans="1:3">
      <c r="A853" s="5">
        <v>46158</v>
      </c>
      <c r="B853" s="5">
        <v>46886</v>
      </c>
      <c r="C853" s="5"/>
    </row>
    <row r="854" spans="1:3">
      <c r="A854" s="5">
        <v>46159</v>
      </c>
      <c r="B854" s="5">
        <v>46887</v>
      </c>
      <c r="C854" s="5"/>
    </row>
    <row r="855" spans="1:3">
      <c r="A855" s="5">
        <v>46165</v>
      </c>
      <c r="B855" s="5">
        <v>46893</v>
      </c>
      <c r="C855" s="5"/>
    </row>
    <row r="856" spans="1:3">
      <c r="A856" s="5">
        <v>46166</v>
      </c>
      <c r="B856" s="5">
        <v>46894</v>
      </c>
      <c r="C856" s="5"/>
    </row>
    <row r="857" spans="1:3">
      <c r="A857" s="5">
        <v>46172</v>
      </c>
      <c r="B857" s="5">
        <v>46900</v>
      </c>
      <c r="C857" s="5"/>
    </row>
    <row r="858" spans="1:3">
      <c r="A858" s="5">
        <v>46173</v>
      </c>
      <c r="B858" s="5">
        <v>46901</v>
      </c>
      <c r="C858" s="5"/>
    </row>
    <row r="859" spans="1:3">
      <c r="A859" s="5">
        <v>46179</v>
      </c>
      <c r="B859" s="5">
        <v>46902</v>
      </c>
      <c r="C859" s="5"/>
    </row>
    <row r="860" spans="1:3">
      <c r="A860" s="5">
        <v>46180</v>
      </c>
      <c r="B860" s="5">
        <v>46907</v>
      </c>
      <c r="C860" s="5"/>
    </row>
    <row r="861" spans="1:3">
      <c r="A861" s="5">
        <v>46186</v>
      </c>
      <c r="B861" s="5">
        <v>46908</v>
      </c>
      <c r="C861" s="5"/>
    </row>
    <row r="862" spans="1:3">
      <c r="A862" s="5">
        <v>46187</v>
      </c>
      <c r="B862" s="5">
        <v>46914</v>
      </c>
      <c r="C862" s="5"/>
    </row>
    <row r="863" spans="1:3">
      <c r="A863" s="5">
        <v>46192</v>
      </c>
      <c r="B863" s="5">
        <v>46915</v>
      </c>
      <c r="C863" s="5"/>
    </row>
    <row r="864" spans="1:3">
      <c r="A864" s="5">
        <v>46193</v>
      </c>
      <c r="B864" s="5">
        <v>46921</v>
      </c>
      <c r="C864" s="5"/>
    </row>
    <row r="865" spans="1:3">
      <c r="A865" s="5">
        <v>46194</v>
      </c>
      <c r="B865" s="5">
        <v>46922</v>
      </c>
      <c r="C865" s="5"/>
    </row>
    <row r="866" spans="1:3">
      <c r="A866" s="5">
        <v>46200</v>
      </c>
      <c r="B866" s="5">
        <v>46928</v>
      </c>
      <c r="C866" s="5"/>
    </row>
    <row r="867" spans="1:3">
      <c r="A867" s="5">
        <v>46201</v>
      </c>
      <c r="B867" s="5">
        <v>46929</v>
      </c>
      <c r="C867" s="5"/>
    </row>
    <row r="868" spans="1:3">
      <c r="A868" s="5">
        <v>46207</v>
      </c>
      <c r="B868" s="5">
        <v>46935</v>
      </c>
      <c r="C868" s="5"/>
    </row>
    <row r="869" spans="1:3">
      <c r="A869" s="5">
        <v>46208</v>
      </c>
      <c r="B869" s="5">
        <v>46936</v>
      </c>
      <c r="C869" s="5"/>
    </row>
    <row r="870" spans="1:3">
      <c r="A870" s="5">
        <v>46214</v>
      </c>
      <c r="B870" s="5">
        <v>46938</v>
      </c>
      <c r="C870" s="5"/>
    </row>
    <row r="871" spans="1:3">
      <c r="A871" s="5">
        <v>46215</v>
      </c>
      <c r="B871" s="5">
        <v>46942</v>
      </c>
      <c r="C871" s="5"/>
    </row>
    <row r="872" spans="1:3">
      <c r="A872" s="5">
        <v>46221</v>
      </c>
      <c r="B872" s="5">
        <v>46943</v>
      </c>
      <c r="C872" s="5"/>
    </row>
    <row r="873" spans="1:3">
      <c r="A873" s="5">
        <v>46222</v>
      </c>
      <c r="B873" s="5">
        <v>46949</v>
      </c>
      <c r="C873" s="5"/>
    </row>
    <row r="874" spans="1:3">
      <c r="A874" s="5">
        <v>46228</v>
      </c>
      <c r="B874" s="5">
        <v>46950</v>
      </c>
      <c r="C874" s="5"/>
    </row>
    <row r="875" spans="1:3">
      <c r="A875" s="5">
        <v>46229</v>
      </c>
      <c r="B875" s="5">
        <v>46956</v>
      </c>
      <c r="C875" s="5"/>
    </row>
    <row r="876" spans="1:3">
      <c r="A876" s="5">
        <v>46235</v>
      </c>
      <c r="B876" s="5">
        <v>46957</v>
      </c>
      <c r="C876" s="5"/>
    </row>
    <row r="877" spans="1:3">
      <c r="A877" s="5">
        <v>46236</v>
      </c>
      <c r="B877" s="5">
        <v>46963</v>
      </c>
      <c r="C877" s="5"/>
    </row>
    <row r="878" spans="1:3">
      <c r="A878" s="5">
        <v>46242</v>
      </c>
      <c r="B878" s="5">
        <v>46964</v>
      </c>
      <c r="C878" s="5"/>
    </row>
    <row r="879" spans="1:3">
      <c r="A879" s="5">
        <v>46243</v>
      </c>
      <c r="B879" s="5">
        <v>46970</v>
      </c>
      <c r="C879" s="5"/>
    </row>
    <row r="880" spans="1:3">
      <c r="A880" s="5">
        <v>46249</v>
      </c>
      <c r="B880" s="5">
        <v>46971</v>
      </c>
      <c r="C880" s="5"/>
    </row>
    <row r="881" spans="1:3">
      <c r="A881" s="5">
        <v>46250</v>
      </c>
      <c r="B881" s="5">
        <v>46977</v>
      </c>
      <c r="C881" s="5"/>
    </row>
    <row r="882" spans="1:3">
      <c r="A882" s="5">
        <v>46256</v>
      </c>
      <c r="B882" s="5">
        <v>46978</v>
      </c>
      <c r="C882" s="5"/>
    </row>
    <row r="883" spans="1:3">
      <c r="A883" s="5">
        <v>46257</v>
      </c>
      <c r="B883" s="5">
        <v>46984</v>
      </c>
      <c r="C883" s="5"/>
    </row>
    <row r="884" spans="1:3">
      <c r="A884" s="5">
        <v>46263</v>
      </c>
      <c r="B884" s="5">
        <v>46985</v>
      </c>
      <c r="C884" s="5"/>
    </row>
    <row r="885" spans="1:3">
      <c r="A885" s="5">
        <v>46264</v>
      </c>
      <c r="B885" s="5">
        <v>46991</v>
      </c>
      <c r="C885" s="5"/>
    </row>
    <row r="886" spans="1:3">
      <c r="A886" s="5">
        <v>46270</v>
      </c>
      <c r="B886" s="5">
        <v>46992</v>
      </c>
      <c r="C886" s="5"/>
    </row>
    <row r="887" spans="1:3">
      <c r="A887" s="5">
        <v>46271</v>
      </c>
      <c r="B887" s="5">
        <v>46998</v>
      </c>
      <c r="C887" s="5"/>
    </row>
    <row r="888" spans="1:3">
      <c r="A888" s="5">
        <v>46277</v>
      </c>
      <c r="B888" s="5">
        <v>46999</v>
      </c>
      <c r="C888" s="5"/>
    </row>
    <row r="889" spans="1:3">
      <c r="A889" s="5">
        <v>46278</v>
      </c>
      <c r="B889" s="5">
        <v>47000</v>
      </c>
      <c r="C889" s="5"/>
    </row>
    <row r="890" spans="1:3">
      <c r="A890" s="5">
        <v>46284</v>
      </c>
      <c r="B890" s="5">
        <v>47005</v>
      </c>
      <c r="C890" s="5"/>
    </row>
    <row r="891" spans="1:3">
      <c r="A891" s="5">
        <v>46285</v>
      </c>
      <c r="B891" s="5">
        <v>47006</v>
      </c>
      <c r="C891" s="5"/>
    </row>
    <row r="892" spans="1:3">
      <c r="A892" s="5">
        <v>46290</v>
      </c>
      <c r="B892" s="5">
        <v>47012</v>
      </c>
      <c r="C892" s="5"/>
    </row>
    <row r="893" spans="1:3">
      <c r="A893" s="5">
        <v>46291</v>
      </c>
      <c r="B893" s="5">
        <v>47013</v>
      </c>
      <c r="C893" s="5"/>
    </row>
    <row r="894" spans="1:3">
      <c r="A894" s="5">
        <v>46292</v>
      </c>
      <c r="B894" s="5">
        <v>47019</v>
      </c>
      <c r="C894" s="5"/>
    </row>
    <row r="895" spans="1:3">
      <c r="A895" s="5">
        <v>46296</v>
      </c>
      <c r="B895" s="5">
        <v>47020</v>
      </c>
      <c r="C895" s="5"/>
    </row>
    <row r="896" spans="1:3">
      <c r="A896" s="5">
        <v>46297</v>
      </c>
      <c r="B896" s="5">
        <v>47026</v>
      </c>
      <c r="C896" s="5"/>
    </row>
    <row r="897" spans="1:3">
      <c r="A897" s="5">
        <v>46298</v>
      </c>
      <c r="B897" s="5">
        <v>47027</v>
      </c>
      <c r="C897" s="5"/>
    </row>
    <row r="898" spans="1:3">
      <c r="A898" s="5">
        <v>46299</v>
      </c>
      <c r="B898" s="5">
        <v>47033</v>
      </c>
      <c r="C898" s="5"/>
    </row>
    <row r="899" spans="1:3">
      <c r="A899" s="5">
        <v>46300</v>
      </c>
      <c r="B899" s="5">
        <v>47034</v>
      </c>
      <c r="C899" s="5"/>
    </row>
    <row r="900" spans="1:3">
      <c r="A900" s="5">
        <v>46305</v>
      </c>
      <c r="B900" s="5">
        <v>47035</v>
      </c>
      <c r="C900" s="5"/>
    </row>
    <row r="901" spans="1:3">
      <c r="A901" s="5">
        <v>46306</v>
      </c>
      <c r="B901" s="5">
        <v>47040</v>
      </c>
      <c r="C901" s="5"/>
    </row>
    <row r="902" spans="1:3">
      <c r="A902" s="5">
        <v>46312</v>
      </c>
      <c r="B902" s="5">
        <v>47041</v>
      </c>
      <c r="C902" s="5"/>
    </row>
    <row r="903" spans="1:3">
      <c r="A903" s="5">
        <v>46313</v>
      </c>
      <c r="B903" s="5">
        <v>47047</v>
      </c>
      <c r="C903" s="5"/>
    </row>
    <row r="904" spans="1:3">
      <c r="A904" s="5">
        <v>46319</v>
      </c>
      <c r="B904" s="5">
        <v>47048</v>
      </c>
      <c r="C904" s="5"/>
    </row>
    <row r="905" spans="1:3">
      <c r="A905" s="5">
        <v>46320</v>
      </c>
      <c r="B905" s="5">
        <v>47054</v>
      </c>
      <c r="C905" s="5"/>
    </row>
    <row r="906" spans="1:3">
      <c r="A906" s="5">
        <v>46326</v>
      </c>
      <c r="B906" s="5">
        <v>47055</v>
      </c>
      <c r="C906" s="5"/>
    </row>
    <row r="907" spans="1:3">
      <c r="A907" s="5">
        <v>46327</v>
      </c>
      <c r="B907" s="5">
        <v>47061</v>
      </c>
      <c r="C907" s="5"/>
    </row>
    <row r="908" spans="1:3">
      <c r="A908" s="5">
        <v>46333</v>
      </c>
      <c r="B908" s="5">
        <v>47062</v>
      </c>
      <c r="C908" s="5"/>
    </row>
    <row r="909" spans="1:3">
      <c r="A909" s="5">
        <v>46334</v>
      </c>
      <c r="B909" s="5">
        <v>47068</v>
      </c>
      <c r="C909" s="5"/>
    </row>
    <row r="910" spans="1:3">
      <c r="A910" s="5">
        <v>46340</v>
      </c>
      <c r="B910" s="5">
        <v>47069</v>
      </c>
      <c r="C910" s="5"/>
    </row>
    <row r="911" spans="1:3">
      <c r="A911" s="5">
        <v>46341</v>
      </c>
      <c r="B911" s="5">
        <v>47075</v>
      </c>
      <c r="C911" s="5"/>
    </row>
    <row r="912" spans="1:3">
      <c r="A912" s="5">
        <v>46347</v>
      </c>
      <c r="B912" s="5">
        <v>47076</v>
      </c>
      <c r="C912" s="5"/>
    </row>
    <row r="913" spans="1:3">
      <c r="A913" s="5">
        <v>46348</v>
      </c>
      <c r="B913" s="5">
        <v>47080</v>
      </c>
      <c r="C913" s="5"/>
    </row>
    <row r="914" spans="1:3">
      <c r="A914" s="5">
        <v>46354</v>
      </c>
      <c r="B914" s="5">
        <v>47082</v>
      </c>
      <c r="C914" s="5"/>
    </row>
    <row r="915" spans="1:3">
      <c r="A915" s="5">
        <v>46355</v>
      </c>
      <c r="B915" s="5">
        <v>47083</v>
      </c>
      <c r="C915" s="5"/>
    </row>
    <row r="916" spans="1:3">
      <c r="A916" s="5">
        <v>46361</v>
      </c>
      <c r="B916" s="5">
        <v>47089</v>
      </c>
      <c r="C916" s="5"/>
    </row>
    <row r="917" spans="1:3">
      <c r="A917" s="5">
        <v>46362</v>
      </c>
      <c r="B917" s="5">
        <v>47090</v>
      </c>
      <c r="C917" s="5"/>
    </row>
    <row r="918" spans="1:3">
      <c r="A918" s="5">
        <v>46368</v>
      </c>
      <c r="B918" s="5">
        <v>47096</v>
      </c>
      <c r="C918" s="5"/>
    </row>
    <row r="919" spans="1:3">
      <c r="A919" s="5">
        <v>46369</v>
      </c>
      <c r="B919" s="5">
        <v>47097</v>
      </c>
      <c r="C919" s="5"/>
    </row>
    <row r="920" spans="1:3">
      <c r="A920" s="5">
        <v>46375</v>
      </c>
      <c r="B920" s="5">
        <v>47103</v>
      </c>
      <c r="C920" s="5"/>
    </row>
    <row r="921" spans="1:3">
      <c r="A921" s="5">
        <v>46376</v>
      </c>
      <c r="B921" s="5">
        <v>47104</v>
      </c>
      <c r="C921" s="5"/>
    </row>
    <row r="922" spans="1:3">
      <c r="A922" s="5">
        <v>46382</v>
      </c>
      <c r="B922" s="5">
        <v>47110</v>
      </c>
      <c r="C922" s="5"/>
    </row>
    <row r="923" spans="1:3">
      <c r="A923" s="5">
        <v>46383</v>
      </c>
      <c r="B923" s="5">
        <v>47111</v>
      </c>
      <c r="C923" s="5"/>
    </row>
    <row r="924" spans="1:3">
      <c r="A924" s="5">
        <v>46388</v>
      </c>
      <c r="B924" s="5">
        <v>47112</v>
      </c>
      <c r="C924" s="5"/>
    </row>
    <row r="925" spans="1:3">
      <c r="A925" s="5">
        <v>46389</v>
      </c>
      <c r="B925" s="5">
        <v>47117</v>
      </c>
      <c r="C925" s="5"/>
    </row>
    <row r="926" spans="1:3">
      <c r="A926" s="5">
        <v>46390</v>
      </c>
      <c r="B926" s="5">
        <v>47118</v>
      </c>
      <c r="C926" s="5"/>
    </row>
    <row r="927" spans="1:3">
      <c r="A927" s="5">
        <v>46396</v>
      </c>
      <c r="B927" s="5">
        <v>47119</v>
      </c>
      <c r="C927" s="5"/>
    </row>
    <row r="928" spans="1:3">
      <c r="A928" s="5">
        <v>46397</v>
      </c>
      <c r="B928" s="5">
        <v>47124</v>
      </c>
      <c r="C928" s="5"/>
    </row>
    <row r="929" spans="1:3">
      <c r="A929" s="5">
        <v>46403</v>
      </c>
      <c r="B929" s="5">
        <v>47125</v>
      </c>
      <c r="C929" s="5"/>
    </row>
    <row r="930" spans="1:3">
      <c r="A930" s="5">
        <v>46404</v>
      </c>
      <c r="B930" s="5">
        <v>47131</v>
      </c>
      <c r="C930" s="5"/>
    </row>
    <row r="931" spans="1:3">
      <c r="A931" s="5">
        <v>46410</v>
      </c>
      <c r="B931" s="5">
        <v>47132</v>
      </c>
      <c r="C931" s="5"/>
    </row>
    <row r="932" spans="1:3">
      <c r="A932" s="5">
        <v>46411</v>
      </c>
      <c r="B932" s="5">
        <v>47133</v>
      </c>
      <c r="C932" s="5"/>
    </row>
    <row r="933" spans="1:3">
      <c r="A933" s="5">
        <v>46417</v>
      </c>
      <c r="B933" s="5">
        <v>47138</v>
      </c>
      <c r="C933" s="5"/>
    </row>
    <row r="934" spans="1:3">
      <c r="A934" s="5">
        <v>46418</v>
      </c>
      <c r="B934" s="5">
        <v>47139</v>
      </c>
      <c r="C934" s="5"/>
    </row>
    <row r="935" spans="1:3">
      <c r="A935" s="5">
        <v>46424</v>
      </c>
      <c r="B935" s="5">
        <v>47145</v>
      </c>
      <c r="C935" s="5"/>
    </row>
    <row r="936" spans="1:3">
      <c r="A936" s="5">
        <v>46425</v>
      </c>
      <c r="B936" s="5">
        <v>47146</v>
      </c>
      <c r="C936" s="5"/>
    </row>
    <row r="937" spans="1:3">
      <c r="A937" s="5">
        <v>46426</v>
      </c>
      <c r="B937" s="5">
        <v>47152</v>
      </c>
      <c r="C937" s="5"/>
    </row>
    <row r="938" spans="1:3">
      <c r="A938" s="5">
        <v>46427</v>
      </c>
      <c r="B938" s="5">
        <v>47153</v>
      </c>
      <c r="C938" s="5"/>
    </row>
    <row r="939" spans="1:3">
      <c r="A939" s="5">
        <v>46428</v>
      </c>
      <c r="B939" s="5">
        <v>47159</v>
      </c>
      <c r="C939" s="5"/>
    </row>
    <row r="940" spans="1:3">
      <c r="A940" s="5">
        <v>46429</v>
      </c>
      <c r="B940" s="5">
        <v>47160</v>
      </c>
      <c r="C940" s="5"/>
    </row>
    <row r="941" spans="1:3">
      <c r="A941" s="5">
        <v>46431</v>
      </c>
      <c r="B941" s="5">
        <v>47166</v>
      </c>
      <c r="C941" s="5"/>
    </row>
    <row r="942" spans="1:3">
      <c r="A942" s="5">
        <v>46432</v>
      </c>
      <c r="B942" s="5">
        <v>47167</v>
      </c>
      <c r="C942" s="5"/>
    </row>
    <row r="943" spans="1:3">
      <c r="A943" s="5">
        <v>46438</v>
      </c>
      <c r="B943" s="5">
        <v>47168</v>
      </c>
      <c r="C943" s="5"/>
    </row>
    <row r="944" spans="1:3">
      <c r="A944" s="5">
        <v>46439</v>
      </c>
      <c r="B944" s="5">
        <v>47173</v>
      </c>
      <c r="C944" s="5"/>
    </row>
    <row r="945" spans="1:3">
      <c r="A945" s="5">
        <v>46445</v>
      </c>
      <c r="B945" s="5">
        <v>47174</v>
      </c>
      <c r="C945" s="5"/>
    </row>
    <row r="946" spans="1:3">
      <c r="A946" s="5">
        <v>46446</v>
      </c>
      <c r="B946" s="5">
        <v>47180</v>
      </c>
      <c r="C946" s="5"/>
    </row>
    <row r="947" spans="1:3">
      <c r="A947" s="5">
        <v>46452</v>
      </c>
      <c r="B947" s="5">
        <v>47181</v>
      </c>
      <c r="C947" s="5"/>
    </row>
    <row r="948" spans="1:3">
      <c r="A948" s="5">
        <v>46453</v>
      </c>
      <c r="B948" s="5">
        <v>47187</v>
      </c>
      <c r="C948" s="5"/>
    </row>
    <row r="949" spans="1:3">
      <c r="A949" s="5">
        <v>46459</v>
      </c>
      <c r="B949" s="5">
        <v>47188</v>
      </c>
      <c r="C949" s="5"/>
    </row>
    <row r="950" spans="1:3">
      <c r="A950" s="5">
        <v>46460</v>
      </c>
      <c r="B950" s="5">
        <v>47194</v>
      </c>
      <c r="C950" s="5"/>
    </row>
    <row r="951" spans="1:3">
      <c r="A951" s="5">
        <v>46466</v>
      </c>
      <c r="B951" s="5">
        <v>47195</v>
      </c>
      <c r="C951" s="5"/>
    </row>
    <row r="952" spans="1:3">
      <c r="A952" s="5">
        <v>46467</v>
      </c>
      <c r="B952" s="5">
        <v>47201</v>
      </c>
      <c r="C952" s="5"/>
    </row>
    <row r="953" spans="1:3">
      <c r="A953" s="5">
        <v>46473</v>
      </c>
      <c r="B953" s="5">
        <v>47202</v>
      </c>
      <c r="C953" s="5"/>
    </row>
    <row r="954" spans="1:3">
      <c r="A954" s="5">
        <v>46474</v>
      </c>
      <c r="B954" s="5">
        <v>47208</v>
      </c>
      <c r="C954" s="5"/>
    </row>
    <row r="955" spans="1:3">
      <c r="A955" s="5">
        <v>46480</v>
      </c>
      <c r="B955" s="5">
        <v>47209</v>
      </c>
      <c r="C955" s="5"/>
    </row>
    <row r="956" spans="1:3">
      <c r="A956" s="5">
        <v>46481</v>
      </c>
      <c r="B956" s="5">
        <v>47215</v>
      </c>
      <c r="C956" s="5"/>
    </row>
    <row r="957" spans="1:3">
      <c r="A957" s="5">
        <v>46482</v>
      </c>
      <c r="B957" s="5">
        <v>47216</v>
      </c>
      <c r="C957" s="5"/>
    </row>
    <row r="958" spans="1:3">
      <c r="A958" s="5">
        <v>46487</v>
      </c>
      <c r="B958" s="5">
        <v>47222</v>
      </c>
      <c r="C958" s="5"/>
    </row>
    <row r="959" spans="1:3">
      <c r="A959" s="5">
        <v>46488</v>
      </c>
      <c r="B959" s="5">
        <v>47223</v>
      </c>
      <c r="C959" s="5"/>
    </row>
    <row r="960" spans="1:3">
      <c r="A960" s="5">
        <v>46494</v>
      </c>
      <c r="B960" s="5">
        <v>47229</v>
      </c>
      <c r="C960" s="5"/>
    </row>
    <row r="961" spans="1:3">
      <c r="A961" s="5">
        <v>46495</v>
      </c>
      <c r="B961" s="5">
        <v>47230</v>
      </c>
      <c r="C961" s="5"/>
    </row>
    <row r="962" spans="1:3">
      <c r="A962" s="5">
        <v>46501</v>
      </c>
      <c r="B962" s="5">
        <v>47236</v>
      </c>
      <c r="C962" s="5"/>
    </row>
    <row r="963" spans="1:3">
      <c r="A963" s="5">
        <v>46502</v>
      </c>
      <c r="B963" s="5">
        <v>47237</v>
      </c>
      <c r="C963" s="5"/>
    </row>
    <row r="964" spans="1:3">
      <c r="A964" s="5">
        <v>46508</v>
      </c>
      <c r="B964" s="5">
        <v>47243</v>
      </c>
      <c r="C964" s="5"/>
    </row>
    <row r="965" spans="1:3">
      <c r="A965" s="5">
        <v>46509</v>
      </c>
      <c r="B965" s="5">
        <v>47244</v>
      </c>
      <c r="C965" s="5"/>
    </row>
    <row r="966" spans="1:3">
      <c r="A966" s="5">
        <v>46515</v>
      </c>
      <c r="B966" s="5">
        <v>47250</v>
      </c>
      <c r="C966" s="5"/>
    </row>
    <row r="967" spans="1:3">
      <c r="A967" s="5">
        <v>46516</v>
      </c>
      <c r="B967" s="5">
        <v>47251</v>
      </c>
      <c r="C967" s="5"/>
    </row>
    <row r="968" spans="1:3">
      <c r="A968" s="5">
        <v>46522</v>
      </c>
      <c r="B968" s="5">
        <v>47257</v>
      </c>
      <c r="C968" s="5"/>
    </row>
    <row r="969" spans="1:3">
      <c r="A969" s="5">
        <v>46523</v>
      </c>
      <c r="B969" s="5">
        <v>47258</v>
      </c>
      <c r="C969" s="5"/>
    </row>
    <row r="970" spans="1:3">
      <c r="A970" s="5">
        <v>46529</v>
      </c>
      <c r="B970" s="5">
        <v>47264</v>
      </c>
      <c r="C970" s="5"/>
    </row>
    <row r="971" spans="1:3">
      <c r="A971" s="5">
        <v>46530</v>
      </c>
      <c r="B971" s="5">
        <v>47265</v>
      </c>
      <c r="C971" s="5"/>
    </row>
    <row r="972" spans="1:3">
      <c r="A972" s="5">
        <v>46536</v>
      </c>
      <c r="B972" s="5">
        <v>47266</v>
      </c>
      <c r="C972" s="5"/>
    </row>
    <row r="973" spans="1:3">
      <c r="A973" s="5">
        <v>46537</v>
      </c>
      <c r="B973" s="5">
        <v>47271</v>
      </c>
      <c r="C973" s="5"/>
    </row>
    <row r="974" spans="1:3">
      <c r="A974" s="5">
        <v>46543</v>
      </c>
      <c r="B974" s="5">
        <v>47272</v>
      </c>
      <c r="C974" s="5"/>
    </row>
    <row r="975" spans="1:3">
      <c r="A975" s="5">
        <v>46544</v>
      </c>
      <c r="B975" s="5">
        <v>47278</v>
      </c>
      <c r="C975" s="5"/>
    </row>
    <row r="976" spans="1:3">
      <c r="A976" s="5">
        <v>46547</v>
      </c>
      <c r="B976" s="5">
        <v>47279</v>
      </c>
      <c r="C976" s="5"/>
    </row>
    <row r="977" spans="1:3">
      <c r="A977" s="5">
        <v>46550</v>
      </c>
      <c r="B977" s="5">
        <v>47285</v>
      </c>
      <c r="C977" s="5"/>
    </row>
    <row r="978" spans="1:3">
      <c r="A978" s="5">
        <v>46551</v>
      </c>
      <c r="B978" s="5">
        <v>47286</v>
      </c>
      <c r="C978" s="5"/>
    </row>
    <row r="979" spans="1:3">
      <c r="A979" s="5">
        <v>46557</v>
      </c>
      <c r="B979" s="5">
        <v>47292</v>
      </c>
      <c r="C979" s="5"/>
    </row>
    <row r="980" spans="1:3">
      <c r="A980" s="5">
        <v>46558</v>
      </c>
      <c r="B980" s="5">
        <v>47293</v>
      </c>
      <c r="C980" s="5"/>
    </row>
    <row r="981" spans="1:3">
      <c r="A981" s="5">
        <v>46564</v>
      </c>
      <c r="B981" s="5">
        <v>47299</v>
      </c>
      <c r="C981" s="5"/>
    </row>
    <row r="982" spans="1:3">
      <c r="A982" s="5">
        <v>46565</v>
      </c>
      <c r="B982" s="5">
        <v>47300</v>
      </c>
      <c r="C982" s="5"/>
    </row>
    <row r="983" spans="1:3">
      <c r="A983" s="5">
        <v>46571</v>
      </c>
      <c r="B983" s="5">
        <v>47303</v>
      </c>
      <c r="C983" s="5"/>
    </row>
    <row r="984" spans="1:3">
      <c r="A984" s="5">
        <v>46572</v>
      </c>
      <c r="B984" s="5">
        <v>47306</v>
      </c>
      <c r="C984" s="5"/>
    </row>
    <row r="985" spans="1:3">
      <c r="A985" s="5">
        <v>46578</v>
      </c>
      <c r="B985" s="5">
        <v>47307</v>
      </c>
      <c r="C985" s="5"/>
    </row>
    <row r="986" spans="1:3">
      <c r="A986" s="5">
        <v>46579</v>
      </c>
      <c r="B986" s="5">
        <v>47313</v>
      </c>
      <c r="C986" s="5"/>
    </row>
    <row r="987" spans="1:3">
      <c r="A987" s="5">
        <v>46585</v>
      </c>
      <c r="B987" s="5">
        <v>47314</v>
      </c>
      <c r="C987" s="5"/>
    </row>
    <row r="988" spans="1:3">
      <c r="A988" s="5">
        <v>46586</v>
      </c>
      <c r="B988" s="5">
        <v>47320</v>
      </c>
      <c r="C988" s="5"/>
    </row>
    <row r="989" spans="1:3">
      <c r="A989" s="5">
        <v>46592</v>
      </c>
      <c r="B989" s="5">
        <v>47321</v>
      </c>
      <c r="C989" s="5"/>
    </row>
    <row r="990" spans="1:3">
      <c r="A990" s="5">
        <v>46593</v>
      </c>
      <c r="B990" s="5">
        <v>47327</v>
      </c>
      <c r="C990" s="5"/>
    </row>
    <row r="991" spans="1:3">
      <c r="A991" s="5">
        <v>46599</v>
      </c>
      <c r="B991" s="5">
        <v>47328</v>
      </c>
      <c r="C991" s="5"/>
    </row>
    <row r="992" spans="1:3">
      <c r="A992" s="5">
        <v>46600</v>
      </c>
      <c r="B992" s="5">
        <v>47334</v>
      </c>
      <c r="C992" s="5"/>
    </row>
    <row r="993" spans="1:3">
      <c r="A993" s="5">
        <v>46606</v>
      </c>
      <c r="B993" s="5">
        <v>47335</v>
      </c>
      <c r="C993" s="5"/>
    </row>
    <row r="994" spans="1:3">
      <c r="A994" s="5">
        <v>46607</v>
      </c>
      <c r="B994" s="5">
        <v>47341</v>
      </c>
      <c r="C994" s="5"/>
    </row>
    <row r="995" spans="1:3">
      <c r="A995" s="5">
        <v>46613</v>
      </c>
      <c r="B995" s="5">
        <v>47342</v>
      </c>
      <c r="C995" s="5"/>
    </row>
    <row r="996" spans="1:3">
      <c r="A996" s="5">
        <v>46614</v>
      </c>
      <c r="B996" s="5">
        <v>47348</v>
      </c>
      <c r="C996" s="5"/>
    </row>
    <row r="997" spans="1:3">
      <c r="A997" s="5">
        <v>46620</v>
      </c>
      <c r="B997" s="5">
        <v>47349</v>
      </c>
      <c r="C997" s="5"/>
    </row>
    <row r="998" spans="1:3">
      <c r="A998" s="5">
        <v>46621</v>
      </c>
      <c r="B998" s="5">
        <v>47355</v>
      </c>
      <c r="C998" s="5"/>
    </row>
    <row r="999" spans="1:3">
      <c r="A999" s="5">
        <v>46627</v>
      </c>
      <c r="B999" s="5">
        <v>47356</v>
      </c>
      <c r="C999" s="5"/>
    </row>
    <row r="1000" spans="1:3">
      <c r="A1000" s="5">
        <v>46628</v>
      </c>
      <c r="B1000" s="5">
        <v>47362</v>
      </c>
      <c r="C1000" s="5"/>
    </row>
    <row r="1001" spans="1:3">
      <c r="A1001" s="5">
        <v>46634</v>
      </c>
      <c r="B1001" s="5">
        <v>47363</v>
      </c>
      <c r="C1001" s="5"/>
    </row>
    <row r="1002" spans="1:3">
      <c r="A1002" s="5">
        <v>46635</v>
      </c>
      <c r="B1002" s="5">
        <v>47364</v>
      </c>
      <c r="C1002" s="5"/>
    </row>
    <row r="1003" spans="1:3">
      <c r="A1003" s="5">
        <v>46641</v>
      </c>
      <c r="B1003" s="5">
        <v>47369</v>
      </c>
      <c r="C1003" s="5"/>
    </row>
    <row r="1004" spans="1:3">
      <c r="A1004" s="5">
        <v>46642</v>
      </c>
      <c r="B1004" s="5">
        <v>47370</v>
      </c>
      <c r="C1004" s="5"/>
    </row>
    <row r="1005" spans="1:3">
      <c r="A1005" s="5">
        <v>46645</v>
      </c>
      <c r="B1005" s="5">
        <v>47376</v>
      </c>
      <c r="C1005" s="5"/>
    </row>
    <row r="1006" spans="1:3">
      <c r="A1006" s="5">
        <v>46648</v>
      </c>
      <c r="B1006" s="5">
        <v>47377</v>
      </c>
      <c r="C1006" s="5"/>
    </row>
    <row r="1007" spans="1:3">
      <c r="A1007" s="5">
        <v>46649</v>
      </c>
      <c r="B1007" s="5">
        <v>47383</v>
      </c>
      <c r="C1007" s="5"/>
    </row>
    <row r="1008" spans="1:3">
      <c r="A1008" s="5">
        <v>46655</v>
      </c>
      <c r="B1008" s="5">
        <v>47384</v>
      </c>
      <c r="C1008" s="5"/>
    </row>
    <row r="1009" spans="1:3">
      <c r="A1009" s="5">
        <v>46656</v>
      </c>
      <c r="B1009" s="5">
        <v>47390</v>
      </c>
      <c r="C1009" s="5"/>
    </row>
    <row r="1010" spans="1:3">
      <c r="A1010" s="5">
        <v>46661</v>
      </c>
      <c r="B1010" s="5">
        <v>47391</v>
      </c>
      <c r="C1010" s="5"/>
    </row>
    <row r="1011" spans="1:3">
      <c r="A1011" s="5">
        <v>46662</v>
      </c>
      <c r="B1011" s="5">
        <v>47397</v>
      </c>
      <c r="C1011" s="5"/>
    </row>
    <row r="1012" spans="1:3">
      <c r="A1012" s="5">
        <v>46663</v>
      </c>
      <c r="B1012" s="5">
        <v>47398</v>
      </c>
      <c r="C1012" s="5"/>
    </row>
    <row r="1013" spans="1:3">
      <c r="A1013" s="5">
        <v>46664</v>
      </c>
      <c r="B1013" s="5">
        <v>47399</v>
      </c>
      <c r="C1013" s="5"/>
    </row>
    <row r="1014" spans="1:3">
      <c r="A1014" s="5">
        <v>46665</v>
      </c>
      <c r="B1014" s="5">
        <v>47404</v>
      </c>
      <c r="C1014" s="5"/>
    </row>
    <row r="1015" spans="1:3">
      <c r="A1015" s="5">
        <v>46669</v>
      </c>
      <c r="B1015" s="5">
        <v>47405</v>
      </c>
      <c r="C1015" s="5"/>
    </row>
    <row r="1016" spans="1:3">
      <c r="A1016" s="5">
        <v>46670</v>
      </c>
      <c r="B1016" s="5">
        <v>47411</v>
      </c>
      <c r="C1016" s="5"/>
    </row>
    <row r="1017" spans="1:3">
      <c r="A1017" s="5">
        <v>46676</v>
      </c>
      <c r="B1017" s="5">
        <v>47412</v>
      </c>
      <c r="C1017" s="5"/>
    </row>
    <row r="1018" spans="1:3">
      <c r="A1018" s="5">
        <v>46677</v>
      </c>
      <c r="B1018" s="5">
        <v>47418</v>
      </c>
      <c r="C1018" s="5"/>
    </row>
    <row r="1019" spans="1:3">
      <c r="A1019" s="5">
        <v>46683</v>
      </c>
      <c r="B1019" s="5">
        <v>47419</v>
      </c>
      <c r="C1019" s="5"/>
    </row>
    <row r="1020" spans="1:3">
      <c r="A1020" s="5">
        <v>46684</v>
      </c>
      <c r="B1020" s="5">
        <v>47425</v>
      </c>
      <c r="C1020" s="5"/>
    </row>
    <row r="1021" spans="1:3">
      <c r="A1021" s="5">
        <v>46690</v>
      </c>
      <c r="B1021" s="5">
        <v>47426</v>
      </c>
      <c r="C1021" s="5"/>
    </row>
    <row r="1022" spans="1:3">
      <c r="A1022" s="5">
        <v>46691</v>
      </c>
      <c r="B1022" s="5">
        <v>47432</v>
      </c>
      <c r="C1022" s="5"/>
    </row>
    <row r="1023" spans="1:3">
      <c r="A1023" s="5">
        <v>46697</v>
      </c>
      <c r="B1023" s="5">
        <v>47433</v>
      </c>
      <c r="C1023" s="5"/>
    </row>
    <row r="1024" spans="1:3">
      <c r="A1024" s="5">
        <v>46698</v>
      </c>
      <c r="B1024" s="5">
        <v>47434</v>
      </c>
      <c r="C1024" s="5"/>
    </row>
    <row r="1025" spans="1:3">
      <c r="A1025" s="5">
        <v>46704</v>
      </c>
      <c r="B1025" s="5">
        <v>47439</v>
      </c>
      <c r="C1025" s="5"/>
    </row>
    <row r="1026" spans="1:3">
      <c r="A1026" s="5">
        <v>46705</v>
      </c>
      <c r="B1026" s="5">
        <v>47440</v>
      </c>
      <c r="C1026" s="5"/>
    </row>
    <row r="1027" spans="1:3">
      <c r="A1027" s="5">
        <v>46711</v>
      </c>
      <c r="B1027" s="5">
        <v>47444</v>
      </c>
      <c r="C1027" s="5"/>
    </row>
    <row r="1028" spans="1:3">
      <c r="A1028" s="5">
        <v>46712</v>
      </c>
      <c r="B1028" s="5">
        <v>47446</v>
      </c>
      <c r="C1028" s="5"/>
    </row>
    <row r="1029" spans="1:3">
      <c r="A1029" s="5">
        <v>46718</v>
      </c>
      <c r="B1029" s="5">
        <v>47447</v>
      </c>
      <c r="C1029" s="5"/>
    </row>
    <row r="1030" spans="1:3">
      <c r="A1030" s="5">
        <v>46719</v>
      </c>
      <c r="B1030" s="5">
        <v>47453</v>
      </c>
      <c r="C1030" s="5"/>
    </row>
    <row r="1031" spans="1:3">
      <c r="A1031" s="5">
        <v>46725</v>
      </c>
      <c r="B1031" s="5">
        <v>47454</v>
      </c>
      <c r="C1031" s="5"/>
    </row>
    <row r="1032" spans="1:3">
      <c r="A1032" s="5">
        <v>46726</v>
      </c>
      <c r="B1032" s="5">
        <v>47460</v>
      </c>
      <c r="C1032" s="5"/>
    </row>
    <row r="1033" spans="1:3">
      <c r="A1033" s="5">
        <v>46732</v>
      </c>
      <c r="B1033" s="5">
        <v>47461</v>
      </c>
      <c r="C1033" s="5"/>
    </row>
    <row r="1034" spans="1:3">
      <c r="A1034" s="5">
        <v>46733</v>
      </c>
      <c r="B1034" s="5">
        <v>47467</v>
      </c>
      <c r="C1034" s="5"/>
    </row>
    <row r="1035" spans="1:3">
      <c r="A1035" s="5">
        <v>46739</v>
      </c>
      <c r="B1035" s="5">
        <v>47468</v>
      </c>
      <c r="C1035" s="5"/>
    </row>
    <row r="1036" spans="1:3">
      <c r="A1036" s="5">
        <v>46740</v>
      </c>
      <c r="B1036" s="5">
        <v>47474</v>
      </c>
      <c r="C1036" s="5"/>
    </row>
    <row r="1037" spans="1:3">
      <c r="A1037" s="5">
        <v>46746</v>
      </c>
      <c r="B1037" s="5">
        <v>47475</v>
      </c>
      <c r="C1037" s="5"/>
    </row>
    <row r="1038" spans="1:3">
      <c r="A1038" s="5">
        <v>46747</v>
      </c>
      <c r="B1038" s="5">
        <v>47477</v>
      </c>
      <c r="C1038" s="5"/>
    </row>
    <row r="1039" spans="1:3">
      <c r="A1039" s="5">
        <v>46753</v>
      </c>
      <c r="B1039" s="5">
        <v>47481</v>
      </c>
      <c r="C1039" s="5"/>
    </row>
    <row r="1040" spans="1:3">
      <c r="A1040" s="5">
        <v>46754</v>
      </c>
      <c r="B1040" s="5">
        <v>47482</v>
      </c>
      <c r="C1040" s="5"/>
    </row>
    <row r="1041" spans="1:3">
      <c r="A1041" s="5">
        <v>46755</v>
      </c>
      <c r="B1041" s="5">
        <v>47484</v>
      </c>
      <c r="C1041" s="5"/>
    </row>
    <row r="1042" spans="1:3">
      <c r="A1042" s="5">
        <v>46760</v>
      </c>
      <c r="B1042" s="5">
        <v>47488</v>
      </c>
      <c r="C1042" s="5"/>
    </row>
    <row r="1043" spans="1:3">
      <c r="A1043" s="5">
        <v>46761</v>
      </c>
      <c r="B1043" s="5">
        <v>47489</v>
      </c>
      <c r="C1043" s="5"/>
    </row>
    <row r="1044" spans="1:3">
      <c r="A1044" s="5">
        <v>46767</v>
      </c>
      <c r="B1044" s="5">
        <v>47495</v>
      </c>
      <c r="C1044" s="5"/>
    </row>
    <row r="1045" spans="1:3">
      <c r="A1045" s="5">
        <v>46768</v>
      </c>
      <c r="B1045" s="5">
        <v>47496</v>
      </c>
      <c r="C1045" s="5"/>
    </row>
    <row r="1046" spans="1:3">
      <c r="A1046" s="5">
        <v>46774</v>
      </c>
      <c r="B1046" s="5">
        <v>47502</v>
      </c>
      <c r="C1046" s="5"/>
    </row>
    <row r="1047" spans="1:3">
      <c r="A1047" s="5">
        <v>46775</v>
      </c>
      <c r="B1047" s="5">
        <v>47503</v>
      </c>
      <c r="C1047" s="5"/>
    </row>
    <row r="1048" spans="1:3">
      <c r="A1048" s="5">
        <v>46778</v>
      </c>
      <c r="B1048" s="5">
        <v>47504</v>
      </c>
      <c r="C1048" s="5"/>
    </row>
    <row r="1049" spans="1:3">
      <c r="A1049" s="5">
        <v>46779</v>
      </c>
      <c r="B1049" s="5">
        <v>47509</v>
      </c>
      <c r="C1049" s="5"/>
    </row>
    <row r="1050" spans="1:3">
      <c r="A1050" s="5">
        <v>46780</v>
      </c>
      <c r="B1050" s="5">
        <v>47510</v>
      </c>
      <c r="C1050" s="5"/>
    </row>
    <row r="1051" spans="1:3">
      <c r="A1051" s="5">
        <v>46781</v>
      </c>
      <c r="B1051" s="5">
        <v>47516</v>
      </c>
      <c r="C1051" s="5"/>
    </row>
    <row r="1052" spans="1:3">
      <c r="A1052" s="5">
        <v>46782</v>
      </c>
      <c r="B1052" s="5">
        <v>47517</v>
      </c>
      <c r="C1052" s="5"/>
    </row>
    <row r="1053" spans="1:3">
      <c r="A1053" s="5">
        <v>46783</v>
      </c>
      <c r="B1053" s="5">
        <v>47523</v>
      </c>
      <c r="C1053" s="5"/>
    </row>
    <row r="1054" spans="1:3">
      <c r="A1054" s="5">
        <v>46788</v>
      </c>
      <c r="B1054" s="5">
        <v>47524</v>
      </c>
      <c r="C1054" s="5"/>
    </row>
    <row r="1055" spans="1:3">
      <c r="A1055" s="5">
        <v>46789</v>
      </c>
      <c r="B1055" s="5">
        <v>47530</v>
      </c>
      <c r="C1055" s="5"/>
    </row>
    <row r="1056" spans="1:3">
      <c r="A1056" s="5">
        <v>46795</v>
      </c>
      <c r="B1056" s="5">
        <v>47531</v>
      </c>
      <c r="C1056" s="5"/>
    </row>
    <row r="1057" spans="1:3">
      <c r="A1057" s="5">
        <v>46796</v>
      </c>
      <c r="B1057" s="5">
        <v>47532</v>
      </c>
      <c r="C1057" s="5"/>
    </row>
    <row r="1058" spans="1:3">
      <c r="A1058" s="5">
        <v>46802</v>
      </c>
      <c r="B1058" s="5">
        <v>47537</v>
      </c>
      <c r="C1058" s="5"/>
    </row>
    <row r="1059" spans="1:3">
      <c r="A1059" s="5">
        <v>46803</v>
      </c>
      <c r="B1059" s="5">
        <v>47538</v>
      </c>
      <c r="C1059" s="5"/>
    </row>
    <row r="1060" spans="1:3">
      <c r="A1060" s="5">
        <v>46809</v>
      </c>
      <c r="B1060" s="5">
        <v>47544</v>
      </c>
      <c r="C1060" s="5"/>
    </row>
    <row r="1061" spans="1:3">
      <c r="A1061" s="5">
        <v>46810</v>
      </c>
      <c r="B1061" s="5">
        <v>47545</v>
      </c>
      <c r="C1061" s="5"/>
    </row>
    <row r="1062" spans="1:3">
      <c r="A1062" s="5">
        <v>46816</v>
      </c>
      <c r="B1062" s="5">
        <v>47551</v>
      </c>
      <c r="C1062" s="5"/>
    </row>
    <row r="1063" spans="1:3">
      <c r="A1063" s="5">
        <v>46817</v>
      </c>
      <c r="B1063" s="5">
        <v>47552</v>
      </c>
      <c r="C1063" s="5"/>
    </row>
    <row r="1064" spans="1:3">
      <c r="A1064" s="5">
        <v>46823</v>
      </c>
      <c r="B1064" s="5">
        <v>47558</v>
      </c>
      <c r="C1064" s="5"/>
    </row>
    <row r="1065" spans="1:3">
      <c r="A1065" s="5">
        <v>46824</v>
      </c>
      <c r="B1065" s="5">
        <v>47559</v>
      </c>
      <c r="C1065" s="5"/>
    </row>
    <row r="1066" spans="1:3">
      <c r="A1066" s="5">
        <v>46830</v>
      </c>
      <c r="B1066" s="5">
        <v>47565</v>
      </c>
      <c r="C1066" s="5"/>
    </row>
    <row r="1067" spans="1:3">
      <c r="A1067" s="5">
        <v>46831</v>
      </c>
      <c r="B1067" s="5">
        <v>47566</v>
      </c>
      <c r="C1067" s="5"/>
    </row>
    <row r="1068" spans="1:3">
      <c r="A1068" s="5">
        <v>46837</v>
      </c>
      <c r="B1068" s="5">
        <v>47572</v>
      </c>
      <c r="C1068" s="5"/>
    </row>
    <row r="1069" spans="1:3">
      <c r="A1069" s="5">
        <v>46838</v>
      </c>
      <c r="B1069" s="5">
        <v>47573</v>
      </c>
      <c r="C1069" s="5"/>
    </row>
    <row r="1070" spans="1:3">
      <c r="A1070" s="5">
        <v>46844</v>
      </c>
      <c r="B1070" s="5">
        <v>47579</v>
      </c>
      <c r="C1070" s="5"/>
    </row>
    <row r="1071" spans="1:3">
      <c r="A1071" s="5">
        <v>46845</v>
      </c>
      <c r="B1071" s="5">
        <v>47580</v>
      </c>
      <c r="C1071" s="5"/>
    </row>
    <row r="1072" spans="1:3">
      <c r="A1072" s="5">
        <v>46847</v>
      </c>
      <c r="B1072" s="5">
        <v>47586</v>
      </c>
      <c r="C1072" s="5"/>
    </row>
    <row r="1073" spans="1:3">
      <c r="A1073" s="5">
        <v>46851</v>
      </c>
      <c r="B1073" s="5">
        <v>47587</v>
      </c>
      <c r="C1073" s="5"/>
    </row>
    <row r="1074" spans="1:3">
      <c r="A1074" s="5">
        <v>46852</v>
      </c>
      <c r="B1074" s="5">
        <v>47593</v>
      </c>
      <c r="C1074" s="5"/>
    </row>
    <row r="1075" spans="1:3">
      <c r="A1075" s="5">
        <v>46858</v>
      </c>
      <c r="B1075" s="5">
        <v>47594</v>
      </c>
      <c r="C1075" s="5"/>
    </row>
    <row r="1076" spans="1:3">
      <c r="A1076" s="5">
        <v>46859</v>
      </c>
      <c r="B1076" s="5">
        <v>47600</v>
      </c>
      <c r="C1076" s="5"/>
    </row>
    <row r="1077" spans="1:3">
      <c r="A1077" s="5">
        <v>46865</v>
      </c>
      <c r="B1077" s="5">
        <v>47601</v>
      </c>
      <c r="C1077" s="5"/>
    </row>
    <row r="1078" spans="1:3">
      <c r="A1078" s="5">
        <v>46866</v>
      </c>
      <c r="B1078" s="5">
        <v>47607</v>
      </c>
      <c r="C1078" s="5"/>
    </row>
    <row r="1079" spans="1:3">
      <c r="A1079" s="5">
        <v>46872</v>
      </c>
      <c r="B1079" s="5">
        <v>47608</v>
      </c>
      <c r="C1079" s="5"/>
    </row>
    <row r="1080" spans="1:3">
      <c r="A1080" s="5">
        <v>46873</v>
      </c>
      <c r="B1080" s="5">
        <v>47614</v>
      </c>
      <c r="C1080" s="5"/>
    </row>
    <row r="1081" spans="1:3">
      <c r="A1081" s="5">
        <v>46874</v>
      </c>
      <c r="B1081" s="5">
        <v>47615</v>
      </c>
      <c r="C1081" s="5"/>
    </row>
    <row r="1082" spans="1:3">
      <c r="A1082" s="5">
        <v>46879</v>
      </c>
      <c r="B1082" s="5">
        <v>47621</v>
      </c>
      <c r="C1082" s="5"/>
    </row>
    <row r="1083" spans="1:3">
      <c r="A1083" s="5">
        <v>46880</v>
      </c>
      <c r="B1083" s="5">
        <v>47622</v>
      </c>
      <c r="C1083" s="5"/>
    </row>
    <row r="1084" spans="1:3">
      <c r="A1084" s="5">
        <v>46886</v>
      </c>
      <c r="B1084" s="5">
        <v>47628</v>
      </c>
      <c r="C1084" s="5"/>
    </row>
    <row r="1085" spans="1:3">
      <c r="A1085" s="5">
        <v>46887</v>
      </c>
      <c r="B1085" s="5">
        <v>47629</v>
      </c>
      <c r="C1085" s="5"/>
    </row>
    <row r="1086" spans="1:3">
      <c r="A1086" s="5">
        <v>46893</v>
      </c>
      <c r="B1086" s="5">
        <v>47630</v>
      </c>
      <c r="C1086" s="5"/>
    </row>
    <row r="1087" spans="1:3">
      <c r="A1087" s="5">
        <v>46894</v>
      </c>
      <c r="B1087" s="5">
        <v>47635</v>
      </c>
      <c r="C1087" s="5"/>
    </row>
    <row r="1088" spans="1:3">
      <c r="A1088" s="5">
        <v>46900</v>
      </c>
      <c r="B1088" s="5">
        <v>47636</v>
      </c>
      <c r="C1088" s="5"/>
    </row>
    <row r="1089" spans="1:3">
      <c r="A1089" s="5">
        <v>46901</v>
      </c>
      <c r="B1089" s="5">
        <v>47642</v>
      </c>
      <c r="C1089" s="5"/>
    </row>
    <row r="1090" spans="1:3">
      <c r="A1090" s="5">
        <v>46902</v>
      </c>
      <c r="B1090" s="5">
        <v>47643</v>
      </c>
      <c r="C1090" s="5"/>
    </row>
    <row r="1091" spans="1:3">
      <c r="A1091" s="5">
        <v>46907</v>
      </c>
      <c r="B1091" s="5">
        <v>47649</v>
      </c>
      <c r="C1091" s="5"/>
    </row>
    <row r="1092" spans="1:3">
      <c r="A1092" s="5">
        <v>46908</v>
      </c>
      <c r="B1092" s="5">
        <v>47650</v>
      </c>
      <c r="C1092" s="5"/>
    </row>
    <row r="1093" spans="1:3">
      <c r="A1093" s="5">
        <v>46914</v>
      </c>
      <c r="B1093" s="5">
        <v>47656</v>
      </c>
      <c r="C1093" s="5"/>
    </row>
    <row r="1094" spans="1:3">
      <c r="A1094" s="5">
        <v>46915</v>
      </c>
      <c r="B1094" s="5">
        <v>47657</v>
      </c>
      <c r="C1094" s="5"/>
    </row>
    <row r="1095" spans="1:3">
      <c r="A1095" s="5">
        <v>46921</v>
      </c>
      <c r="B1095" s="5">
        <v>47663</v>
      </c>
      <c r="C1095" s="5"/>
    </row>
    <row r="1096" spans="1:3">
      <c r="A1096" s="5">
        <v>46922</v>
      </c>
      <c r="B1096" s="5">
        <v>47664</v>
      </c>
      <c r="C1096" s="5"/>
    </row>
    <row r="1097" spans="1:3">
      <c r="A1097" s="5">
        <v>46928</v>
      </c>
      <c r="B1097" s="5">
        <v>47668</v>
      </c>
      <c r="C1097" s="5"/>
    </row>
    <row r="1098" spans="1:3">
      <c r="A1098" s="5">
        <v>46929</v>
      </c>
      <c r="B1098" s="5">
        <v>47670</v>
      </c>
      <c r="C1098" s="5"/>
    </row>
    <row r="1099" spans="1:3">
      <c r="A1099" s="5">
        <v>46935</v>
      </c>
      <c r="B1099" s="5">
        <v>47671</v>
      </c>
      <c r="C1099" s="5"/>
    </row>
    <row r="1100" spans="1:3">
      <c r="A1100" s="5">
        <v>46936</v>
      </c>
      <c r="B1100" s="5">
        <v>47677</v>
      </c>
      <c r="C1100" s="5"/>
    </row>
    <row r="1101" spans="1:3">
      <c r="A1101" s="5">
        <v>46942</v>
      </c>
      <c r="B1101" s="5">
        <v>47678</v>
      </c>
      <c r="C1101" s="5"/>
    </row>
    <row r="1102" spans="1:3">
      <c r="A1102" s="5">
        <v>46943</v>
      </c>
      <c r="B1102" s="5">
        <v>47684</v>
      </c>
      <c r="C1102" s="5"/>
    </row>
    <row r="1103" spans="1:3">
      <c r="A1103" s="5">
        <v>46949</v>
      </c>
      <c r="B1103" s="5">
        <v>47685</v>
      </c>
      <c r="C1103" s="5"/>
    </row>
    <row r="1104" spans="1:3">
      <c r="A1104" s="5">
        <v>46950</v>
      </c>
      <c r="B1104" s="5">
        <v>47691</v>
      </c>
      <c r="C1104" s="5"/>
    </row>
    <row r="1105" spans="1:3">
      <c r="A1105" s="5">
        <v>46956</v>
      </c>
      <c r="B1105" s="5">
        <v>47692</v>
      </c>
      <c r="C1105" s="5"/>
    </row>
    <row r="1106" spans="1:3">
      <c r="A1106" s="5">
        <v>46957</v>
      </c>
      <c r="B1106" s="5">
        <v>47698</v>
      </c>
      <c r="C1106" s="5"/>
    </row>
    <row r="1107" spans="1:3">
      <c r="A1107" s="5">
        <v>46963</v>
      </c>
      <c r="B1107" s="5">
        <v>47699</v>
      </c>
      <c r="C1107" s="5"/>
    </row>
    <row r="1108" spans="1:3">
      <c r="A1108" s="5">
        <v>46964</v>
      </c>
      <c r="B1108" s="5">
        <v>47705</v>
      </c>
      <c r="C1108" s="5"/>
    </row>
    <row r="1109" spans="1:3">
      <c r="A1109" s="5">
        <v>46970</v>
      </c>
      <c r="B1109" s="5">
        <v>47706</v>
      </c>
      <c r="C1109" s="5"/>
    </row>
    <row r="1110" spans="1:3">
      <c r="A1110" s="5">
        <v>46971</v>
      </c>
      <c r="B1110" s="5">
        <v>47712</v>
      </c>
      <c r="C1110" s="5"/>
    </row>
    <row r="1111" spans="1:3">
      <c r="A1111" s="5">
        <v>46977</v>
      </c>
      <c r="B1111" s="5">
        <v>47713</v>
      </c>
      <c r="C1111" s="5"/>
    </row>
    <row r="1112" spans="1:3">
      <c r="A1112" s="5">
        <v>46978</v>
      </c>
      <c r="B1112" s="5">
        <v>47719</v>
      </c>
      <c r="C1112" s="5"/>
    </row>
    <row r="1113" spans="1:3">
      <c r="A1113" s="5">
        <v>46984</v>
      </c>
      <c r="B1113" s="5">
        <v>47720</v>
      </c>
      <c r="C1113" s="5"/>
    </row>
    <row r="1114" spans="1:3">
      <c r="A1114" s="5">
        <v>46985</v>
      </c>
      <c r="B1114" s="5">
        <v>47726</v>
      </c>
      <c r="C1114" s="5"/>
    </row>
    <row r="1115" spans="1:3">
      <c r="A1115" s="5">
        <v>46991</v>
      </c>
      <c r="B1115" s="5">
        <v>47727</v>
      </c>
      <c r="C1115" s="5"/>
    </row>
    <row r="1116" spans="1:3">
      <c r="A1116" s="5">
        <v>46992</v>
      </c>
      <c r="B1116" s="5">
        <v>47728</v>
      </c>
      <c r="C1116" s="5"/>
    </row>
    <row r="1117" spans="1:3">
      <c r="A1117" s="5">
        <v>46998</v>
      </c>
      <c r="B1117" s="5">
        <v>47733</v>
      </c>
      <c r="C1117" s="5"/>
    </row>
    <row r="1118" spans="1:3">
      <c r="A1118" s="5">
        <v>46999</v>
      </c>
      <c r="B1118" s="5">
        <v>47734</v>
      </c>
      <c r="C1118" s="5"/>
    </row>
    <row r="1119" spans="1:3">
      <c r="A1119" s="5">
        <v>47005</v>
      </c>
      <c r="B1119" s="5">
        <v>47740</v>
      </c>
      <c r="C1119" s="5"/>
    </row>
    <row r="1120" spans="1:3">
      <c r="A1120" s="5">
        <v>47006</v>
      </c>
      <c r="B1120" s="5">
        <v>47741</v>
      </c>
      <c r="C1120" s="5"/>
    </row>
    <row r="1121" spans="1:3">
      <c r="A1121" s="5">
        <v>47012</v>
      </c>
      <c r="B1121" s="5">
        <v>47747</v>
      </c>
      <c r="C1121" s="5"/>
    </row>
    <row r="1122" spans="1:3">
      <c r="A1122" s="5">
        <v>47013</v>
      </c>
      <c r="B1122" s="5">
        <v>47748</v>
      </c>
      <c r="C1122" s="5"/>
    </row>
    <row r="1123" spans="1:3">
      <c r="A1123" s="5">
        <v>47019</v>
      </c>
      <c r="B1123" s="5">
        <v>47754</v>
      </c>
      <c r="C1123" s="5"/>
    </row>
    <row r="1124" spans="1:3">
      <c r="A1124" s="5">
        <v>47020</v>
      </c>
      <c r="B1124" s="5">
        <v>47755</v>
      </c>
      <c r="C1124" s="5"/>
    </row>
    <row r="1125" spans="1:3">
      <c r="A1125" s="5">
        <v>47026</v>
      </c>
      <c r="B1125" s="5">
        <v>47761</v>
      </c>
      <c r="C1125" s="5"/>
    </row>
    <row r="1126" spans="1:3">
      <c r="A1126" s="5">
        <v>47027</v>
      </c>
      <c r="B1126" s="5">
        <v>47762</v>
      </c>
      <c r="C1126" s="5"/>
    </row>
    <row r="1127" spans="1:3">
      <c r="A1127" s="5">
        <v>47028</v>
      </c>
      <c r="B1127" s="5">
        <v>47768</v>
      </c>
      <c r="C1127" s="5"/>
    </row>
    <row r="1128" spans="1:3">
      <c r="A1128" s="5">
        <v>47029</v>
      </c>
      <c r="B1128" s="5">
        <v>47769</v>
      </c>
      <c r="C1128" s="5"/>
    </row>
    <row r="1129" spans="1:3">
      <c r="A1129" s="5">
        <v>47030</v>
      </c>
      <c r="B1129" s="5">
        <v>47770</v>
      </c>
      <c r="C1129" s="5"/>
    </row>
    <row r="1130" spans="1:3">
      <c r="A1130" s="5">
        <v>47031</v>
      </c>
      <c r="B1130" s="5">
        <v>47775</v>
      </c>
      <c r="C1130" s="5"/>
    </row>
    <row r="1131" spans="1:3">
      <c r="A1131" s="5">
        <v>47033</v>
      </c>
      <c r="B1131" s="5">
        <v>47776</v>
      </c>
      <c r="C1131" s="5"/>
    </row>
    <row r="1132" spans="1:3">
      <c r="A1132" s="5">
        <v>47034</v>
      </c>
      <c r="B1132" s="5">
        <v>47782</v>
      </c>
      <c r="C1132" s="5"/>
    </row>
    <row r="1133" spans="1:3">
      <c r="A1133" s="5">
        <v>47040</v>
      </c>
      <c r="B1133" s="5">
        <v>47783</v>
      </c>
      <c r="C1133" s="5"/>
    </row>
    <row r="1134" spans="1:3">
      <c r="A1134" s="5">
        <v>47041</v>
      </c>
      <c r="B1134" s="5">
        <v>47789</v>
      </c>
      <c r="C1134" s="5"/>
    </row>
    <row r="1135" spans="1:3">
      <c r="A1135" s="5">
        <v>47047</v>
      </c>
      <c r="B1135" s="5">
        <v>47790</v>
      </c>
      <c r="C1135" s="5"/>
    </row>
    <row r="1136" spans="1:3">
      <c r="A1136" s="5">
        <v>47048</v>
      </c>
      <c r="B1136" s="5">
        <v>47796</v>
      </c>
      <c r="C1136" s="5"/>
    </row>
    <row r="1137" spans="1:3">
      <c r="A1137" s="5">
        <v>47054</v>
      </c>
      <c r="B1137" s="5">
        <v>47797</v>
      </c>
      <c r="C1137" s="5"/>
    </row>
    <row r="1138" spans="1:3">
      <c r="A1138" s="5">
        <v>47055</v>
      </c>
      <c r="B1138" s="5">
        <v>47798</v>
      </c>
      <c r="C1138" s="5"/>
    </row>
    <row r="1139" spans="1:3">
      <c r="A1139" s="5">
        <v>47061</v>
      </c>
      <c r="B1139" s="5">
        <v>47803</v>
      </c>
      <c r="C1139" s="5"/>
    </row>
    <row r="1140" spans="1:3">
      <c r="A1140" s="5">
        <v>47062</v>
      </c>
      <c r="B1140" s="5">
        <v>47804</v>
      </c>
      <c r="C1140" s="5"/>
    </row>
    <row r="1141" spans="1:3">
      <c r="A1141" s="5">
        <v>47068</v>
      </c>
      <c r="B1141" s="5">
        <v>47810</v>
      </c>
      <c r="C1141" s="5"/>
    </row>
    <row r="1142" spans="1:3">
      <c r="A1142" s="5">
        <v>47069</v>
      </c>
      <c r="B1142" s="5">
        <v>47811</v>
      </c>
      <c r="C1142" s="5"/>
    </row>
    <row r="1143" spans="1:3">
      <c r="A1143" s="5">
        <v>47075</v>
      </c>
      <c r="B1143" s="5">
        <v>47815</v>
      </c>
      <c r="C1143" s="5"/>
    </row>
    <row r="1144" spans="1:3">
      <c r="A1144" s="5">
        <v>47076</v>
      </c>
      <c r="B1144" s="5">
        <v>47817</v>
      </c>
      <c r="C1144" s="5"/>
    </row>
    <row r="1145" spans="1:3">
      <c r="A1145" s="5">
        <v>47082</v>
      </c>
      <c r="B1145" s="5">
        <v>47818</v>
      </c>
      <c r="C1145" s="5"/>
    </row>
    <row r="1146" spans="1:3">
      <c r="A1146" s="5">
        <v>47083</v>
      </c>
      <c r="B1146" s="5">
        <v>47824</v>
      </c>
      <c r="C1146" s="5"/>
    </row>
    <row r="1147" spans="1:3">
      <c r="A1147" s="5">
        <v>47089</v>
      </c>
      <c r="B1147" s="5">
        <v>47825</v>
      </c>
      <c r="C1147" s="5"/>
    </row>
    <row r="1148" spans="1:3">
      <c r="A1148" s="5">
        <v>47090</v>
      </c>
      <c r="B1148" s="5">
        <v>47831</v>
      </c>
      <c r="C1148" s="5"/>
    </row>
    <row r="1149" spans="1:3">
      <c r="A1149" s="5">
        <v>47096</v>
      </c>
      <c r="B1149" s="5">
        <v>47832</v>
      </c>
      <c r="C1149" s="5"/>
    </row>
    <row r="1150" spans="1:3">
      <c r="A1150" s="5">
        <v>47097</v>
      </c>
      <c r="B1150" s="5">
        <v>47838</v>
      </c>
      <c r="C1150" s="5"/>
    </row>
    <row r="1151" spans="1:3">
      <c r="A1151" s="5">
        <v>47103</v>
      </c>
      <c r="B1151" s="5">
        <v>47839</v>
      </c>
      <c r="C1151" s="5"/>
    </row>
    <row r="1152" spans="1:3">
      <c r="A1152" s="5">
        <v>47104</v>
      </c>
      <c r="B1152" s="5">
        <v>47842</v>
      </c>
      <c r="C1152" s="5"/>
    </row>
    <row r="1153" spans="1:3">
      <c r="A1153" s="5">
        <v>47110</v>
      </c>
      <c r="B1153" s="5">
        <v>47845</v>
      </c>
      <c r="C1153" s="5"/>
    </row>
    <row r="1154" spans="1:3">
      <c r="A1154" s="5">
        <v>47111</v>
      </c>
      <c r="B1154" s="5">
        <v>47846</v>
      </c>
      <c r="C1154" s="5"/>
    </row>
    <row r="1155" spans="1:3">
      <c r="A1155" s="5">
        <v>47117</v>
      </c>
      <c r="B1155" s="5"/>
      <c r="C1155" s="5"/>
    </row>
    <row r="1156" spans="1:3">
      <c r="A1156" s="5">
        <v>47118</v>
      </c>
      <c r="B1156" s="5"/>
      <c r="C1156" s="5"/>
    </row>
    <row r="1157" spans="1:3">
      <c r="A1157" s="5">
        <v>47119</v>
      </c>
      <c r="B1157" s="5"/>
      <c r="C1157" s="5"/>
    </row>
    <row r="1158" spans="1:3">
      <c r="A1158" s="5">
        <v>47124</v>
      </c>
      <c r="B1158" s="5"/>
      <c r="C1158" s="5"/>
    </row>
    <row r="1159" spans="1:3">
      <c r="A1159" s="5">
        <v>47125</v>
      </c>
      <c r="B1159" s="5"/>
      <c r="C1159" s="5"/>
    </row>
    <row r="1160" spans="1:3">
      <c r="A1160" s="5">
        <v>47131</v>
      </c>
      <c r="B1160" s="5"/>
      <c r="C1160" s="5"/>
    </row>
    <row r="1161" spans="1:3">
      <c r="A1161" s="5">
        <v>47132</v>
      </c>
      <c r="B1161" s="5"/>
      <c r="C1161" s="5"/>
    </row>
    <row r="1162" spans="1:3">
      <c r="A1162" s="5">
        <v>47138</v>
      </c>
      <c r="B1162" s="5"/>
      <c r="C1162" s="5"/>
    </row>
    <row r="1163" spans="1:3">
      <c r="A1163" s="5">
        <v>47139</v>
      </c>
      <c r="B1163" s="5"/>
      <c r="C1163" s="5"/>
    </row>
    <row r="1164" spans="1:3">
      <c r="A1164" s="5">
        <v>47145</v>
      </c>
      <c r="B1164" s="5"/>
      <c r="C1164" s="5"/>
    </row>
    <row r="1165" spans="1:3">
      <c r="A1165" s="5">
        <v>47146</v>
      </c>
      <c r="B1165" s="5"/>
      <c r="C1165" s="5"/>
    </row>
    <row r="1166" spans="1:3">
      <c r="A1166" s="5">
        <v>47152</v>
      </c>
      <c r="B1166" s="5"/>
      <c r="C1166" s="5"/>
    </row>
    <row r="1167" spans="1:3">
      <c r="A1167" s="5">
        <v>47153</v>
      </c>
      <c r="B1167" s="5"/>
      <c r="C1167" s="5"/>
    </row>
    <row r="1168" spans="1:3">
      <c r="A1168" s="5">
        <v>47159</v>
      </c>
      <c r="B1168" s="5"/>
      <c r="C1168" s="5"/>
    </row>
    <row r="1169" spans="1:3">
      <c r="A1169" s="5">
        <v>47160</v>
      </c>
      <c r="B1169" s="5"/>
      <c r="C1169" s="5"/>
    </row>
    <row r="1170" spans="1:3">
      <c r="A1170" s="5">
        <v>47162</v>
      </c>
      <c r="B1170" s="5"/>
      <c r="C1170" s="5"/>
    </row>
    <row r="1171" spans="1:3">
      <c r="A1171" s="5">
        <v>47163</v>
      </c>
      <c r="B1171" s="5"/>
      <c r="C1171" s="5"/>
    </row>
    <row r="1172" spans="1:3">
      <c r="A1172" s="5">
        <v>47164</v>
      </c>
      <c r="B1172" s="5"/>
      <c r="C1172" s="5"/>
    </row>
    <row r="1173" spans="1:3">
      <c r="A1173" s="5">
        <v>47165</v>
      </c>
      <c r="B1173" s="5"/>
      <c r="C1173" s="5"/>
    </row>
    <row r="1174" spans="1:3">
      <c r="A1174" s="5">
        <v>47166</v>
      </c>
      <c r="B1174" s="5"/>
      <c r="C1174" s="5"/>
    </row>
    <row r="1175" spans="1:3">
      <c r="A1175" s="5">
        <v>47167</v>
      </c>
      <c r="B1175" s="5"/>
      <c r="C1175" s="5"/>
    </row>
    <row r="1176" spans="1:3">
      <c r="A1176" s="5">
        <v>47173</v>
      </c>
      <c r="B1176" s="5"/>
      <c r="C1176" s="5"/>
    </row>
    <row r="1177" spans="1:3">
      <c r="A1177" s="5">
        <v>47174</v>
      </c>
      <c r="B1177" s="5"/>
      <c r="C1177" s="5"/>
    </row>
    <row r="1178" spans="1:3">
      <c r="A1178" s="5">
        <v>47180</v>
      </c>
      <c r="B1178" s="5"/>
      <c r="C1178" s="5"/>
    </row>
    <row r="1179" spans="1:3">
      <c r="A1179" s="5">
        <v>47181</v>
      </c>
      <c r="B1179" s="5"/>
      <c r="C1179" s="5"/>
    </row>
    <row r="1180" spans="1:3">
      <c r="A1180" s="5">
        <v>47187</v>
      </c>
      <c r="B1180" s="5"/>
      <c r="C1180" s="5"/>
    </row>
    <row r="1181" spans="1:3">
      <c r="A1181" s="5">
        <v>47188</v>
      </c>
      <c r="B1181" s="5"/>
      <c r="C1181" s="5"/>
    </row>
    <row r="1182" spans="1:3">
      <c r="A1182" s="5">
        <v>47194</v>
      </c>
      <c r="B1182" s="5"/>
      <c r="C1182" s="5"/>
    </row>
    <row r="1183" spans="1:3">
      <c r="A1183" s="5">
        <v>47195</v>
      </c>
      <c r="B1183" s="5"/>
      <c r="C1183" s="5"/>
    </row>
    <row r="1184" spans="1:3">
      <c r="A1184" s="5">
        <v>47201</v>
      </c>
      <c r="B1184" s="5"/>
      <c r="C1184" s="5"/>
    </row>
    <row r="1185" spans="1:3">
      <c r="A1185" s="5">
        <v>47202</v>
      </c>
      <c r="B1185" s="5"/>
      <c r="C1185" s="5"/>
    </row>
    <row r="1186" spans="1:3">
      <c r="A1186" s="5">
        <v>47208</v>
      </c>
      <c r="B1186" s="5"/>
      <c r="C1186" s="5"/>
    </row>
    <row r="1187" spans="1:3">
      <c r="A1187" s="5">
        <v>47209</v>
      </c>
      <c r="B1187" s="5"/>
      <c r="C1187" s="5"/>
    </row>
    <row r="1188" spans="1:3">
      <c r="A1188" s="5">
        <v>47212</v>
      </c>
      <c r="B1188" s="5"/>
      <c r="C1188" s="5"/>
    </row>
    <row r="1189" spans="1:3">
      <c r="A1189" s="5">
        <v>47215</v>
      </c>
      <c r="B1189" s="5"/>
      <c r="C1189" s="5"/>
    </row>
    <row r="1190" spans="1:3">
      <c r="A1190" s="5">
        <v>47216</v>
      </c>
      <c r="B1190" s="5"/>
      <c r="C1190" s="5"/>
    </row>
    <row r="1191" spans="1:3">
      <c r="A1191" s="5">
        <v>47222</v>
      </c>
      <c r="B1191" s="5"/>
      <c r="C1191" s="5"/>
    </row>
    <row r="1192" spans="1:3">
      <c r="A1192" s="5">
        <v>47223</v>
      </c>
      <c r="B1192" s="5"/>
      <c r="C1192" s="5"/>
    </row>
    <row r="1193" spans="1:3">
      <c r="A1193" s="5">
        <v>47229</v>
      </c>
      <c r="B1193" s="5"/>
      <c r="C1193" s="5"/>
    </row>
    <row r="1194" spans="1:3">
      <c r="A1194" s="5">
        <v>47230</v>
      </c>
      <c r="B1194" s="5"/>
      <c r="C1194" s="5"/>
    </row>
    <row r="1195" spans="1:3">
      <c r="A1195" s="5">
        <v>47236</v>
      </c>
      <c r="B1195" s="5"/>
      <c r="C1195" s="5"/>
    </row>
    <row r="1196" spans="1:3">
      <c r="A1196" s="5">
        <v>47237</v>
      </c>
      <c r="B1196" s="5"/>
      <c r="C1196" s="5"/>
    </row>
    <row r="1197" spans="1:3">
      <c r="A1197" s="5">
        <v>47239</v>
      </c>
      <c r="B1197" s="5"/>
      <c r="C1197" s="5"/>
    </row>
    <row r="1198" spans="1:3">
      <c r="A1198" s="5">
        <v>47243</v>
      </c>
      <c r="B1198" s="5"/>
      <c r="C1198" s="5"/>
    </row>
    <row r="1199" spans="1:3">
      <c r="A1199" s="5">
        <v>47244</v>
      </c>
      <c r="B1199" s="5"/>
      <c r="C1199" s="5"/>
    </row>
    <row r="1200" spans="1:3">
      <c r="A1200" s="5">
        <v>47250</v>
      </c>
      <c r="B1200" s="5"/>
      <c r="C1200" s="5"/>
    </row>
    <row r="1201" spans="1:3">
      <c r="A1201" s="5">
        <v>47251</v>
      </c>
      <c r="B1201" s="5"/>
      <c r="C1201" s="5"/>
    </row>
    <row r="1202" spans="1:3">
      <c r="A1202" s="5">
        <v>47257</v>
      </c>
      <c r="B1202" s="5"/>
      <c r="C1202" s="5"/>
    </row>
    <row r="1203" spans="1:3">
      <c r="A1203" s="5">
        <v>47258</v>
      </c>
      <c r="B1203" s="5"/>
      <c r="C1203" s="5"/>
    </row>
    <row r="1204" spans="1:3">
      <c r="A1204" s="5">
        <v>47264</v>
      </c>
      <c r="B1204" s="5"/>
      <c r="C1204" s="5"/>
    </row>
    <row r="1205" spans="1:3">
      <c r="A1205" s="5">
        <v>47265</v>
      </c>
      <c r="B1205" s="5"/>
      <c r="C1205" s="5"/>
    </row>
    <row r="1206" spans="1:3">
      <c r="A1206" s="5">
        <v>47271</v>
      </c>
      <c r="B1206" s="5"/>
      <c r="C1206" s="5"/>
    </row>
    <row r="1207" spans="1:3">
      <c r="A1207" s="5">
        <v>47272</v>
      </c>
      <c r="B1207" s="5"/>
      <c r="C1207" s="5"/>
    </row>
    <row r="1208" spans="1:3">
      <c r="A1208" s="5">
        <v>47278</v>
      </c>
      <c r="B1208" s="5"/>
      <c r="C1208" s="5"/>
    </row>
    <row r="1209" spans="1:3">
      <c r="A1209" s="5">
        <v>47279</v>
      </c>
      <c r="B1209" s="5"/>
      <c r="C1209" s="5"/>
    </row>
    <row r="1210" spans="1:3">
      <c r="A1210" s="5">
        <v>47285</v>
      </c>
      <c r="B1210" s="5"/>
      <c r="C1210" s="5"/>
    </row>
    <row r="1211" spans="1:3">
      <c r="A1211" s="5">
        <v>47286</v>
      </c>
      <c r="B1211" s="5"/>
      <c r="C1211" s="5"/>
    </row>
    <row r="1212" spans="1:3">
      <c r="A1212" s="5">
        <v>47292</v>
      </c>
      <c r="B1212" s="5"/>
      <c r="C1212" s="5"/>
    </row>
    <row r="1213" spans="1:3">
      <c r="A1213" s="5">
        <v>47293</v>
      </c>
      <c r="B1213" s="5"/>
      <c r="C1213" s="5"/>
    </row>
    <row r="1214" spans="1:3">
      <c r="A1214" s="5">
        <v>47299</v>
      </c>
      <c r="B1214" s="5"/>
      <c r="C1214" s="5"/>
    </row>
    <row r="1215" spans="1:3">
      <c r="A1215" s="5">
        <v>47300</v>
      </c>
      <c r="B1215" s="5"/>
      <c r="C1215" s="5"/>
    </row>
    <row r="1216" spans="1:3">
      <c r="A1216" s="5">
        <v>47306</v>
      </c>
      <c r="B1216" s="5"/>
      <c r="C1216" s="5"/>
    </row>
    <row r="1217" spans="1:3">
      <c r="A1217" s="5">
        <v>47307</v>
      </c>
      <c r="B1217" s="5"/>
      <c r="C1217" s="5"/>
    </row>
    <row r="1218" spans="1:3">
      <c r="A1218" s="5">
        <v>47313</v>
      </c>
      <c r="B1218" s="5"/>
      <c r="C1218" s="5"/>
    </row>
    <row r="1219" spans="1:3">
      <c r="A1219" s="5">
        <v>47314</v>
      </c>
      <c r="B1219" s="5"/>
      <c r="C1219" s="5"/>
    </row>
    <row r="1220" spans="1:3">
      <c r="A1220" s="5">
        <v>47320</v>
      </c>
      <c r="B1220" s="5"/>
      <c r="C1220" s="5"/>
    </row>
    <row r="1221" spans="1:3">
      <c r="A1221" s="5">
        <v>47321</v>
      </c>
      <c r="B1221" s="5"/>
      <c r="C1221" s="5"/>
    </row>
    <row r="1222" spans="1:3">
      <c r="A1222" s="5">
        <v>47327</v>
      </c>
      <c r="B1222" s="5"/>
      <c r="C1222" s="5"/>
    </row>
    <row r="1223" spans="1:3">
      <c r="A1223" s="5">
        <v>47328</v>
      </c>
      <c r="B1223" s="5"/>
      <c r="C1223" s="5"/>
    </row>
    <row r="1224" spans="1:3">
      <c r="A1224" s="5">
        <v>47334</v>
      </c>
      <c r="B1224" s="5"/>
      <c r="C1224" s="5"/>
    </row>
    <row r="1225" spans="1:3">
      <c r="A1225" s="5">
        <v>47335</v>
      </c>
      <c r="B1225" s="5"/>
      <c r="C1225" s="5"/>
    </row>
    <row r="1226" spans="1:3">
      <c r="A1226" s="5">
        <v>47341</v>
      </c>
      <c r="B1226" s="5"/>
      <c r="C1226" s="5"/>
    </row>
    <row r="1227" spans="1:3">
      <c r="A1227" s="5">
        <v>47342</v>
      </c>
      <c r="B1227" s="5"/>
      <c r="C1227" s="5"/>
    </row>
    <row r="1228" spans="1:3">
      <c r="A1228" s="5">
        <v>47348</v>
      </c>
      <c r="B1228" s="5"/>
      <c r="C1228" s="5"/>
    </row>
    <row r="1229" spans="1:3">
      <c r="A1229" s="5">
        <v>47349</v>
      </c>
      <c r="B1229" s="5"/>
      <c r="C1229" s="5"/>
    </row>
    <row r="1230" spans="1:3">
      <c r="A1230" s="5">
        <v>47355</v>
      </c>
      <c r="B1230" s="5"/>
      <c r="C1230" s="5"/>
    </row>
    <row r="1231" spans="1:3">
      <c r="A1231" s="5">
        <v>47356</v>
      </c>
      <c r="B1231" s="5"/>
      <c r="C1231" s="5"/>
    </row>
    <row r="1232" spans="1:3">
      <c r="A1232" s="5">
        <v>47362</v>
      </c>
      <c r="B1232" s="5"/>
      <c r="C1232" s="5"/>
    </row>
    <row r="1233" spans="1:3">
      <c r="A1233" s="5">
        <v>47363</v>
      </c>
      <c r="B1233" s="5"/>
      <c r="C1233" s="5"/>
    </row>
    <row r="1234" spans="1:3">
      <c r="A1234" s="5">
        <v>47369</v>
      </c>
      <c r="B1234" s="5"/>
      <c r="C1234" s="5"/>
    </row>
    <row r="1235" spans="1:3">
      <c r="A1235" s="5">
        <v>47370</v>
      </c>
      <c r="B1235" s="5"/>
      <c r="C1235" s="5"/>
    </row>
    <row r="1236" spans="1:3">
      <c r="A1236" s="5">
        <v>47376</v>
      </c>
      <c r="B1236" s="5"/>
      <c r="C1236" s="5"/>
    </row>
    <row r="1237" spans="1:3">
      <c r="A1237" s="5">
        <v>47377</v>
      </c>
      <c r="B1237" s="5"/>
      <c r="C1237" s="5"/>
    </row>
    <row r="1238" spans="1:3">
      <c r="A1238" s="5">
        <v>47383</v>
      </c>
      <c r="B1238" s="5"/>
      <c r="C1238" s="5"/>
    </row>
    <row r="1239" spans="1:3">
      <c r="A1239" s="5">
        <v>47384</v>
      </c>
      <c r="B1239" s="5"/>
      <c r="C1239" s="5"/>
    </row>
    <row r="1240" spans="1:3">
      <c r="A1240" s="5">
        <v>47390</v>
      </c>
      <c r="B1240" s="5"/>
      <c r="C1240" s="5"/>
    </row>
    <row r="1241" spans="1:3">
      <c r="A1241" s="5">
        <v>47391</v>
      </c>
      <c r="B1241" s="5"/>
      <c r="C1241" s="5"/>
    </row>
    <row r="1242" spans="1:3">
      <c r="A1242" s="5">
        <v>47392</v>
      </c>
      <c r="B1242" s="5"/>
      <c r="C1242" s="5"/>
    </row>
    <row r="1243" spans="1:3">
      <c r="A1243" s="5">
        <v>47393</v>
      </c>
      <c r="B1243" s="5"/>
      <c r="C1243" s="5"/>
    </row>
    <row r="1244" spans="1:3">
      <c r="A1244" s="5">
        <v>47394</v>
      </c>
      <c r="B1244" s="5"/>
      <c r="C1244" s="5"/>
    </row>
    <row r="1245" spans="1:3">
      <c r="A1245" s="5">
        <v>47395</v>
      </c>
      <c r="B1245" s="5"/>
      <c r="C1245" s="5"/>
    </row>
    <row r="1246" spans="1:3">
      <c r="A1246" s="5">
        <v>47396</v>
      </c>
      <c r="B1246" s="5"/>
      <c r="C1246" s="5"/>
    </row>
    <row r="1247" spans="1:3">
      <c r="A1247" s="5">
        <v>47397</v>
      </c>
      <c r="B1247" s="5"/>
      <c r="C1247" s="5"/>
    </row>
    <row r="1248" spans="1:3">
      <c r="A1248" s="5">
        <v>47398</v>
      </c>
      <c r="B1248" s="5"/>
      <c r="C1248" s="5"/>
    </row>
    <row r="1249" spans="1:3">
      <c r="A1249" s="5">
        <v>47404</v>
      </c>
      <c r="B1249" s="5"/>
      <c r="C1249" s="5"/>
    </row>
    <row r="1250" spans="1:3">
      <c r="A1250" s="5">
        <v>47405</v>
      </c>
      <c r="B1250" s="5"/>
      <c r="C1250" s="5"/>
    </row>
    <row r="1251" spans="1:3">
      <c r="A1251" s="5">
        <v>47411</v>
      </c>
      <c r="B1251" s="5"/>
      <c r="C1251" s="5"/>
    </row>
    <row r="1252" spans="1:3">
      <c r="A1252" s="5">
        <v>47412</v>
      </c>
      <c r="B1252" s="5"/>
      <c r="C1252" s="5"/>
    </row>
    <row r="1253" spans="1:3">
      <c r="A1253" s="5">
        <v>47418</v>
      </c>
      <c r="B1253" s="5"/>
      <c r="C1253" s="5"/>
    </row>
    <row r="1254" spans="1:3">
      <c r="A1254" s="5">
        <v>47419</v>
      </c>
      <c r="B1254" s="5"/>
      <c r="C1254" s="5"/>
    </row>
    <row r="1255" spans="1:3">
      <c r="A1255" s="5">
        <v>47425</v>
      </c>
      <c r="B1255" s="5"/>
      <c r="C1255" s="5"/>
    </row>
    <row r="1256" spans="1:3">
      <c r="A1256" s="5">
        <v>47426</v>
      </c>
      <c r="B1256" s="5"/>
      <c r="C1256" s="5"/>
    </row>
    <row r="1257" spans="1:3">
      <c r="A1257" s="5">
        <v>47432</v>
      </c>
      <c r="B1257" s="5"/>
      <c r="C1257" s="5"/>
    </row>
    <row r="1258" spans="1:3">
      <c r="A1258" s="5">
        <v>47433</v>
      </c>
      <c r="B1258" s="5"/>
      <c r="C1258" s="5"/>
    </row>
    <row r="1259" spans="1:3">
      <c r="A1259" s="5">
        <v>47439</v>
      </c>
      <c r="B1259" s="5"/>
      <c r="C1259" s="5"/>
    </row>
    <row r="1260" spans="1:3">
      <c r="A1260" s="5">
        <v>47440</v>
      </c>
      <c r="B1260" s="5"/>
      <c r="C1260" s="5"/>
    </row>
    <row r="1261" spans="1:3">
      <c r="A1261" s="5">
        <v>47446</v>
      </c>
      <c r="B1261" s="5"/>
      <c r="C1261" s="5"/>
    </row>
    <row r="1262" spans="1:3">
      <c r="A1262" s="5">
        <v>47447</v>
      </c>
      <c r="B1262" s="5"/>
      <c r="C1262" s="5"/>
    </row>
    <row r="1263" spans="1:3">
      <c r="A1263" s="5">
        <v>47453</v>
      </c>
      <c r="B1263" s="5"/>
      <c r="C1263" s="5"/>
    </row>
    <row r="1264" spans="1:3">
      <c r="A1264" s="5">
        <v>47454</v>
      </c>
      <c r="B1264" s="5"/>
      <c r="C1264" s="5"/>
    </row>
    <row r="1265" spans="1:3">
      <c r="A1265" s="5">
        <v>47460</v>
      </c>
      <c r="B1265" s="5"/>
      <c r="C1265" s="5"/>
    </row>
    <row r="1266" spans="1:3">
      <c r="A1266" s="5">
        <v>47461</v>
      </c>
      <c r="B1266" s="5"/>
      <c r="C1266" s="5"/>
    </row>
    <row r="1267" spans="1:3">
      <c r="A1267" s="5">
        <v>47467</v>
      </c>
      <c r="B1267" s="5"/>
      <c r="C1267" s="5"/>
    </row>
    <row r="1268" spans="1:3">
      <c r="A1268" s="5">
        <v>47468</v>
      </c>
      <c r="B1268" s="5"/>
      <c r="C1268" s="5"/>
    </row>
    <row r="1269" spans="1:3">
      <c r="A1269" s="5">
        <v>47474</v>
      </c>
      <c r="B1269" s="5"/>
      <c r="C1269" s="5"/>
    </row>
    <row r="1270" spans="1:3">
      <c r="A1270" s="5">
        <v>47475</v>
      </c>
      <c r="B1270" s="5"/>
      <c r="C1270" s="5"/>
    </row>
    <row r="1271" spans="1:3">
      <c r="A1271" s="5">
        <v>47481</v>
      </c>
      <c r="B1271" s="5"/>
      <c r="C1271" s="5"/>
    </row>
    <row r="1272" spans="1:3">
      <c r="A1272" s="5">
        <v>47482</v>
      </c>
      <c r="B1272" s="5"/>
      <c r="C1272" s="5"/>
    </row>
    <row r="1273" spans="1:3">
      <c r="A1273" s="5">
        <v>47484</v>
      </c>
      <c r="B1273" s="5"/>
      <c r="C1273" s="5"/>
    </row>
    <row r="1274" spans="1:3">
      <c r="A1274" s="5">
        <v>47488</v>
      </c>
      <c r="B1274" s="5"/>
      <c r="C1274" s="5"/>
    </row>
    <row r="1275" spans="1:3">
      <c r="A1275" s="5">
        <v>47489</v>
      </c>
      <c r="B1275" s="5"/>
      <c r="C1275" s="5"/>
    </row>
    <row r="1276" spans="1:3">
      <c r="A1276" s="5">
        <v>47495</v>
      </c>
      <c r="B1276" s="5"/>
      <c r="C1276" s="5"/>
    </row>
    <row r="1277" spans="1:3">
      <c r="A1277" s="5">
        <v>47496</v>
      </c>
      <c r="B1277" s="5"/>
      <c r="C1277" s="5"/>
    </row>
    <row r="1278" spans="1:3">
      <c r="A1278" s="5">
        <v>47502</v>
      </c>
      <c r="B1278" s="5"/>
      <c r="C1278" s="5"/>
    </row>
    <row r="1279" spans="1:3">
      <c r="A1279" s="5">
        <v>47503</v>
      </c>
      <c r="B1279" s="5"/>
      <c r="C1279" s="5"/>
    </row>
    <row r="1280" spans="1:3">
      <c r="A1280" s="5">
        <v>47509</v>
      </c>
      <c r="B1280" s="5"/>
      <c r="C1280" s="5"/>
    </row>
    <row r="1281" spans="1:3">
      <c r="A1281" s="5">
        <v>47510</v>
      </c>
      <c r="B1281" s="5"/>
      <c r="C1281" s="5"/>
    </row>
    <row r="1282" spans="1:3">
      <c r="A1282" s="5">
        <v>47516</v>
      </c>
      <c r="B1282" s="5"/>
      <c r="C1282" s="5"/>
    </row>
    <row r="1283" spans="1:3">
      <c r="A1283" s="5">
        <v>47517</v>
      </c>
      <c r="B1283" s="5"/>
      <c r="C1283" s="5"/>
    </row>
    <row r="1284" spans="1:3">
      <c r="A1284" s="5">
        <v>47518</v>
      </c>
      <c r="B1284" s="5"/>
      <c r="C1284" s="5"/>
    </row>
    <row r="1285" spans="1:3">
      <c r="A1285" s="5">
        <v>47519</v>
      </c>
      <c r="B1285" s="5"/>
      <c r="C1285" s="5"/>
    </row>
    <row r="1286" spans="1:3">
      <c r="A1286" s="5">
        <v>47520</v>
      </c>
      <c r="B1286" s="5"/>
      <c r="C1286" s="5"/>
    </row>
    <row r="1287" spans="1:3">
      <c r="A1287" s="5">
        <v>47521</v>
      </c>
      <c r="B1287" s="5"/>
      <c r="C1287" s="5"/>
    </row>
    <row r="1288" spans="1:3">
      <c r="A1288" s="5">
        <v>47522</v>
      </c>
      <c r="B1288" s="5"/>
      <c r="C1288" s="5"/>
    </row>
    <row r="1289" spans="1:3">
      <c r="A1289" s="5">
        <v>47523</v>
      </c>
      <c r="B1289" s="5"/>
      <c r="C1289" s="5"/>
    </row>
    <row r="1290" spans="1:3">
      <c r="A1290" s="5">
        <v>47524</v>
      </c>
      <c r="B1290" s="5"/>
      <c r="C1290" s="5"/>
    </row>
    <row r="1291" spans="1:3">
      <c r="A1291" s="5">
        <v>47530</v>
      </c>
      <c r="B1291" s="5"/>
      <c r="C1291" s="5"/>
    </row>
    <row r="1292" spans="1:3">
      <c r="A1292" s="5">
        <v>47531</v>
      </c>
      <c r="B1292" s="5"/>
      <c r="C1292" s="5"/>
    </row>
    <row r="1293" spans="1:3">
      <c r="A1293" s="5">
        <v>47537</v>
      </c>
      <c r="B1293" s="5"/>
      <c r="C1293" s="5"/>
    </row>
    <row r="1294" spans="1:3">
      <c r="A1294" s="5">
        <v>47538</v>
      </c>
      <c r="B1294" s="5"/>
      <c r="C1294" s="5"/>
    </row>
    <row r="1295" spans="1:3">
      <c r="A1295" s="5">
        <v>47544</v>
      </c>
      <c r="B1295" s="5"/>
      <c r="C1295" s="5"/>
    </row>
    <row r="1296" spans="1:3">
      <c r="A1296" s="5">
        <v>47545</v>
      </c>
      <c r="B1296" s="5"/>
      <c r="C1296" s="5"/>
    </row>
    <row r="1297" spans="1:3">
      <c r="A1297" s="5">
        <v>47551</v>
      </c>
      <c r="B1297" s="5"/>
      <c r="C1297" s="5"/>
    </row>
    <row r="1298" spans="1:3">
      <c r="A1298" s="5">
        <v>47552</v>
      </c>
      <c r="B1298" s="5"/>
      <c r="C1298" s="5"/>
    </row>
    <row r="1299" spans="1:3">
      <c r="A1299" s="5">
        <v>47558</v>
      </c>
      <c r="B1299" s="5"/>
      <c r="C1299" s="5"/>
    </row>
    <row r="1300" spans="1:3">
      <c r="A1300" s="5">
        <v>47559</v>
      </c>
      <c r="B1300" s="5"/>
      <c r="C1300" s="5"/>
    </row>
    <row r="1301" spans="1:3">
      <c r="A1301" s="5">
        <v>47565</v>
      </c>
      <c r="B1301" s="5"/>
      <c r="C1301" s="5"/>
    </row>
    <row r="1302" spans="1:3">
      <c r="A1302" s="5">
        <v>47566</v>
      </c>
      <c r="B1302" s="5"/>
      <c r="C1302" s="5"/>
    </row>
    <row r="1303" spans="1:3">
      <c r="A1303" s="5">
        <v>47572</v>
      </c>
      <c r="B1303" s="5"/>
      <c r="C1303" s="5"/>
    </row>
    <row r="1304" spans="1:3">
      <c r="A1304" s="5">
        <v>47573</v>
      </c>
      <c r="B1304" s="5"/>
      <c r="C1304" s="5"/>
    </row>
    <row r="1305" spans="1:3">
      <c r="A1305" s="5">
        <v>47577</v>
      </c>
      <c r="B1305" s="5"/>
      <c r="C1305" s="5"/>
    </row>
    <row r="1306" spans="1:3">
      <c r="A1306" s="5">
        <v>47579</v>
      </c>
      <c r="B1306" s="5"/>
      <c r="C1306" s="5"/>
    </row>
    <row r="1307" spans="1:3">
      <c r="A1307" s="5">
        <v>47580</v>
      </c>
      <c r="B1307" s="5"/>
      <c r="C1307" s="5"/>
    </row>
    <row r="1308" spans="1:3">
      <c r="A1308" s="5">
        <v>47586</v>
      </c>
      <c r="B1308" s="5"/>
      <c r="C1308" s="5"/>
    </row>
    <row r="1309" spans="1:3">
      <c r="A1309" s="5">
        <v>47587</v>
      </c>
      <c r="B1309" s="5"/>
      <c r="C1309" s="5"/>
    </row>
    <row r="1310" spans="1:3">
      <c r="A1310" s="5">
        <v>47593</v>
      </c>
      <c r="B1310" s="5"/>
      <c r="C1310" s="5"/>
    </row>
    <row r="1311" spans="1:3">
      <c r="A1311" s="5">
        <v>47594</v>
      </c>
      <c r="B1311" s="5"/>
      <c r="C1311" s="5"/>
    </row>
    <row r="1312" spans="1:3">
      <c r="A1312" s="5">
        <v>47600</v>
      </c>
      <c r="B1312" s="5"/>
      <c r="C1312" s="5"/>
    </row>
    <row r="1313" spans="1:3">
      <c r="A1313" s="5">
        <v>47601</v>
      </c>
      <c r="B1313" s="5"/>
      <c r="C1313" s="5"/>
    </row>
    <row r="1314" spans="1:3">
      <c r="A1314" s="5">
        <v>47604</v>
      </c>
      <c r="B1314" s="5"/>
      <c r="C1314" s="5"/>
    </row>
    <row r="1315" spans="1:3">
      <c r="A1315" s="5">
        <v>47607</v>
      </c>
      <c r="B1315" s="5"/>
      <c r="C1315" s="5"/>
    </row>
    <row r="1316" spans="1:3">
      <c r="A1316" s="5">
        <v>47608</v>
      </c>
      <c r="B1316" s="5"/>
      <c r="C1316" s="5"/>
    </row>
    <row r="1317" spans="1:3">
      <c r="A1317" s="5">
        <v>47614</v>
      </c>
      <c r="B1317" s="5"/>
      <c r="C1317" s="5"/>
    </row>
    <row r="1318" spans="1:3">
      <c r="A1318" s="5">
        <v>47615</v>
      </c>
      <c r="B1318" s="5"/>
      <c r="C1318" s="5"/>
    </row>
    <row r="1319" spans="1:3">
      <c r="A1319" s="5">
        <v>47621</v>
      </c>
      <c r="B1319" s="5"/>
      <c r="C1319" s="5"/>
    </row>
    <row r="1320" spans="1:3">
      <c r="A1320" s="5">
        <v>47622</v>
      </c>
      <c r="B1320" s="5"/>
      <c r="C1320" s="5"/>
    </row>
    <row r="1321" spans="1:3">
      <c r="A1321" s="5">
        <v>47628</v>
      </c>
      <c r="B1321" s="5"/>
      <c r="C1321" s="5"/>
    </row>
    <row r="1322" spans="1:3">
      <c r="A1322" s="5">
        <v>47629</v>
      </c>
      <c r="B1322" s="5"/>
      <c r="C1322" s="5"/>
    </row>
    <row r="1323" spans="1:3">
      <c r="A1323" s="5">
        <v>47635</v>
      </c>
      <c r="B1323" s="5"/>
      <c r="C1323" s="5"/>
    </row>
    <row r="1324" spans="1:3">
      <c r="A1324" s="5">
        <v>47636</v>
      </c>
      <c r="B1324" s="5"/>
      <c r="C1324" s="5"/>
    </row>
    <row r="1325" spans="1:3">
      <c r="A1325" s="5">
        <v>47639</v>
      </c>
      <c r="B1325" s="5"/>
      <c r="C1325" s="5"/>
    </row>
    <row r="1326" spans="1:3">
      <c r="A1326" s="5">
        <v>47642</v>
      </c>
      <c r="B1326" s="5"/>
      <c r="C1326" s="5"/>
    </row>
    <row r="1327" spans="1:3">
      <c r="A1327" s="5">
        <v>47643</v>
      </c>
      <c r="B1327" s="5"/>
      <c r="C1327" s="5"/>
    </row>
    <row r="1328" spans="1:3">
      <c r="A1328" s="5">
        <v>47649</v>
      </c>
      <c r="B1328" s="5"/>
      <c r="C1328" s="5"/>
    </row>
    <row r="1329" spans="1:3">
      <c r="A1329" s="5">
        <v>47650</v>
      </c>
      <c r="B1329" s="5"/>
      <c r="C1329" s="5"/>
    </row>
    <row r="1330" spans="1:3">
      <c r="A1330" s="5">
        <v>47656</v>
      </c>
      <c r="B1330" s="5"/>
      <c r="C1330" s="5"/>
    </row>
    <row r="1331" spans="1:3">
      <c r="A1331" s="5">
        <v>47657</v>
      </c>
      <c r="B1331" s="5"/>
      <c r="C1331" s="5"/>
    </row>
    <row r="1332" spans="1:3">
      <c r="A1332" s="5">
        <v>47663</v>
      </c>
      <c r="B1332" s="5"/>
      <c r="C1332" s="5"/>
    </row>
    <row r="1333" spans="1:3">
      <c r="A1333" s="5">
        <v>47664</v>
      </c>
      <c r="B1333" s="5"/>
      <c r="C1333" s="5"/>
    </row>
    <row r="1334" spans="1:3">
      <c r="A1334" s="5">
        <v>47670</v>
      </c>
      <c r="B1334" s="5"/>
      <c r="C1334" s="5"/>
    </row>
    <row r="1335" spans="1:3">
      <c r="A1335" s="5">
        <v>47671</v>
      </c>
      <c r="B1335" s="5"/>
      <c r="C1335" s="5"/>
    </row>
    <row r="1336" spans="1:3">
      <c r="A1336" s="5">
        <v>47677</v>
      </c>
      <c r="B1336" s="5"/>
      <c r="C1336" s="5"/>
    </row>
    <row r="1337" spans="1:3">
      <c r="A1337" s="5">
        <v>47678</v>
      </c>
      <c r="B1337" s="5"/>
      <c r="C1337" s="5"/>
    </row>
    <row r="1338" spans="1:3">
      <c r="A1338" s="5">
        <v>47684</v>
      </c>
      <c r="B1338" s="5"/>
      <c r="C1338" s="5"/>
    </row>
    <row r="1339" spans="1:3">
      <c r="A1339" s="5">
        <v>47685</v>
      </c>
      <c r="B1339" s="5"/>
      <c r="C1339" s="5"/>
    </row>
    <row r="1340" spans="1:3">
      <c r="A1340" s="5">
        <v>47691</v>
      </c>
      <c r="B1340" s="5"/>
      <c r="C1340" s="5"/>
    </row>
    <row r="1341" spans="1:3">
      <c r="A1341" s="5">
        <v>47692</v>
      </c>
      <c r="B1341" s="5"/>
      <c r="C1341" s="5"/>
    </row>
    <row r="1342" spans="1:3">
      <c r="A1342" s="5">
        <v>47698</v>
      </c>
      <c r="B1342" s="5"/>
      <c r="C1342" s="5"/>
    </row>
    <row r="1343" spans="1:3">
      <c r="A1343" s="5">
        <v>47699</v>
      </c>
      <c r="B1343" s="5"/>
      <c r="C1343" s="5"/>
    </row>
    <row r="1344" spans="1:3">
      <c r="A1344" s="5">
        <v>47705</v>
      </c>
      <c r="B1344" s="5"/>
      <c r="C1344" s="5"/>
    </row>
    <row r="1345" spans="1:3">
      <c r="A1345" s="5">
        <v>47706</v>
      </c>
      <c r="B1345" s="5"/>
      <c r="C1345" s="5"/>
    </row>
    <row r="1346" spans="1:3">
      <c r="A1346" s="5">
        <v>47712</v>
      </c>
      <c r="B1346" s="5"/>
      <c r="C1346" s="5"/>
    </row>
    <row r="1347" spans="1:3">
      <c r="A1347" s="5">
        <v>47713</v>
      </c>
      <c r="B1347" s="5"/>
      <c r="C1347" s="5"/>
    </row>
    <row r="1348" spans="1:3">
      <c r="A1348" s="5">
        <v>47719</v>
      </c>
      <c r="B1348" s="5"/>
      <c r="C1348" s="5"/>
    </row>
    <row r="1349" spans="1:3">
      <c r="A1349" s="5">
        <v>47720</v>
      </c>
      <c r="B1349" s="5"/>
      <c r="C1349" s="5"/>
    </row>
    <row r="1350" spans="1:3">
      <c r="A1350" s="5">
        <v>47726</v>
      </c>
      <c r="B1350" s="5"/>
      <c r="C1350" s="5"/>
    </row>
    <row r="1351" spans="1:3">
      <c r="A1351" s="5">
        <v>47727</v>
      </c>
      <c r="B1351" s="5"/>
      <c r="C1351" s="5"/>
    </row>
    <row r="1352" spans="1:3">
      <c r="A1352" s="5">
        <v>47733</v>
      </c>
      <c r="B1352" s="5"/>
      <c r="C1352" s="5"/>
    </row>
    <row r="1353" spans="1:3">
      <c r="A1353" s="5">
        <v>47734</v>
      </c>
      <c r="B1353" s="5"/>
      <c r="C1353" s="5"/>
    </row>
    <row r="1354" spans="1:3">
      <c r="A1354" s="5">
        <v>47738</v>
      </c>
      <c r="B1354" s="5"/>
      <c r="C1354" s="5"/>
    </row>
    <row r="1355" spans="1:3">
      <c r="A1355" s="5">
        <v>47740</v>
      </c>
      <c r="B1355" s="5"/>
      <c r="C1355" s="5"/>
    </row>
    <row r="1356" spans="1:3">
      <c r="A1356" s="5">
        <v>47741</v>
      </c>
      <c r="B1356" s="5"/>
      <c r="C1356" s="5"/>
    </row>
    <row r="1357" spans="1:3">
      <c r="A1357" s="5">
        <v>47747</v>
      </c>
      <c r="B1357" s="5"/>
      <c r="C1357" s="5"/>
    </row>
    <row r="1358" spans="1:3">
      <c r="A1358" s="5">
        <v>47748</v>
      </c>
      <c r="B1358" s="5"/>
      <c r="C1358" s="5"/>
    </row>
    <row r="1359" spans="1:3">
      <c r="A1359" s="5">
        <v>47754</v>
      </c>
      <c r="B1359" s="5"/>
      <c r="C1359" s="5"/>
    </row>
    <row r="1360" spans="1:3">
      <c r="A1360" s="5">
        <v>47755</v>
      </c>
      <c r="B1360" s="5"/>
      <c r="C1360" s="5"/>
    </row>
    <row r="1361" spans="1:3">
      <c r="A1361" s="5">
        <v>47757</v>
      </c>
      <c r="B1361" s="5"/>
      <c r="C1361" s="5"/>
    </row>
    <row r="1362" spans="1:3">
      <c r="A1362" s="5">
        <v>47758</v>
      </c>
      <c r="B1362" s="5"/>
      <c r="C1362" s="5"/>
    </row>
    <row r="1363" spans="1:3">
      <c r="A1363" s="5">
        <v>47759</v>
      </c>
      <c r="B1363" s="5"/>
      <c r="C1363" s="5"/>
    </row>
    <row r="1364" spans="1:3">
      <c r="A1364" s="5">
        <v>47760</v>
      </c>
      <c r="B1364" s="5"/>
      <c r="C1364" s="5"/>
    </row>
    <row r="1365" spans="1:3">
      <c r="A1365" s="5">
        <v>47761</v>
      </c>
      <c r="B1365" s="5"/>
      <c r="C1365" s="5"/>
    </row>
    <row r="1366" spans="1:3">
      <c r="A1366" s="5">
        <v>47762</v>
      </c>
      <c r="B1366" s="5"/>
      <c r="C1366" s="5"/>
    </row>
    <row r="1367" spans="1:3">
      <c r="A1367" s="5">
        <v>47768</v>
      </c>
      <c r="B1367" s="5"/>
      <c r="C1367" s="5"/>
    </row>
    <row r="1368" spans="1:3">
      <c r="A1368" s="5">
        <v>47769</v>
      </c>
      <c r="B1368" s="5"/>
      <c r="C1368" s="5"/>
    </row>
    <row r="1369" spans="1:3">
      <c r="A1369" s="5">
        <v>47775</v>
      </c>
      <c r="B1369" s="5"/>
      <c r="C1369" s="5"/>
    </row>
    <row r="1370" spans="1:3">
      <c r="A1370" s="5">
        <v>47776</v>
      </c>
      <c r="B1370" s="5"/>
      <c r="C1370" s="5"/>
    </row>
    <row r="1371" spans="1:3">
      <c r="A1371" s="5">
        <v>47782</v>
      </c>
      <c r="B1371" s="5"/>
      <c r="C1371" s="5"/>
    </row>
    <row r="1372" spans="1:3">
      <c r="A1372" s="5">
        <v>47783</v>
      </c>
      <c r="B1372" s="5"/>
      <c r="C1372" s="5"/>
    </row>
    <row r="1373" spans="1:3">
      <c r="A1373" s="5">
        <v>47789</v>
      </c>
      <c r="B1373" s="5"/>
      <c r="C1373" s="5"/>
    </row>
    <row r="1374" spans="1:3">
      <c r="A1374" s="5">
        <v>47790</v>
      </c>
      <c r="B1374" s="5"/>
      <c r="C1374" s="5"/>
    </row>
    <row r="1375" spans="1:3">
      <c r="A1375" s="5">
        <v>47796</v>
      </c>
      <c r="B1375" s="5"/>
      <c r="C1375" s="5"/>
    </row>
    <row r="1376" spans="1:3">
      <c r="A1376" s="5">
        <v>47797</v>
      </c>
      <c r="B1376" s="5"/>
      <c r="C1376" s="5"/>
    </row>
    <row r="1377" spans="1:3">
      <c r="A1377" s="5">
        <v>47803</v>
      </c>
      <c r="B1377" s="5"/>
      <c r="C1377" s="5"/>
    </row>
    <row r="1378" spans="1:3">
      <c r="A1378" s="5">
        <v>47804</v>
      </c>
      <c r="B1378" s="5"/>
      <c r="C1378" s="5"/>
    </row>
    <row r="1379" spans="1:3">
      <c r="A1379" s="5">
        <v>47810</v>
      </c>
      <c r="B1379" s="5"/>
      <c r="C1379" s="5"/>
    </row>
    <row r="1380" spans="1:3">
      <c r="A1380" s="5">
        <v>47811</v>
      </c>
      <c r="B1380" s="5"/>
      <c r="C1380" s="5"/>
    </row>
    <row r="1381" spans="1:3">
      <c r="A1381" s="5">
        <v>47817</v>
      </c>
      <c r="B1381" s="5"/>
      <c r="C1381" s="5"/>
    </row>
    <row r="1382" spans="1:3">
      <c r="A1382" s="5">
        <v>47818</v>
      </c>
      <c r="B1382" s="5"/>
      <c r="C1382" s="5"/>
    </row>
    <row r="1383" spans="1:3">
      <c r="A1383" s="5">
        <v>47824</v>
      </c>
      <c r="B1383" s="5"/>
      <c r="C1383" s="5"/>
    </row>
    <row r="1384" spans="1:3">
      <c r="A1384" s="5">
        <v>47825</v>
      </c>
      <c r="B1384" s="5"/>
      <c r="C1384" s="5"/>
    </row>
    <row r="1385" spans="1:3">
      <c r="A1385" s="5">
        <v>47831</v>
      </c>
      <c r="B1385" s="5"/>
      <c r="C1385" s="5"/>
    </row>
    <row r="1386" spans="1:3">
      <c r="A1386" s="5">
        <v>47832</v>
      </c>
      <c r="B1386" s="5"/>
      <c r="C1386" s="5"/>
    </row>
    <row r="1387" spans="1:3">
      <c r="A1387" s="5">
        <v>47838</v>
      </c>
      <c r="B1387" s="5"/>
      <c r="C1387" s="5"/>
    </row>
    <row r="1388" spans="1:3">
      <c r="A1388" s="5">
        <v>47839</v>
      </c>
      <c r="B1388" s="5"/>
      <c r="C1388" s="5"/>
    </row>
    <row r="1389" spans="1:3">
      <c r="A1389" s="5">
        <v>47845</v>
      </c>
      <c r="B1389" s="5"/>
      <c r="C1389" s="5"/>
    </row>
    <row r="1390" spans="1:3">
      <c r="A1390" s="5">
        <v>47846</v>
      </c>
      <c r="B1390" s="5"/>
      <c r="C1390" s="5"/>
    </row>
  </sheetData>
  <phoneticPr fontId="3" type="noConversion"/>
  <dataValidations count="1">
    <dataValidation type="list" allowBlank="1" showInputMessage="1" showErrorMessage="1" sqref="F11:F12" xr:uid="{00000000-0002-0000-0100-000000000000}">
      <formula1>$J$11:$J$17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5"/>
  <sheetViews>
    <sheetView tabSelected="1" topLeftCell="Q1" zoomScale="87" zoomScaleNormal="87" workbookViewId="0">
      <selection activeCell="X12" sqref="X12"/>
    </sheetView>
  </sheetViews>
  <sheetFormatPr defaultRowHeight="15"/>
  <cols>
    <col min="1" max="1" width="20.28515625" customWidth="1"/>
    <col min="2" max="2" width="14.140625" bestFit="1" customWidth="1"/>
    <col min="4" max="4" width="10.28515625" customWidth="1"/>
    <col min="8" max="8" width="10.5703125" bestFit="1" customWidth="1"/>
    <col min="9" max="9" width="15.140625" customWidth="1"/>
    <col min="11" max="11" width="9.140625" customWidth="1"/>
    <col min="13" max="13" width="13.5703125" bestFit="1" customWidth="1"/>
    <col min="16" max="16" width="24.140625" customWidth="1"/>
    <col min="17" max="17" width="18.28515625" customWidth="1"/>
    <col min="18" max="18" width="32.5703125" customWidth="1"/>
    <col min="20" max="20" width="15.28515625" customWidth="1"/>
    <col min="21" max="21" width="13.7109375" customWidth="1"/>
    <col min="22" max="22" width="9.42578125" customWidth="1"/>
    <col min="23" max="23" width="33.85546875" customWidth="1"/>
    <col min="24" max="24" width="16.85546875" customWidth="1"/>
    <col min="25" max="25" width="77.5703125" customWidth="1"/>
    <col min="26" max="26" width="15.28515625" customWidth="1"/>
    <col min="27" max="27" width="22.28515625" customWidth="1"/>
  </cols>
  <sheetData>
    <row r="1" spans="1:27" ht="18.75">
      <c r="A1" s="43" t="s">
        <v>279</v>
      </c>
      <c r="B1" s="44">
        <v>44852</v>
      </c>
      <c r="M1" s="5" t="str">
        <f>Q20</f>
        <v>McpFixedRateBondCurveData@0</v>
      </c>
      <c r="V1">
        <f>X1</f>
        <v>0</v>
      </c>
    </row>
    <row r="2" spans="1:27" s="45" customFormat="1" ht="24" customHeight="1" thickBot="1">
      <c r="A2" s="49" t="s">
        <v>294</v>
      </c>
      <c r="B2" s="50"/>
      <c r="C2" s="49"/>
      <c r="D2" s="50"/>
      <c r="E2" s="49"/>
      <c r="F2" s="50"/>
      <c r="G2" s="49"/>
      <c r="I2" s="49" t="s">
        <v>286</v>
      </c>
      <c r="J2" s="50"/>
      <c r="K2" s="49"/>
      <c r="L2" s="50"/>
      <c r="M2" s="49"/>
      <c r="N2" s="50"/>
      <c r="P2" s="49" t="s">
        <v>287</v>
      </c>
      <c r="Q2" s="50"/>
      <c r="R2" s="49"/>
      <c r="T2" s="49" t="s">
        <v>290</v>
      </c>
      <c r="U2" s="50"/>
      <c r="W2" s="49" t="s">
        <v>292</v>
      </c>
      <c r="X2" s="50"/>
      <c r="Z2" s="49" t="s">
        <v>293</v>
      </c>
      <c r="AA2" s="50"/>
    </row>
    <row r="3" spans="1:27" ht="16.5" thickTop="1" thickBot="1">
      <c r="A3" s="34" t="s">
        <v>280</v>
      </c>
      <c r="B3" s="34" t="s">
        <v>281</v>
      </c>
      <c r="C3" s="34" t="s">
        <v>282</v>
      </c>
      <c r="D3" s="34" t="s">
        <v>207</v>
      </c>
      <c r="E3" s="34" t="s">
        <v>283</v>
      </c>
      <c r="F3" s="34" t="s">
        <v>284</v>
      </c>
      <c r="G3" s="34" t="s">
        <v>285</v>
      </c>
      <c r="I3" s="8" t="s">
        <v>168</v>
      </c>
      <c r="J3" s="8" t="s">
        <v>169</v>
      </c>
      <c r="K3" s="8" t="s">
        <v>170</v>
      </c>
      <c r="L3" s="8" t="s">
        <v>171</v>
      </c>
      <c r="M3" s="8" t="s">
        <v>172</v>
      </c>
      <c r="N3" s="8" t="s">
        <v>173</v>
      </c>
      <c r="P3" s="20" t="s">
        <v>288</v>
      </c>
      <c r="Q3" s="8"/>
      <c r="R3" s="8"/>
      <c r="T3" s="8" t="s">
        <v>168</v>
      </c>
      <c r="U3" s="8" t="s">
        <v>181</v>
      </c>
      <c r="V3" s="42"/>
      <c r="W3" s="20" t="s">
        <v>291</v>
      </c>
      <c r="X3" s="8"/>
      <c r="Z3" s="8" t="s">
        <v>168</v>
      </c>
      <c r="AA3" s="8" t="str">
        <f>X5 &amp; " Curve"</f>
        <v>NS Curve</v>
      </c>
    </row>
    <row r="4" spans="1:27" ht="17.25" thickTop="1" thickBot="1">
      <c r="A4" s="35" t="s">
        <v>208</v>
      </c>
      <c r="B4" s="36">
        <v>44856</v>
      </c>
      <c r="C4" s="37">
        <v>1.3698630100000001E-2</v>
      </c>
      <c r="D4" s="38">
        <v>3.5900000000000001E-2</v>
      </c>
      <c r="E4" s="37">
        <v>100.0345462156</v>
      </c>
      <c r="F4" s="37">
        <v>100.0345462156</v>
      </c>
      <c r="G4" s="38">
        <v>1.4450000000000001E-2</v>
      </c>
      <c r="I4" s="16">
        <f>B4</f>
        <v>44856</v>
      </c>
      <c r="J4" s="17">
        <f>D4</f>
        <v>3.5900000000000001E-2</v>
      </c>
      <c r="K4" s="17">
        <f>G4</f>
        <v>1.4450000000000001E-2</v>
      </c>
      <c r="L4" s="13">
        <v>1</v>
      </c>
      <c r="M4" s="17">
        <v>0</v>
      </c>
      <c r="N4" s="19" t="s">
        <v>174</v>
      </c>
      <c r="P4" s="16" t="s">
        <v>13</v>
      </c>
      <c r="Q4" s="16" t="s">
        <v>275</v>
      </c>
      <c r="T4" s="5">
        <f>I4</f>
        <v>44856</v>
      </c>
      <c r="U4" s="40">
        <f>_xll.YieldCurveZeroRate($Q$24,T4)</f>
        <v>1.4554325580723976E-2</v>
      </c>
      <c r="V4" s="40"/>
      <c r="W4" s="16" t="s">
        <v>253</v>
      </c>
      <c r="X4" s="16">
        <f>B1</f>
        <v>44852</v>
      </c>
      <c r="Z4" s="5">
        <f>T4</f>
        <v>44856</v>
      </c>
      <c r="AA4" s="40">
        <f>_xll.YieldCurveZeroRate($X$10,Z4)</f>
        <v>1.513308455757682E-2</v>
      </c>
    </row>
    <row r="5" spans="1:27" ht="17.25" thickTop="1" thickBot="1">
      <c r="A5" s="35" t="s">
        <v>209</v>
      </c>
      <c r="B5" s="36">
        <v>44874</v>
      </c>
      <c r="C5" s="37">
        <v>6.3013698600000001E-2</v>
      </c>
      <c r="D5" s="38">
        <v>4.4400000000000002E-2</v>
      </c>
      <c r="E5" s="37">
        <v>100.1246021453</v>
      </c>
      <c r="F5" s="37">
        <v>100.1246021453</v>
      </c>
      <c r="G5" s="38">
        <v>1.5150000000000002E-2</v>
      </c>
      <c r="I5" s="16">
        <f t="shared" ref="I5:I47" si="0">B5</f>
        <v>44874</v>
      </c>
      <c r="J5" s="17">
        <f t="shared" ref="J5:J48" si="1">D5</f>
        <v>4.4400000000000002E-2</v>
      </c>
      <c r="K5" s="17">
        <f t="shared" ref="K5:K48" si="2">G5</f>
        <v>1.5150000000000002E-2</v>
      </c>
      <c r="L5" s="13">
        <v>1</v>
      </c>
      <c r="M5" s="17">
        <v>0</v>
      </c>
      <c r="N5" s="19" t="s">
        <v>174</v>
      </c>
      <c r="P5" s="16" t="s">
        <v>164</v>
      </c>
      <c r="Q5" s="16">
        <f>B1</f>
        <v>44852</v>
      </c>
      <c r="T5" s="5">
        <f t="shared" ref="T5:T48" si="3">I5</f>
        <v>44874</v>
      </c>
      <c r="U5" s="40">
        <f>_xll.YieldCurveZeroRate($Q$24,T5)</f>
        <v>1.5258962266537078E-2</v>
      </c>
      <c r="V5" s="40"/>
      <c r="W5" s="16" t="s">
        <v>306</v>
      </c>
      <c r="X5" s="16" t="s">
        <v>277</v>
      </c>
      <c r="Z5" s="5">
        <f t="shared" ref="Z5:Z48" si="4">T5</f>
        <v>44874</v>
      </c>
      <c r="AA5" s="40">
        <f>_xll.YieldCurveZeroRate($X$10,Z5)</f>
        <v>1.5352020299473633E-2</v>
      </c>
    </row>
    <row r="6" spans="1:27" ht="17.25" thickTop="1" thickBot="1">
      <c r="A6" s="35" t="s">
        <v>210</v>
      </c>
      <c r="B6" s="36">
        <v>44886</v>
      </c>
      <c r="C6" s="37">
        <v>9.5890411000000009E-2</v>
      </c>
      <c r="D6" s="38">
        <v>3.1E-2</v>
      </c>
      <c r="E6" s="37">
        <v>100.0074998611</v>
      </c>
      <c r="F6" s="37">
        <v>100.0074998611</v>
      </c>
      <c r="G6" s="38">
        <v>1.4473999999999999E-2</v>
      </c>
      <c r="I6" s="16">
        <f t="shared" si="0"/>
        <v>44886</v>
      </c>
      <c r="J6" s="17">
        <f t="shared" si="1"/>
        <v>3.1E-2</v>
      </c>
      <c r="K6" s="17">
        <f t="shared" si="2"/>
        <v>1.4473999999999999E-2</v>
      </c>
      <c r="L6" s="13">
        <v>1</v>
      </c>
      <c r="M6" s="17">
        <v>0</v>
      </c>
      <c r="N6" s="19" t="s">
        <v>174</v>
      </c>
      <c r="P6" s="16" t="s">
        <v>165</v>
      </c>
      <c r="Q6" s="16">
        <f>_xll.CalendarValueDate(Q7,Q5)</f>
        <v>44854</v>
      </c>
      <c r="T6" s="5">
        <f t="shared" si="3"/>
        <v>44886</v>
      </c>
      <c r="U6" s="40" cm="1">
        <f t="array" ref="U6">_xll.YieldCurveZeroRate($Q$24,T6)</f>
        <v>1.4909954956358036E-2</v>
      </c>
      <c r="V6" s="40"/>
      <c r="W6" s="16" t="s">
        <v>273</v>
      </c>
      <c r="X6" s="16" t="s">
        <v>275</v>
      </c>
      <c r="Z6" s="5">
        <f t="shared" si="4"/>
        <v>44886</v>
      </c>
      <c r="AA6" s="40">
        <f>_xll.YieldCurveZeroRate($X$10,Z6)</f>
        <v>1.5496094857820018E-2</v>
      </c>
    </row>
    <row r="7" spans="1:27" ht="17.25" thickTop="1" thickBot="1">
      <c r="A7" s="35" t="s">
        <v>211</v>
      </c>
      <c r="B7" s="36">
        <v>44886</v>
      </c>
      <c r="C7" s="37">
        <v>9.5890411000000009E-2</v>
      </c>
      <c r="D7" s="38">
        <v>3.1E-2</v>
      </c>
      <c r="E7" s="37">
        <v>100.0788720173</v>
      </c>
      <c r="F7" s="37">
        <v>100.0788720173</v>
      </c>
      <c r="G7" s="38">
        <v>1.48095E-2</v>
      </c>
      <c r="I7" s="16">
        <f t="shared" si="0"/>
        <v>44886</v>
      </c>
      <c r="J7" s="17">
        <f t="shared" si="1"/>
        <v>3.1E-2</v>
      </c>
      <c r="K7" s="17">
        <f t="shared" si="2"/>
        <v>1.48095E-2</v>
      </c>
      <c r="L7" s="13">
        <v>1</v>
      </c>
      <c r="M7" s="17">
        <v>0</v>
      </c>
      <c r="N7" s="19" t="s">
        <v>174</v>
      </c>
      <c r="P7" s="16" t="s">
        <v>166</v>
      </c>
      <c r="Q7" s="52" t="str">
        <f>Calendar!A2</f>
        <v>McpCalendar@0</v>
      </c>
      <c r="T7" s="5">
        <f t="shared" si="3"/>
        <v>44886</v>
      </c>
      <c r="U7" s="40" cm="1">
        <f t="array" ref="U7">_xll.YieldCurveZeroRate($Q$24,T7)</f>
        <v>1.4909954956358036E-2</v>
      </c>
      <c r="V7" s="40"/>
      <c r="W7" s="16"/>
      <c r="X7" s="18"/>
      <c r="Z7" s="5">
        <f t="shared" si="4"/>
        <v>44886</v>
      </c>
      <c r="AA7" s="40">
        <f>_xll.YieldCurveZeroRate($X$10,Z7)</f>
        <v>1.5496094857820018E-2</v>
      </c>
    </row>
    <row r="8" spans="1:27" ht="17.25" thickTop="1" thickBot="1">
      <c r="A8" s="35" t="s">
        <v>212</v>
      </c>
      <c r="B8" s="36">
        <v>44887</v>
      </c>
      <c r="C8" s="37">
        <v>9.8630137000000007E-2</v>
      </c>
      <c r="D8" s="38">
        <v>4.3900000000000002E-2</v>
      </c>
      <c r="E8" s="37">
        <v>100.15319863729999</v>
      </c>
      <c r="F8" s="37">
        <v>100.15319863729999</v>
      </c>
      <c r="G8" s="38">
        <v>1.4650000000000002E-2</v>
      </c>
      <c r="I8" s="16">
        <f t="shared" si="0"/>
        <v>44887</v>
      </c>
      <c r="J8" s="17">
        <f t="shared" si="1"/>
        <v>4.3900000000000002E-2</v>
      </c>
      <c r="K8" s="17">
        <f t="shared" si="2"/>
        <v>1.4650000000000002E-2</v>
      </c>
      <c r="L8" s="13">
        <v>1</v>
      </c>
      <c r="M8" s="17">
        <v>0</v>
      </c>
      <c r="N8" s="19" t="s">
        <v>174</v>
      </c>
      <c r="P8" s="16" t="s">
        <v>167</v>
      </c>
      <c r="Q8" s="16" t="b">
        <v>1</v>
      </c>
      <c r="T8" s="5">
        <f t="shared" si="3"/>
        <v>44887</v>
      </c>
      <c r="U8" s="40" cm="1">
        <f t="array" ref="U8">_xll.YieldCurveZeroRate($Q$24,T8)</f>
        <v>1.4748000648887047E-2</v>
      </c>
      <c r="V8" s="40"/>
      <c r="Z8" s="5">
        <f t="shared" si="4"/>
        <v>44887</v>
      </c>
      <c r="AA8" s="40">
        <f>_xll.YieldCurveZeroRate($X$10,Z8)</f>
        <v>1.5508033769758579E-2</v>
      </c>
    </row>
    <row r="9" spans="1:27" ht="17.25" thickTop="1" thickBot="1">
      <c r="A9" s="35" t="s">
        <v>213</v>
      </c>
      <c r="B9" s="36">
        <v>44936</v>
      </c>
      <c r="C9" s="37">
        <v>0.23287671230000001</v>
      </c>
      <c r="D9" s="38">
        <v>4.4299999999999999E-2</v>
      </c>
      <c r="E9" s="37">
        <v>100.3343079851</v>
      </c>
      <c r="F9" s="37">
        <v>100.3343079851</v>
      </c>
      <c r="G9" s="38">
        <v>1.6198999999999998E-2</v>
      </c>
      <c r="I9" s="16">
        <f t="shared" si="0"/>
        <v>44936</v>
      </c>
      <c r="J9" s="17">
        <f t="shared" si="1"/>
        <v>4.4299999999999999E-2</v>
      </c>
      <c r="K9" s="17">
        <f t="shared" si="2"/>
        <v>1.6198999999999998E-2</v>
      </c>
      <c r="L9" s="13">
        <v>1</v>
      </c>
      <c r="M9" s="17">
        <v>0</v>
      </c>
      <c r="N9" s="19" t="s">
        <v>174</v>
      </c>
      <c r="P9" s="16"/>
      <c r="Q9" s="16"/>
      <c r="T9" s="5">
        <f t="shared" si="3"/>
        <v>44936</v>
      </c>
      <c r="U9" s="40" cm="1">
        <f t="array" ref="U9">_xll.YieldCurveZeroRate($Q$24,T9)</f>
        <v>1.6301030767090937E-2</v>
      </c>
      <c r="V9" s="40"/>
      <c r="W9" s="41"/>
      <c r="X9" s="22"/>
      <c r="Z9" s="5">
        <f t="shared" si="4"/>
        <v>44936</v>
      </c>
      <c r="AA9" s="40">
        <f>_xll.YieldCurveZeroRate($X$10,Z9)</f>
        <v>1.6080608405490096E-2</v>
      </c>
    </row>
    <row r="10" spans="1:27" ht="17.25" thickTop="1" thickBot="1">
      <c r="A10" s="35" t="s">
        <v>214</v>
      </c>
      <c r="B10" s="36">
        <v>44982</v>
      </c>
      <c r="C10" s="37">
        <v>0.35890410960000002</v>
      </c>
      <c r="D10" s="38">
        <v>3.2399999999999998E-2</v>
      </c>
      <c r="E10" s="37">
        <v>100.2689987585</v>
      </c>
      <c r="F10" s="37">
        <v>100.2689987585</v>
      </c>
      <c r="G10" s="38">
        <v>1.7250000000000001E-2</v>
      </c>
      <c r="I10" s="16">
        <f t="shared" si="0"/>
        <v>44982</v>
      </c>
      <c r="J10" s="17">
        <f t="shared" si="1"/>
        <v>3.2399999999999998E-2</v>
      </c>
      <c r="K10" s="17">
        <f t="shared" si="2"/>
        <v>1.7250000000000001E-2</v>
      </c>
      <c r="L10" s="13">
        <v>1</v>
      </c>
      <c r="M10" s="17">
        <v>0</v>
      </c>
      <c r="N10" s="19" t="s">
        <v>174</v>
      </c>
      <c r="T10" s="5">
        <f t="shared" si="3"/>
        <v>44982</v>
      </c>
      <c r="U10" s="40" cm="1">
        <f t="array" ref="U10">_xll.YieldCurveZeroRate($Q$24,T10)</f>
        <v>1.7346771754601208E-2</v>
      </c>
      <c r="V10" s="40"/>
      <c r="X10" s="52" t="str">
        <f>_xll.McpParametricCurve(W4:X6,T3:U48)</f>
        <v>McpParametricCurve@1</v>
      </c>
      <c r="Z10" s="5">
        <f t="shared" si="4"/>
        <v>44982</v>
      </c>
      <c r="AA10" s="40">
        <f>_xll.YieldCurveZeroRate($X$10,Z10)</f>
        <v>1.6596628616272261E-2</v>
      </c>
    </row>
    <row r="11" spans="1:27" ht="17.25" thickTop="1" thickBot="1">
      <c r="A11" s="35" t="s">
        <v>215</v>
      </c>
      <c r="B11" s="36">
        <v>45125</v>
      </c>
      <c r="C11" s="37">
        <v>0.75068493150000004</v>
      </c>
      <c r="D11" s="38">
        <v>4.1700000000000001E-2</v>
      </c>
      <c r="E11" s="37">
        <v>100.9352083771</v>
      </c>
      <c r="F11" s="37">
        <v>100.9352083771</v>
      </c>
      <c r="G11" s="38">
        <v>1.8450499999999998E-2</v>
      </c>
      <c r="I11" s="16">
        <f t="shared" si="0"/>
        <v>45125</v>
      </c>
      <c r="J11" s="17">
        <f t="shared" si="1"/>
        <v>4.1700000000000001E-2</v>
      </c>
      <c r="K11" s="17">
        <f t="shared" si="2"/>
        <v>1.8450499999999998E-2</v>
      </c>
      <c r="L11" s="13">
        <v>1</v>
      </c>
      <c r="M11" s="17">
        <v>0</v>
      </c>
      <c r="N11" s="19" t="s">
        <v>174</v>
      </c>
      <c r="P11" s="20" t="s">
        <v>289</v>
      </c>
      <c r="Q11" s="8"/>
      <c r="R11" s="8"/>
      <c r="T11" s="5">
        <f t="shared" si="3"/>
        <v>45125</v>
      </c>
      <c r="U11" s="40" cm="1">
        <f t="array" ref="U11">_xll.YieldCurveZeroRate($Q$24,T11)</f>
        <v>1.8494205027285188E-2</v>
      </c>
      <c r="V11" s="40"/>
      <c r="Z11" s="5">
        <f t="shared" si="4"/>
        <v>45125</v>
      </c>
      <c r="AA11" s="40">
        <f>_xll.YieldCurveZeroRate($X$10,Z11)</f>
        <v>1.8077563296496832E-2</v>
      </c>
    </row>
    <row r="12" spans="1:27" ht="17.25" thickTop="1" thickBot="1">
      <c r="A12" s="35" t="s">
        <v>216</v>
      </c>
      <c r="B12" s="36">
        <v>45171</v>
      </c>
      <c r="C12" s="37">
        <v>0.87671232880000005</v>
      </c>
      <c r="D12" s="38">
        <v>4.7199999999999999E-2</v>
      </c>
      <c r="E12" s="37">
        <v>102.47589217540001</v>
      </c>
      <c r="F12" s="37">
        <v>102.47589217540001</v>
      </c>
      <c r="G12" s="38">
        <v>1.8855E-2</v>
      </c>
      <c r="I12" s="16">
        <f t="shared" si="0"/>
        <v>45171</v>
      </c>
      <c r="J12" s="17">
        <f t="shared" si="1"/>
        <v>4.7199999999999999E-2</v>
      </c>
      <c r="K12" s="17">
        <f t="shared" si="2"/>
        <v>1.8855E-2</v>
      </c>
      <c r="L12" s="13">
        <v>1</v>
      </c>
      <c r="M12" s="17">
        <v>0</v>
      </c>
      <c r="N12" s="19" t="s">
        <v>174</v>
      </c>
      <c r="P12" s="16" t="s">
        <v>165</v>
      </c>
      <c r="Q12" s="16">
        <f>Q6</f>
        <v>44854</v>
      </c>
      <c r="R12" s="16"/>
      <c r="T12" s="5">
        <f t="shared" si="3"/>
        <v>45171</v>
      </c>
      <c r="U12" s="40" cm="1">
        <f t="array" ref="U12">_xll.YieldCurveZeroRate($Q$24,T12)</f>
        <v>1.8878268602270105E-2</v>
      </c>
      <c r="V12" s="40"/>
      <c r="Z12" s="5">
        <f t="shared" si="4"/>
        <v>45171</v>
      </c>
      <c r="AA12" s="40">
        <f>_xll.YieldCurveZeroRate($X$10,Z12)</f>
        <v>1.8517190058055952E-2</v>
      </c>
    </row>
    <row r="13" spans="1:27" ht="17.25" thickTop="1" thickBot="1">
      <c r="A13" s="35" t="s">
        <v>217</v>
      </c>
      <c r="B13" s="36">
        <v>45300</v>
      </c>
      <c r="C13" s="37">
        <v>1.2301369863</v>
      </c>
      <c r="D13" s="38">
        <v>3.85E-2</v>
      </c>
      <c r="E13" s="37">
        <v>101.449172975</v>
      </c>
      <c r="F13" s="37">
        <v>101.449172975</v>
      </c>
      <c r="G13" s="38">
        <v>2.0333999999999998E-2</v>
      </c>
      <c r="I13" s="16">
        <f t="shared" si="0"/>
        <v>45300</v>
      </c>
      <c r="J13" s="17">
        <f t="shared" si="1"/>
        <v>3.85E-2</v>
      </c>
      <c r="K13" s="17">
        <f t="shared" si="2"/>
        <v>2.0333999999999998E-2</v>
      </c>
      <c r="L13" s="13">
        <v>1</v>
      </c>
      <c r="M13" s="17">
        <v>0</v>
      </c>
      <c r="N13" s="19" t="s">
        <v>174</v>
      </c>
      <c r="P13" s="16" t="s">
        <v>175</v>
      </c>
      <c r="Q13" s="16" t="s">
        <v>254</v>
      </c>
      <c r="R13" s="16"/>
      <c r="T13" s="5">
        <f t="shared" si="3"/>
        <v>45300</v>
      </c>
      <c r="U13" s="40" cm="1">
        <f t="array" ref="U13">_xll.YieldCurveZeroRate($Q$24,T13)</f>
        <v>2.0361992613728515E-2</v>
      </c>
      <c r="V13" s="40"/>
      <c r="Z13" s="5">
        <f t="shared" si="4"/>
        <v>45300</v>
      </c>
      <c r="AA13" s="40">
        <f>_xll.YieldCurveZeroRate($X$10,Z13)</f>
        <v>1.9663821827372693E-2</v>
      </c>
    </row>
    <row r="14" spans="1:27" ht="17.25" thickTop="1" thickBot="1">
      <c r="A14" s="35" t="s">
        <v>218</v>
      </c>
      <c r="B14" s="36">
        <v>45311</v>
      </c>
      <c r="C14" s="37">
        <v>1.2602739726000001</v>
      </c>
      <c r="D14" s="38">
        <v>5.9000000000000004E-2</v>
      </c>
      <c r="E14" s="37">
        <v>104.81825792639999</v>
      </c>
      <c r="F14" s="37">
        <v>104.81825792639999</v>
      </c>
      <c r="G14" s="38">
        <v>2.0190000000000003E-2</v>
      </c>
      <c r="I14" s="16">
        <f t="shared" si="0"/>
        <v>45311</v>
      </c>
      <c r="J14" s="17">
        <f t="shared" si="1"/>
        <v>5.9000000000000004E-2</v>
      </c>
      <c r="K14" s="17">
        <f t="shared" si="2"/>
        <v>2.0190000000000003E-2</v>
      </c>
      <c r="L14" s="13">
        <v>1</v>
      </c>
      <c r="M14" s="17">
        <v>0</v>
      </c>
      <c r="N14" s="19" t="s">
        <v>174</v>
      </c>
      <c r="P14" s="16" t="s">
        <v>176</v>
      </c>
      <c r="Q14" s="16" t="s">
        <v>276</v>
      </c>
      <c r="R14" s="16"/>
      <c r="T14" s="5">
        <f t="shared" si="3"/>
        <v>45311</v>
      </c>
      <c r="U14" s="40" cm="1">
        <f t="array" ref="U14">_xll.YieldCurveZeroRate($Q$24,T14)</f>
        <v>2.0231993414678365E-2</v>
      </c>
      <c r="V14" s="40"/>
      <c r="Z14" s="5">
        <f t="shared" si="4"/>
        <v>45311</v>
      </c>
      <c r="AA14" s="40" cm="1">
        <f t="array" ref="AA14">_xll.YieldCurveZeroRate($X$10,Z14)</f>
        <v>1.9756051550913031E-2</v>
      </c>
    </row>
    <row r="15" spans="1:27" ht="17.25" thickTop="1" thickBot="1">
      <c r="A15" s="35" t="s">
        <v>219</v>
      </c>
      <c r="B15" s="36">
        <v>45323</v>
      </c>
      <c r="C15" s="37">
        <v>1.2931506849000001</v>
      </c>
      <c r="D15" s="38">
        <v>3.3000000000000002E-2</v>
      </c>
      <c r="E15" s="37">
        <v>101.4558173825</v>
      </c>
      <c r="F15" s="37">
        <v>101.4558173825</v>
      </c>
      <c r="G15" s="38">
        <v>1.9900000000000001E-2</v>
      </c>
      <c r="I15" s="16">
        <f t="shared" si="0"/>
        <v>45323</v>
      </c>
      <c r="J15" s="17">
        <f t="shared" si="1"/>
        <v>3.3000000000000002E-2</v>
      </c>
      <c r="K15" s="17">
        <f t="shared" si="2"/>
        <v>1.9900000000000001E-2</v>
      </c>
      <c r="L15" s="13">
        <v>1</v>
      </c>
      <c r="M15" s="17">
        <v>0</v>
      </c>
      <c r="N15" s="19" t="s">
        <v>174</v>
      </c>
      <c r="P15" s="41" t="s">
        <v>13</v>
      </c>
      <c r="Q15" s="16" t="s">
        <v>275</v>
      </c>
      <c r="T15" s="5">
        <f t="shared" si="3"/>
        <v>45323</v>
      </c>
      <c r="U15" s="40" cm="1">
        <f t="array" ref="U15">_xll.YieldCurveZeroRate($Q$24,T15)</f>
        <v>1.9922433115154327E-2</v>
      </c>
      <c r="V15" s="40"/>
      <c r="Z15" s="5">
        <f t="shared" si="4"/>
        <v>45323</v>
      </c>
      <c r="AA15" s="40">
        <f>_xll.YieldCurveZeroRate($X$10,Z15)</f>
        <v>1.9855718993023127E-2</v>
      </c>
    </row>
    <row r="16" spans="1:27" ht="17.25" thickTop="1" thickBot="1">
      <c r="A16" s="35" t="s">
        <v>220</v>
      </c>
      <c r="B16" s="36">
        <v>45375</v>
      </c>
      <c r="C16" s="37">
        <v>1.4356164384000001</v>
      </c>
      <c r="D16" s="38">
        <v>3.0700000000000002E-2</v>
      </c>
      <c r="E16" s="37">
        <v>102.0354014496</v>
      </c>
      <c r="F16" s="37">
        <v>102.0354014496</v>
      </c>
      <c r="G16" s="38">
        <v>2.0200000000000003E-2</v>
      </c>
      <c r="I16" s="16">
        <f t="shared" si="0"/>
        <v>45375</v>
      </c>
      <c r="J16" s="17">
        <f t="shared" si="1"/>
        <v>3.0700000000000002E-2</v>
      </c>
      <c r="K16" s="17">
        <f t="shared" si="2"/>
        <v>2.0200000000000003E-2</v>
      </c>
      <c r="L16" s="13">
        <v>1</v>
      </c>
      <c r="M16" s="17">
        <v>0</v>
      </c>
      <c r="N16" s="19" t="s">
        <v>174</v>
      </c>
      <c r="P16" s="16"/>
      <c r="Q16" s="16"/>
      <c r="R16" s="16"/>
      <c r="T16" s="5">
        <f t="shared" si="3"/>
        <v>45375</v>
      </c>
      <c r="U16" s="40" cm="1">
        <f t="array" ref="U16">_xll.YieldCurveZeroRate($Q$24,T16)</f>
        <v>2.0184719523251873E-2</v>
      </c>
      <c r="V16" s="40"/>
      <c r="Z16" s="5">
        <f t="shared" si="4"/>
        <v>45375</v>
      </c>
      <c r="AA16" s="40">
        <f>_xll.YieldCurveZeroRate($X$10,Z16)</f>
        <v>2.0276460072188831E-2</v>
      </c>
    </row>
    <row r="17" spans="1:27" ht="17.25" thickTop="1" thickBot="1">
      <c r="A17" s="35" t="s">
        <v>221</v>
      </c>
      <c r="B17" s="36">
        <v>45390</v>
      </c>
      <c r="C17" s="37">
        <v>1.4767123288000001</v>
      </c>
      <c r="D17" s="38">
        <v>5.67E-2</v>
      </c>
      <c r="E17" s="37">
        <v>104.08557119229999</v>
      </c>
      <c r="F17" s="37">
        <v>104.08557119229999</v>
      </c>
      <c r="G17" s="38">
        <v>2.0674999999999999E-2</v>
      </c>
      <c r="I17" s="16">
        <f t="shared" si="0"/>
        <v>45390</v>
      </c>
      <c r="J17" s="17">
        <f t="shared" si="1"/>
        <v>5.67E-2</v>
      </c>
      <c r="K17" s="17">
        <f t="shared" si="2"/>
        <v>2.0674999999999999E-2</v>
      </c>
      <c r="L17" s="13">
        <v>1</v>
      </c>
      <c r="M17" s="17">
        <v>0</v>
      </c>
      <c r="N17" s="19" t="s">
        <v>174</v>
      </c>
      <c r="P17" s="16"/>
      <c r="Q17" s="18"/>
      <c r="R17" s="16"/>
      <c r="T17" s="5">
        <f t="shared" si="3"/>
        <v>45390</v>
      </c>
      <c r="U17" s="40" cm="1">
        <f t="array" ref="U17">_xll.YieldCurveZeroRate($Q$24,T17)</f>
        <v>2.0688102976609737E-2</v>
      </c>
      <c r="V17" s="40"/>
      <c r="Z17" s="5">
        <f t="shared" si="4"/>
        <v>45390</v>
      </c>
      <c r="AA17" s="40">
        <f>_xll.YieldCurveZeroRate($X$10,Z17)</f>
        <v>2.0394542719419012E-2</v>
      </c>
    </row>
    <row r="18" spans="1:27" ht="17.25" thickTop="1" thickBot="1">
      <c r="A18" s="35" t="s">
        <v>222</v>
      </c>
      <c r="B18" s="36">
        <v>45455</v>
      </c>
      <c r="C18" s="37">
        <v>1.6547945204999999</v>
      </c>
      <c r="D18" s="38">
        <v>4.9000000000000002E-2</v>
      </c>
      <c r="E18" s="37">
        <v>103.47684232570001</v>
      </c>
      <c r="F18" s="37">
        <v>103.47684232570001</v>
      </c>
      <c r="G18" s="38">
        <v>2.1130000000000003E-2</v>
      </c>
      <c r="I18" s="16">
        <f t="shared" si="0"/>
        <v>45455</v>
      </c>
      <c r="J18" s="17">
        <f t="shared" si="1"/>
        <v>4.9000000000000002E-2</v>
      </c>
      <c r="K18" s="17">
        <f t="shared" si="2"/>
        <v>2.1130000000000003E-2</v>
      </c>
      <c r="L18" s="13">
        <v>1</v>
      </c>
      <c r="M18" s="17">
        <v>0</v>
      </c>
      <c r="N18" s="19" t="s">
        <v>174</v>
      </c>
      <c r="P18" s="20" t="s">
        <v>177</v>
      </c>
      <c r="Q18" s="8"/>
      <c r="R18" s="8"/>
      <c r="T18" s="5">
        <f t="shared" si="3"/>
        <v>45455</v>
      </c>
      <c r="U18" s="40" cm="1">
        <f t="array" ref="U18">_xll.YieldCurveZeroRate($Q$24,T18)</f>
        <v>2.1149151325369167E-2</v>
      </c>
      <c r="V18" s="40"/>
      <c r="Z18" s="5">
        <f t="shared" si="4"/>
        <v>45455</v>
      </c>
      <c r="AA18" s="40" cm="1">
        <f t="array" ref="AA18">_xll.YieldCurveZeroRate($X$10,Z18)</f>
        <v>2.0889924986130161E-2</v>
      </c>
    </row>
    <row r="19" spans="1:27" ht="17.25" thickTop="1" thickBot="1">
      <c r="A19" s="35" t="s">
        <v>223</v>
      </c>
      <c r="B19" s="36">
        <v>45502</v>
      </c>
      <c r="C19" s="37">
        <v>1.7835616438000002</v>
      </c>
      <c r="D19" s="38">
        <v>2.2800000000000001E-2</v>
      </c>
      <c r="E19" s="37">
        <v>100.7527643765</v>
      </c>
      <c r="F19" s="37">
        <v>100.7527643765</v>
      </c>
      <c r="G19" s="38">
        <v>2.1431499999999999E-2</v>
      </c>
      <c r="I19" s="16">
        <f t="shared" si="0"/>
        <v>45502</v>
      </c>
      <c r="J19" s="17">
        <f t="shared" si="1"/>
        <v>2.2800000000000001E-2</v>
      </c>
      <c r="K19" s="17">
        <f t="shared" si="2"/>
        <v>2.1431499999999999E-2</v>
      </c>
      <c r="L19" s="13">
        <v>1</v>
      </c>
      <c r="M19" s="17">
        <v>0</v>
      </c>
      <c r="N19" s="19" t="s">
        <v>174</v>
      </c>
      <c r="P19" s="16" t="s">
        <v>178</v>
      </c>
      <c r="Q19" s="16"/>
      <c r="R19" s="16"/>
      <c r="T19" s="5">
        <f t="shared" si="3"/>
        <v>45502</v>
      </c>
      <c r="U19" s="40" cm="1">
        <f t="array" ref="U19">_xll.YieldCurveZeroRate($Q$24,T19)</f>
        <v>2.1426340747239869E-2</v>
      </c>
      <c r="V19" s="40"/>
      <c r="Z19" s="5">
        <f t="shared" si="4"/>
        <v>45502</v>
      </c>
      <c r="AA19" s="40" cm="1">
        <f t="array" ref="AA19">_xll.YieldCurveZeroRate($X$10,Z19)</f>
        <v>2.1232254619654917E-2</v>
      </c>
    </row>
    <row r="20" spans="1:27" ht="17.25" thickTop="1" thickBot="1">
      <c r="A20" s="35" t="s">
        <v>224</v>
      </c>
      <c r="B20" s="36">
        <v>45525</v>
      </c>
      <c r="C20" s="37">
        <v>1.8465753425</v>
      </c>
      <c r="D20" s="38">
        <v>5.0200000000000002E-2</v>
      </c>
      <c r="E20" s="37">
        <v>105.7724371562</v>
      </c>
      <c r="F20" s="37">
        <v>105.7724371562</v>
      </c>
      <c r="G20" s="38">
        <v>2.18E-2</v>
      </c>
      <c r="I20" s="16">
        <f t="shared" si="0"/>
        <v>45525</v>
      </c>
      <c r="J20" s="17">
        <f t="shared" si="1"/>
        <v>5.0200000000000002E-2</v>
      </c>
      <c r="K20" s="17">
        <f t="shared" si="2"/>
        <v>2.18E-2</v>
      </c>
      <c r="L20" s="13">
        <v>1</v>
      </c>
      <c r="M20" s="17">
        <v>0</v>
      </c>
      <c r="N20" s="19" t="s">
        <v>174</v>
      </c>
      <c r="P20" s="16" t="s">
        <v>274</v>
      </c>
      <c r="Q20" s="52" t="str">
        <f>_xll.McpFixedRateBondCurveData(P4:Q8,I3:N48)</f>
        <v>McpFixedRateBondCurveData@0</v>
      </c>
      <c r="R20" s="16"/>
      <c r="T20" s="5">
        <f t="shared" si="3"/>
        <v>45525</v>
      </c>
      <c r="U20" s="40" cm="1">
        <f t="array" ref="U20">_xll.YieldCurveZeroRate($Q$24,T20)</f>
        <v>2.1723406164969018E-2</v>
      </c>
      <c r="V20" s="40"/>
      <c r="Z20" s="5">
        <f t="shared" si="4"/>
        <v>45525</v>
      </c>
      <c r="AA20" s="40" cm="1">
        <f t="array" ref="AA20">_xll.YieldCurveZeroRate($X$10,Z20)</f>
        <v>2.1395124177132914E-2</v>
      </c>
    </row>
    <row r="21" spans="1:27" ht="17.25" thickTop="1" thickBot="1">
      <c r="A21" s="35" t="s">
        <v>225</v>
      </c>
      <c r="B21" s="36">
        <v>45525</v>
      </c>
      <c r="C21" s="37">
        <v>1.8465753425</v>
      </c>
      <c r="D21" s="38">
        <v>4.3000000000000003E-2</v>
      </c>
      <c r="E21" s="37">
        <v>103.8090402765</v>
      </c>
      <c r="F21" s="37">
        <v>103.8090402765</v>
      </c>
      <c r="G21" s="38">
        <v>2.1700000000000001E-2</v>
      </c>
      <c r="I21" s="16">
        <f t="shared" si="0"/>
        <v>45525</v>
      </c>
      <c r="J21" s="17">
        <f t="shared" si="1"/>
        <v>4.3000000000000003E-2</v>
      </c>
      <c r="K21" s="17">
        <f t="shared" si="2"/>
        <v>2.1700000000000001E-2</v>
      </c>
      <c r="L21" s="13">
        <v>1</v>
      </c>
      <c r="M21" s="17">
        <v>0</v>
      </c>
      <c r="N21" s="19" t="s">
        <v>174</v>
      </c>
      <c r="P21" s="16"/>
      <c r="Q21" s="16"/>
      <c r="R21" s="16"/>
      <c r="T21" s="5">
        <f t="shared" si="3"/>
        <v>45525</v>
      </c>
      <c r="U21" s="40" cm="1">
        <f t="array" ref="U21">_xll.YieldCurveZeroRate($Q$24,T21)</f>
        <v>2.1723406164969018E-2</v>
      </c>
      <c r="V21" s="40"/>
      <c r="Z21" s="5">
        <f t="shared" si="4"/>
        <v>45525</v>
      </c>
      <c r="AA21" s="40" cm="1">
        <f t="array" ref="AA21">_xll.YieldCurveZeroRate($X$10,Z21)</f>
        <v>2.1395124177132914E-2</v>
      </c>
    </row>
    <row r="22" spans="1:27" ht="17.25" thickTop="1" thickBot="1">
      <c r="A22" s="35" t="s">
        <v>226</v>
      </c>
      <c r="B22" s="36">
        <v>45616</v>
      </c>
      <c r="C22" s="37">
        <v>2.0958904110000001</v>
      </c>
      <c r="D22" s="38">
        <v>4.2200000000000001E-2</v>
      </c>
      <c r="E22" s="37">
        <v>105.0896968927</v>
      </c>
      <c r="F22" s="37">
        <v>105.0896968927</v>
      </c>
      <c r="G22" s="38">
        <v>2.2410000000000003E-2</v>
      </c>
      <c r="I22" s="16">
        <f t="shared" si="0"/>
        <v>45616</v>
      </c>
      <c r="J22" s="17">
        <f t="shared" si="1"/>
        <v>4.2200000000000001E-2</v>
      </c>
      <c r="K22" s="17">
        <f t="shared" si="2"/>
        <v>2.2410000000000003E-2</v>
      </c>
      <c r="L22" s="13">
        <v>1</v>
      </c>
      <c r="M22" s="17">
        <v>0</v>
      </c>
      <c r="N22" s="19" t="s">
        <v>174</v>
      </c>
      <c r="P22" s="20" t="s">
        <v>179</v>
      </c>
      <c r="Q22" s="8"/>
      <c r="R22" s="8"/>
      <c r="T22" s="5">
        <f t="shared" si="3"/>
        <v>45616</v>
      </c>
      <c r="U22" s="40" cm="1">
        <f t="array" ref="U22">_xll.YieldCurveZeroRate($Q$24,T22)</f>
        <v>2.2449770268288247E-2</v>
      </c>
      <c r="V22" s="40"/>
      <c r="Z22" s="5">
        <f t="shared" si="4"/>
        <v>45616</v>
      </c>
      <c r="AA22" s="40" cm="1">
        <f t="array" ref="AA22">_xll.YieldCurveZeroRate($X$10,Z22)</f>
        <v>2.2010991096133744E-2</v>
      </c>
    </row>
    <row r="23" spans="1:27" ht="17.25" thickTop="1" thickBot="1">
      <c r="A23" s="35" t="s">
        <v>227</v>
      </c>
      <c r="B23" s="36">
        <v>45640</v>
      </c>
      <c r="C23" s="37">
        <v>2.1616438356000001</v>
      </c>
      <c r="D23" s="38">
        <v>2.1899999999999999E-2</v>
      </c>
      <c r="E23" s="37">
        <v>100.6363246671</v>
      </c>
      <c r="F23" s="37">
        <v>100.6363246671</v>
      </c>
      <c r="G23" s="38">
        <v>2.1950000000000001E-2</v>
      </c>
      <c r="I23" s="16">
        <f t="shared" si="0"/>
        <v>45640</v>
      </c>
      <c r="J23" s="17">
        <f t="shared" si="1"/>
        <v>2.1899999999999999E-2</v>
      </c>
      <c r="K23" s="17">
        <f t="shared" si="2"/>
        <v>2.1950000000000001E-2</v>
      </c>
      <c r="L23" s="13">
        <v>1</v>
      </c>
      <c r="M23" s="17">
        <v>0</v>
      </c>
      <c r="N23" s="19" t="s">
        <v>174</v>
      </c>
      <c r="P23" s="16" t="s">
        <v>272</v>
      </c>
      <c r="Q23" s="52" t="str">
        <f>_xll.McpCalibrationSet(Q20)</f>
        <v>McpCalibrationSet@0</v>
      </c>
      <c r="R23" s="16"/>
      <c r="T23" s="5">
        <f t="shared" si="3"/>
        <v>45640</v>
      </c>
      <c r="U23" s="40" cm="1">
        <f t="array" ref="U23">_xll.YieldCurveZeroRate($Q$24,T23)</f>
        <v>2.1954123371449225E-2</v>
      </c>
      <c r="V23" s="40"/>
      <c r="Z23" s="5">
        <f t="shared" si="4"/>
        <v>45640</v>
      </c>
      <c r="AA23" s="40" cm="1">
        <f t="array" ref="AA23">_xll.YieldCurveZeroRate($X$10,Z23)</f>
        <v>2.2166143711408987E-2</v>
      </c>
    </row>
    <row r="24" spans="1:27" ht="17.25" thickTop="1" thickBot="1">
      <c r="A24" s="35" t="s">
        <v>228</v>
      </c>
      <c r="B24" s="36">
        <v>45693</v>
      </c>
      <c r="C24" s="37">
        <v>2.3068493151</v>
      </c>
      <c r="D24" s="38">
        <v>3.8100000000000002E-2</v>
      </c>
      <c r="E24" s="37">
        <v>101.5784510308</v>
      </c>
      <c r="F24" s="37">
        <v>101.5784510308</v>
      </c>
      <c r="G24" s="38">
        <v>2.24005E-2</v>
      </c>
      <c r="I24" s="16">
        <f t="shared" si="0"/>
        <v>45693</v>
      </c>
      <c r="J24" s="17">
        <f t="shared" si="1"/>
        <v>3.8100000000000002E-2</v>
      </c>
      <c r="K24" s="17">
        <f t="shared" si="2"/>
        <v>2.24005E-2</v>
      </c>
      <c r="L24" s="13">
        <v>1</v>
      </c>
      <c r="M24" s="17">
        <v>0</v>
      </c>
      <c r="N24" s="19" t="s">
        <v>174</v>
      </c>
      <c r="P24" s="16" t="s">
        <v>180</v>
      </c>
      <c r="Q24" s="52" t="str">
        <f>_xll.McpBondCurve2(P12:Q16,P23:Q23)</f>
        <v>McpBondCurve@1</v>
      </c>
      <c r="R24" s="16"/>
      <c r="T24" s="5">
        <f t="shared" si="3"/>
        <v>45693</v>
      </c>
      <c r="U24" s="40" cm="1">
        <f t="array" ref="U24">_xll.YieldCurveZeroRate($Q$24,T24)</f>
        <v>2.2452950528726444E-2</v>
      </c>
      <c r="V24" s="40"/>
      <c r="Z24" s="5">
        <f t="shared" si="4"/>
        <v>45693</v>
      </c>
      <c r="AA24" s="40" cm="1">
        <f t="array" ref="AA24">_xll.YieldCurveZeroRate($X$10,Z24)</f>
        <v>2.2498560362466939E-2</v>
      </c>
    </row>
    <row r="25" spans="1:27" ht="17.25" thickTop="1" thickBot="1">
      <c r="A25" s="35" t="s">
        <v>229</v>
      </c>
      <c r="B25" s="36">
        <v>45733</v>
      </c>
      <c r="C25" s="37">
        <v>2.4164383562</v>
      </c>
      <c r="D25" s="38">
        <v>2.5900000000000003E-2</v>
      </c>
      <c r="E25" s="37">
        <v>100.94820450749999</v>
      </c>
      <c r="F25" s="37">
        <v>100.94820450749999</v>
      </c>
      <c r="G25" s="38">
        <v>2.2812499999999999E-2</v>
      </c>
      <c r="I25" s="16">
        <f t="shared" si="0"/>
        <v>45733</v>
      </c>
      <c r="J25" s="17">
        <f t="shared" si="1"/>
        <v>2.5900000000000003E-2</v>
      </c>
      <c r="K25" s="17">
        <f t="shared" si="2"/>
        <v>2.2812499999999999E-2</v>
      </c>
      <c r="L25" s="13">
        <v>1</v>
      </c>
      <c r="M25" s="17">
        <v>0</v>
      </c>
      <c r="N25" s="19" t="s">
        <v>174</v>
      </c>
      <c r="T25" s="5">
        <f t="shared" si="3"/>
        <v>45733</v>
      </c>
      <c r="U25" s="40" cm="1">
        <f t="array" ref="U25">_xll.YieldCurveZeroRate($Q$24,T25)</f>
        <v>2.2849594951150989E-2</v>
      </c>
      <c r="V25" s="40"/>
      <c r="Z25" s="5">
        <f t="shared" si="4"/>
        <v>45733</v>
      </c>
      <c r="AA25" s="40" cm="1">
        <f t="array" ref="AA25">_xll.YieldCurveZeroRate($X$10,Z25)</f>
        <v>2.2740459442527047E-2</v>
      </c>
    </row>
    <row r="26" spans="1:27" ht="17.25" thickTop="1" thickBot="1">
      <c r="A26" s="35" t="s">
        <v>230</v>
      </c>
      <c r="B26" s="36">
        <v>45748</v>
      </c>
      <c r="C26" s="37">
        <v>2.4575342465999999</v>
      </c>
      <c r="D26" s="38">
        <v>2.5000000000000001E-2</v>
      </c>
      <c r="E26" s="37">
        <v>101.0196779712</v>
      </c>
      <c r="F26" s="37">
        <v>101.0196779712</v>
      </c>
      <c r="G26" s="38">
        <v>2.25875E-2</v>
      </c>
      <c r="I26" s="16">
        <f t="shared" si="0"/>
        <v>45748</v>
      </c>
      <c r="J26" s="17">
        <f t="shared" si="1"/>
        <v>2.5000000000000001E-2</v>
      </c>
      <c r="K26" s="17">
        <f t="shared" si="2"/>
        <v>2.25875E-2</v>
      </c>
      <c r="L26" s="13">
        <v>1</v>
      </c>
      <c r="M26" s="17">
        <v>0</v>
      </c>
      <c r="N26" s="19" t="s">
        <v>174</v>
      </c>
      <c r="Q26" s="52" t="str">
        <f>_xll.McpBondCurve(I3:N48,P4:Q8,P12:Q15,,,"HD")</f>
        <v>McpBondCurve@0</v>
      </c>
      <c r="T26" s="5">
        <f t="shared" si="3"/>
        <v>45748</v>
      </c>
      <c r="U26" s="40" cm="1">
        <f t="array" ref="U26">_xll.YieldCurveZeroRate($Q$24,T26)</f>
        <v>2.2616040730829384E-2</v>
      </c>
      <c r="V26" s="40"/>
      <c r="Z26" s="5">
        <f t="shared" si="4"/>
        <v>45748</v>
      </c>
      <c r="AA26" s="40" cm="1">
        <f t="array" ref="AA26">_xll.YieldCurveZeroRate($X$10,Z26)</f>
        <v>2.2829244577229124E-2</v>
      </c>
    </row>
    <row r="27" spans="1:27" ht="17.25" thickTop="1" thickBot="1">
      <c r="A27" s="35" t="s">
        <v>231</v>
      </c>
      <c r="B27" s="36">
        <v>45760</v>
      </c>
      <c r="C27" s="37">
        <v>2.4904109589000001</v>
      </c>
      <c r="D27" s="38">
        <v>4.2100000000000005E-2</v>
      </c>
      <c r="E27" s="37">
        <v>103.7658188434</v>
      </c>
      <c r="F27" s="37">
        <v>103.7658188434</v>
      </c>
      <c r="G27" s="38">
        <v>2.3275000000000001E-2</v>
      </c>
      <c r="I27" s="16">
        <f t="shared" si="0"/>
        <v>45760</v>
      </c>
      <c r="J27" s="17">
        <f t="shared" si="1"/>
        <v>4.2100000000000005E-2</v>
      </c>
      <c r="K27" s="17">
        <f t="shared" si="2"/>
        <v>2.3275000000000001E-2</v>
      </c>
      <c r="L27" s="13">
        <v>1</v>
      </c>
      <c r="M27" s="17">
        <v>0</v>
      </c>
      <c r="N27" s="19" t="s">
        <v>174</v>
      </c>
      <c r="T27" s="5">
        <f t="shared" si="3"/>
        <v>45760</v>
      </c>
      <c r="U27" s="40" cm="1">
        <f t="array" ref="U27">_xll.YieldCurveZeroRate($Q$24,T27)</f>
        <v>2.3356670325082155E-2</v>
      </c>
      <c r="V27" s="40"/>
      <c r="Z27" s="5">
        <f t="shared" si="4"/>
        <v>45760</v>
      </c>
      <c r="AA27" s="40" cm="1">
        <f t="array" ref="AA27">_xll.YieldCurveZeroRate($X$10,Z27)</f>
        <v>2.2899531217891945E-2</v>
      </c>
    </row>
    <row r="28" spans="1:27" ht="17.25" thickTop="1" thickBot="1">
      <c r="A28" s="35" t="s">
        <v>232</v>
      </c>
      <c r="B28" s="36">
        <v>45910</v>
      </c>
      <c r="C28" s="37">
        <v>2.9013698630000002</v>
      </c>
      <c r="D28" s="38">
        <v>3.7400000000000003E-2</v>
      </c>
      <c r="E28" s="37">
        <v>106.36703752610001</v>
      </c>
      <c r="F28" s="37">
        <v>106.36703752610001</v>
      </c>
      <c r="G28" s="38">
        <v>2.3574999999999999E-2</v>
      </c>
      <c r="I28" s="16">
        <f t="shared" si="0"/>
        <v>45910</v>
      </c>
      <c r="J28" s="17">
        <f t="shared" si="1"/>
        <v>3.7400000000000003E-2</v>
      </c>
      <c r="K28" s="17">
        <f t="shared" si="2"/>
        <v>2.3574999999999999E-2</v>
      </c>
      <c r="L28" s="13">
        <v>1</v>
      </c>
      <c r="M28" s="17">
        <v>0</v>
      </c>
      <c r="N28" s="19" t="s">
        <v>174</v>
      </c>
      <c r="T28" s="5">
        <f t="shared" si="3"/>
        <v>45910</v>
      </c>
      <c r="U28" s="40" cm="1">
        <f t="array" ref="U28">_xll.YieldCurveZeroRate($Q$24,T28)</f>
        <v>2.3646303454094603E-2</v>
      </c>
      <c r="V28" s="40"/>
      <c r="Z28" s="5">
        <f t="shared" si="4"/>
        <v>45910</v>
      </c>
      <c r="AA28" s="40" cm="1">
        <f t="array" ref="AA28">_xll.YieldCurveZeroRate($X$10,Z28)</f>
        <v>2.3725382595117406E-2</v>
      </c>
    </row>
    <row r="29" spans="1:27" ht="17.25" thickTop="1" thickBot="1">
      <c r="A29" s="35" t="s">
        <v>233</v>
      </c>
      <c r="B29" s="36">
        <v>46117</v>
      </c>
      <c r="C29" s="37">
        <v>3.4684931507000001</v>
      </c>
      <c r="D29" s="38">
        <v>3.1800000000000002E-2</v>
      </c>
      <c r="E29" s="37">
        <v>103.84042118089999</v>
      </c>
      <c r="F29" s="37">
        <v>103.84042118089999</v>
      </c>
      <c r="G29" s="38">
        <v>2.4687499999999998E-2</v>
      </c>
      <c r="I29" s="16">
        <f t="shared" si="0"/>
        <v>46117</v>
      </c>
      <c r="J29" s="17">
        <f t="shared" si="1"/>
        <v>3.1800000000000002E-2</v>
      </c>
      <c r="K29" s="17">
        <f t="shared" si="2"/>
        <v>2.4687499999999998E-2</v>
      </c>
      <c r="L29" s="13">
        <v>1</v>
      </c>
      <c r="M29" s="17">
        <v>0</v>
      </c>
      <c r="N29" s="19" t="s">
        <v>174</v>
      </c>
      <c r="T29" s="5">
        <f t="shared" si="3"/>
        <v>46117</v>
      </c>
      <c r="U29" s="40" cm="1">
        <f t="array" ref="U29">_xll.YieldCurveZeroRate($Q$24,T29)</f>
        <v>2.479480875541959E-2</v>
      </c>
      <c r="V29" s="40"/>
      <c r="Z29" s="5">
        <f t="shared" si="4"/>
        <v>46117</v>
      </c>
      <c r="AA29" s="40" cm="1">
        <f t="array" ref="AA29">_xll.YieldCurveZeroRate($X$10,Z29)</f>
        <v>2.4721316576576866E-2</v>
      </c>
    </row>
    <row r="30" spans="1:27" ht="17.25" thickTop="1" thickBot="1">
      <c r="A30" s="35" t="s">
        <v>234</v>
      </c>
      <c r="B30" s="36">
        <v>46259</v>
      </c>
      <c r="C30" s="37">
        <v>3.8575342466000002</v>
      </c>
      <c r="D30" s="38">
        <v>3.0500000000000003E-2</v>
      </c>
      <c r="E30" s="37">
        <v>103.12558730640001</v>
      </c>
      <c r="F30" s="37">
        <v>103.12558730640001</v>
      </c>
      <c r="G30" s="38">
        <v>2.5325E-2</v>
      </c>
      <c r="I30" s="16">
        <f t="shared" si="0"/>
        <v>46259</v>
      </c>
      <c r="J30" s="17">
        <f t="shared" si="1"/>
        <v>3.0500000000000003E-2</v>
      </c>
      <c r="K30" s="17">
        <f t="shared" si="2"/>
        <v>2.5325E-2</v>
      </c>
      <c r="L30" s="13">
        <v>1</v>
      </c>
      <c r="M30" s="17">
        <v>0</v>
      </c>
      <c r="N30" s="19" t="s">
        <v>174</v>
      </c>
      <c r="T30" s="5">
        <f t="shared" si="3"/>
        <v>46259</v>
      </c>
      <c r="U30" s="40" cm="1">
        <f t="array" ref="U30">_xll.YieldCurveZeroRate($Q$24,T30)</f>
        <v>2.5443788403747711E-2</v>
      </c>
      <c r="V30" s="40"/>
      <c r="Z30" s="5">
        <f t="shared" si="4"/>
        <v>46259</v>
      </c>
      <c r="AA30" s="40" cm="1">
        <f t="array" ref="AA30">_xll.YieldCurveZeroRate($X$10,Z30)</f>
        <v>2.5321433982501026E-2</v>
      </c>
    </row>
    <row r="31" spans="1:27" ht="17.25" thickTop="1" thickBot="1">
      <c r="A31" s="35" t="s">
        <v>235</v>
      </c>
      <c r="B31" s="36">
        <v>46408</v>
      </c>
      <c r="C31" s="37">
        <v>4.2657534246999997</v>
      </c>
      <c r="D31" s="38">
        <v>2.4500000000000001E-2</v>
      </c>
      <c r="E31" s="37">
        <v>101.73999660859999</v>
      </c>
      <c r="F31" s="37">
        <v>101.73999660859999</v>
      </c>
      <c r="G31" s="38">
        <v>2.4582E-2</v>
      </c>
      <c r="I31" s="16">
        <f t="shared" si="0"/>
        <v>46408</v>
      </c>
      <c r="J31" s="17">
        <f t="shared" si="1"/>
        <v>2.4500000000000001E-2</v>
      </c>
      <c r="K31" s="17">
        <f t="shared" si="2"/>
        <v>2.4582E-2</v>
      </c>
      <c r="L31" s="13">
        <v>1</v>
      </c>
      <c r="M31" s="17">
        <v>0</v>
      </c>
      <c r="N31" s="19" t="s">
        <v>174</v>
      </c>
      <c r="T31" s="5">
        <f t="shared" si="3"/>
        <v>46408</v>
      </c>
      <c r="U31" s="40" cm="1">
        <f t="array" ref="U31">_xll.YieldCurveZeroRate($Q$24,T31)</f>
        <v>2.4645306186049355E-2</v>
      </c>
      <c r="V31" s="40"/>
      <c r="Z31" s="5">
        <f t="shared" si="4"/>
        <v>46408</v>
      </c>
      <c r="AA31" s="40" cm="1">
        <f t="array" ref="AA31">_xll.YieldCurveZeroRate($X$10,Z31)</f>
        <v>2.5888363097866816E-2</v>
      </c>
    </row>
    <row r="32" spans="1:27" ht="17.25" thickTop="1" thickBot="1">
      <c r="A32" s="35" t="s">
        <v>236</v>
      </c>
      <c r="B32" s="36">
        <v>46442</v>
      </c>
      <c r="C32" s="37">
        <v>4.3589041096000001</v>
      </c>
      <c r="D32" s="38">
        <v>2.6500000000000003E-2</v>
      </c>
      <c r="E32" s="37">
        <v>101.67386055750001</v>
      </c>
      <c r="F32" s="37">
        <v>101.67386055750001</v>
      </c>
      <c r="G32" s="38">
        <v>2.5422499999999997E-2</v>
      </c>
      <c r="I32" s="16">
        <f t="shared" si="0"/>
        <v>46442</v>
      </c>
      <c r="J32" s="17">
        <f t="shared" si="1"/>
        <v>2.6500000000000003E-2</v>
      </c>
      <c r="K32" s="17">
        <f t="shared" si="2"/>
        <v>2.5422499999999997E-2</v>
      </c>
      <c r="L32" s="13">
        <v>1</v>
      </c>
      <c r="M32" s="17">
        <v>0</v>
      </c>
      <c r="N32" s="19" t="s">
        <v>174</v>
      </c>
      <c r="T32" s="5">
        <f t="shared" si="3"/>
        <v>46442</v>
      </c>
      <c r="U32" s="40" cm="1">
        <f t="array" ref="U32">_xll.YieldCurveZeroRate($Q$24,T32)</f>
        <v>2.5529088090533725E-2</v>
      </c>
      <c r="V32" s="40"/>
      <c r="Z32" s="5">
        <f t="shared" si="4"/>
        <v>46442</v>
      </c>
      <c r="AA32" s="40" cm="1">
        <f t="array" ref="AA32">_xll.YieldCurveZeroRate($X$10,Z32)</f>
        <v>2.6009537146219425E-2</v>
      </c>
    </row>
    <row r="33" spans="1:27" ht="17.25" thickTop="1" thickBot="1">
      <c r="A33" s="35" t="s">
        <v>237</v>
      </c>
      <c r="B33" s="36">
        <v>46487</v>
      </c>
      <c r="C33" s="37">
        <v>4.4821917808</v>
      </c>
      <c r="D33" s="38">
        <v>4.0400000000000005E-2</v>
      </c>
      <c r="E33" s="37">
        <v>107.0659774379</v>
      </c>
      <c r="F33" s="37">
        <v>107.0659774379</v>
      </c>
      <c r="G33" s="38">
        <v>2.6224999999999998E-2</v>
      </c>
      <c r="I33" s="16">
        <f t="shared" si="0"/>
        <v>46487</v>
      </c>
      <c r="J33" s="17">
        <f t="shared" si="1"/>
        <v>4.0400000000000005E-2</v>
      </c>
      <c r="K33" s="17">
        <f t="shared" si="2"/>
        <v>2.6224999999999998E-2</v>
      </c>
      <c r="L33" s="13">
        <v>1</v>
      </c>
      <c r="M33" s="17">
        <v>0</v>
      </c>
      <c r="N33" s="19" t="s">
        <v>174</v>
      </c>
      <c r="T33" s="5">
        <f t="shared" si="3"/>
        <v>46487</v>
      </c>
      <c r="U33" s="40" cm="1">
        <f t="array" ref="U33">_xll.YieldCurveZeroRate($Q$24,T33)</f>
        <v>2.6435725132444722E-2</v>
      </c>
      <c r="V33" s="40"/>
      <c r="Z33" s="5">
        <f t="shared" si="4"/>
        <v>46487</v>
      </c>
      <c r="AA33" s="40" cm="1">
        <f t="array" ref="AA33">_xll.YieldCurveZeroRate($X$10,Z33)</f>
        <v>2.6165532547928232E-2</v>
      </c>
    </row>
    <row r="34" spans="1:27" ht="17.25" thickTop="1" thickBot="1">
      <c r="A34" s="35" t="s">
        <v>238</v>
      </c>
      <c r="B34" s="36">
        <v>46554</v>
      </c>
      <c r="C34" s="37">
        <v>4.6657534247000001</v>
      </c>
      <c r="D34" s="38">
        <v>2.69E-2</v>
      </c>
      <c r="E34" s="37">
        <v>98.741817698999995</v>
      </c>
      <c r="F34" s="37">
        <v>98.741817698999995</v>
      </c>
      <c r="G34" s="38">
        <v>2.5410499999999999E-2</v>
      </c>
      <c r="I34" s="16">
        <f t="shared" si="0"/>
        <v>46554</v>
      </c>
      <c r="J34" s="17">
        <f t="shared" si="1"/>
        <v>2.69E-2</v>
      </c>
      <c r="K34" s="17">
        <f t="shared" si="2"/>
        <v>2.5410499999999999E-2</v>
      </c>
      <c r="L34" s="13">
        <v>1</v>
      </c>
      <c r="M34" s="17">
        <v>0</v>
      </c>
      <c r="N34" s="19" t="s">
        <v>174</v>
      </c>
      <c r="T34" s="5">
        <f t="shared" si="3"/>
        <v>46554</v>
      </c>
      <c r="U34" s="40" cm="1">
        <f t="array" ref="U34">_xll.YieldCurveZeroRate($Q$24,T34)</f>
        <v>2.5502835160378934E-2</v>
      </c>
      <c r="V34" s="40"/>
      <c r="Z34" s="5">
        <f t="shared" si="4"/>
        <v>46554</v>
      </c>
      <c r="AA34" s="40" cm="1">
        <f t="array" ref="AA34">_xll.YieldCurveZeroRate($X$10,Z34)</f>
        <v>2.6388918848032319E-2</v>
      </c>
    </row>
    <row r="35" spans="1:27" ht="17.25" thickTop="1" thickBot="1">
      <c r="A35" s="35" t="s">
        <v>239</v>
      </c>
      <c r="B35" s="36">
        <v>46623</v>
      </c>
      <c r="C35" s="37">
        <v>4.8547945205000005</v>
      </c>
      <c r="D35" s="38">
        <v>4.24E-2</v>
      </c>
      <c r="E35" s="37">
        <v>105.08801663369999</v>
      </c>
      <c r="F35" s="37">
        <v>105.08801663369999</v>
      </c>
      <c r="G35" s="38">
        <v>2.6324999999999998E-2</v>
      </c>
      <c r="I35" s="16">
        <f t="shared" si="0"/>
        <v>46623</v>
      </c>
      <c r="J35" s="17">
        <f t="shared" si="1"/>
        <v>4.24E-2</v>
      </c>
      <c r="K35" s="17">
        <f t="shared" si="2"/>
        <v>2.6324999999999998E-2</v>
      </c>
      <c r="L35" s="13">
        <v>1</v>
      </c>
      <c r="M35" s="17">
        <v>0</v>
      </c>
      <c r="N35" s="19" t="s">
        <v>174</v>
      </c>
      <c r="T35" s="5">
        <f t="shared" si="3"/>
        <v>46623</v>
      </c>
      <c r="U35" s="40" cm="1">
        <f t="array" ref="U35">_xll.YieldCurveZeroRate($Q$24,T35)</f>
        <v>2.6542807303239366E-2</v>
      </c>
      <c r="V35" s="40"/>
      <c r="Z35" s="5">
        <f t="shared" si="4"/>
        <v>46623</v>
      </c>
      <c r="AA35" s="40" cm="1">
        <f t="array" ref="AA35">_xll.YieldCurveZeroRate($X$10,Z35)</f>
        <v>2.6608430955006424E-2</v>
      </c>
    </row>
    <row r="36" spans="1:27" ht="17.25" thickTop="1" thickBot="1">
      <c r="A36" s="35" t="s">
        <v>240</v>
      </c>
      <c r="B36" s="36">
        <v>46940</v>
      </c>
      <c r="C36" s="37">
        <v>5.7232876711999996</v>
      </c>
      <c r="D36" s="38">
        <v>4.0400000000000005E-2</v>
      </c>
      <c r="E36" s="37">
        <v>108.3124649384</v>
      </c>
      <c r="F36" s="37">
        <v>108.3124649384</v>
      </c>
      <c r="G36" s="38">
        <v>2.7137499999999998E-2</v>
      </c>
      <c r="I36" s="16">
        <f t="shared" si="0"/>
        <v>46940</v>
      </c>
      <c r="J36" s="17">
        <f t="shared" si="1"/>
        <v>4.0400000000000005E-2</v>
      </c>
      <c r="K36" s="17">
        <f t="shared" si="2"/>
        <v>2.7137499999999998E-2</v>
      </c>
      <c r="L36" s="13">
        <v>1</v>
      </c>
      <c r="M36" s="17">
        <v>0</v>
      </c>
      <c r="N36" s="19" t="s">
        <v>174</v>
      </c>
      <c r="T36" s="5">
        <f t="shared" si="3"/>
        <v>46940</v>
      </c>
      <c r="U36" s="40" cm="1">
        <f t="array" ref="U36">_xll.YieldCurveZeroRate($Q$24,T36)</f>
        <v>2.7402149993106553E-2</v>
      </c>
      <c r="V36" s="40"/>
      <c r="Z36" s="5">
        <f t="shared" si="4"/>
        <v>46940</v>
      </c>
      <c r="AA36" s="40" cm="1">
        <f t="array" ref="AA36">_xll.YieldCurveZeroRate($X$10,Z36)</f>
        <v>2.7495561014492454E-2</v>
      </c>
    </row>
    <row r="37" spans="1:27" ht="17.25" thickTop="1" thickBot="1">
      <c r="A37" s="35" t="s">
        <v>241</v>
      </c>
      <c r="B37" s="36">
        <v>47126</v>
      </c>
      <c r="C37" s="37">
        <v>6.2328767123000004</v>
      </c>
      <c r="D37" s="38">
        <v>3.4800000000000005E-2</v>
      </c>
      <c r="E37" s="37">
        <v>106.60557420000001</v>
      </c>
      <c r="F37" s="37">
        <v>106.60557420000001</v>
      </c>
      <c r="G37" s="38">
        <v>2.7937499999999997E-2</v>
      </c>
      <c r="I37" s="16">
        <f t="shared" si="0"/>
        <v>47126</v>
      </c>
      <c r="J37" s="17">
        <f t="shared" si="1"/>
        <v>3.4800000000000005E-2</v>
      </c>
      <c r="K37" s="17">
        <f t="shared" si="2"/>
        <v>2.7937499999999997E-2</v>
      </c>
      <c r="L37" s="13">
        <v>1</v>
      </c>
      <c r="M37" s="17">
        <v>0</v>
      </c>
      <c r="N37" s="19" t="s">
        <v>174</v>
      </c>
      <c r="T37" s="5">
        <f t="shared" si="3"/>
        <v>47126</v>
      </c>
      <c r="U37" s="40" cm="1">
        <f t="array" ref="U37">_xll.YieldCurveZeroRate($Q$24,T37)</f>
        <v>2.8240285426996439E-2</v>
      </c>
      <c r="V37" s="40"/>
      <c r="Z37" s="5">
        <f t="shared" si="4"/>
        <v>47126</v>
      </c>
      <c r="AA37" s="40" cm="1">
        <f t="array" ref="AA37">_xll.YieldCurveZeroRate($X$10,Z37)</f>
        <v>2.79367236124883E-2</v>
      </c>
    </row>
    <row r="38" spans="1:27" ht="17.25" thickTop="1" thickBot="1">
      <c r="A38" s="35" t="s">
        <v>242</v>
      </c>
      <c r="B38" s="36">
        <v>47178</v>
      </c>
      <c r="C38" s="37">
        <v>6.3753424658000002</v>
      </c>
      <c r="D38" s="38">
        <v>2.9900000000000003E-2</v>
      </c>
      <c r="E38" s="37">
        <v>104.4001812537</v>
      </c>
      <c r="F38" s="37">
        <v>104.4001812537</v>
      </c>
      <c r="G38" s="38">
        <v>2.8000000000000001E-2</v>
      </c>
      <c r="I38" s="16">
        <f t="shared" si="0"/>
        <v>47178</v>
      </c>
      <c r="J38" s="17">
        <f t="shared" si="1"/>
        <v>2.9900000000000003E-2</v>
      </c>
      <c r="K38" s="17">
        <f t="shared" si="2"/>
        <v>2.8000000000000001E-2</v>
      </c>
      <c r="L38" s="13">
        <v>1</v>
      </c>
      <c r="M38" s="17">
        <v>0</v>
      </c>
      <c r="N38" s="19" t="s">
        <v>174</v>
      </c>
      <c r="T38" s="5">
        <f t="shared" si="3"/>
        <v>47178</v>
      </c>
      <c r="U38" s="40" cm="1">
        <f t="array" ref="U38">_xll.YieldCurveZeroRate($Q$24,T38)</f>
        <v>2.824696847394045E-2</v>
      </c>
      <c r="V38" s="40"/>
      <c r="Z38" s="5">
        <f t="shared" si="4"/>
        <v>47178</v>
      </c>
      <c r="AA38" s="40" cm="1">
        <f t="array" ref="AA38">_xll.YieldCurveZeroRate($X$10,Z38)</f>
        <v>2.805105156245823E-2</v>
      </c>
    </row>
    <row r="39" spans="1:27" ht="17.25" thickTop="1" thickBot="1">
      <c r="A39" s="35" t="s">
        <v>243</v>
      </c>
      <c r="B39" s="36">
        <v>48225</v>
      </c>
      <c r="C39" s="37">
        <v>9.2438356164000002</v>
      </c>
      <c r="D39" s="38">
        <v>4.5200000000000004E-2</v>
      </c>
      <c r="E39" s="37">
        <v>113.64138600210001</v>
      </c>
      <c r="F39" s="37">
        <v>113.64138600210001</v>
      </c>
      <c r="G39" s="38">
        <v>2.9075E-2</v>
      </c>
      <c r="I39" s="16">
        <f t="shared" si="0"/>
        <v>48225</v>
      </c>
      <c r="J39" s="17">
        <f t="shared" si="1"/>
        <v>4.5200000000000004E-2</v>
      </c>
      <c r="K39" s="17">
        <f t="shared" si="2"/>
        <v>2.9075E-2</v>
      </c>
      <c r="L39" s="13">
        <v>1</v>
      </c>
      <c r="M39" s="17">
        <v>0</v>
      </c>
      <c r="N39" s="19" t="s">
        <v>174</v>
      </c>
      <c r="T39" s="5">
        <f t="shared" si="3"/>
        <v>48225</v>
      </c>
      <c r="U39" s="40" cm="1">
        <f t="array" ref="U39">_xll.YieldCurveZeroRate($Q$24,T39)</f>
        <v>2.9514221104656468E-2</v>
      </c>
      <c r="V39" s="40"/>
      <c r="Z39" s="5">
        <f t="shared" si="4"/>
        <v>48225</v>
      </c>
      <c r="AA39" s="40" cm="1">
        <f t="array" ref="AA39">_xll.YieldCurveZeroRate($X$10,Z39)</f>
        <v>2.9742230016025894E-2</v>
      </c>
    </row>
    <row r="40" spans="1:27" ht="17.25" thickTop="1" thickBot="1">
      <c r="A40" s="35" t="s">
        <v>244</v>
      </c>
      <c r="B40" s="36">
        <v>48230</v>
      </c>
      <c r="C40" s="37">
        <v>9.2575342466000006</v>
      </c>
      <c r="D40" s="38">
        <v>0.03</v>
      </c>
      <c r="E40" s="37">
        <v>113.74773542520001</v>
      </c>
      <c r="F40" s="37">
        <v>113.74773542520001</v>
      </c>
      <c r="G40" s="38">
        <v>2.9354999999999999E-2</v>
      </c>
      <c r="I40" s="16">
        <f t="shared" si="0"/>
        <v>48230</v>
      </c>
      <c r="J40" s="17">
        <f t="shared" si="1"/>
        <v>0.03</v>
      </c>
      <c r="K40" s="17">
        <f t="shared" si="2"/>
        <v>2.9354999999999999E-2</v>
      </c>
      <c r="L40" s="13">
        <v>1</v>
      </c>
      <c r="M40" s="17">
        <v>0</v>
      </c>
      <c r="N40" s="19" t="s">
        <v>174</v>
      </c>
      <c r="T40" s="5">
        <f t="shared" si="3"/>
        <v>48230</v>
      </c>
      <c r="U40" s="40" cm="1">
        <f t="array" ref="U40">_xll.YieldCurveZeroRate($Q$24,T40)</f>
        <v>2.9684026751119443E-2</v>
      </c>
      <c r="V40" s="40"/>
      <c r="Z40" s="5">
        <f t="shared" si="4"/>
        <v>48230</v>
      </c>
      <c r="AA40" s="40" cm="1">
        <f t="array" ref="AA40">_xll.YieldCurveZeroRate($X$10,Z40)</f>
        <v>2.9748186575434897E-2</v>
      </c>
    </row>
    <row r="41" spans="1:27" ht="17.25" thickTop="1" thickBot="1">
      <c r="A41" s="35" t="s">
        <v>245</v>
      </c>
      <c r="B41" s="36">
        <v>48326</v>
      </c>
      <c r="C41" s="37">
        <v>9.5205479452000006</v>
      </c>
      <c r="D41" s="38">
        <v>2.98E-2</v>
      </c>
      <c r="E41" s="37">
        <v>98.600482881900007</v>
      </c>
      <c r="F41" s="37">
        <v>98.600482881900007</v>
      </c>
      <c r="G41" s="38">
        <v>2.8824499999999999E-2</v>
      </c>
      <c r="I41" s="16">
        <f t="shared" si="0"/>
        <v>48326</v>
      </c>
      <c r="J41" s="17">
        <f t="shared" si="1"/>
        <v>2.98E-2</v>
      </c>
      <c r="K41" s="17">
        <f t="shared" si="2"/>
        <v>2.8824499999999999E-2</v>
      </c>
      <c r="L41" s="13">
        <v>1</v>
      </c>
      <c r="M41" s="17">
        <v>0</v>
      </c>
      <c r="N41" s="19" t="s">
        <v>174</v>
      </c>
      <c r="T41" s="5">
        <f t="shared" si="3"/>
        <v>48326</v>
      </c>
      <c r="U41" s="40" cm="1">
        <f t="array" ref="U41">_xll.YieldCurveZeroRate($Q$24,T41)</f>
        <v>2.9041013923565059E-2</v>
      </c>
      <c r="V41" s="40"/>
      <c r="Z41" s="5">
        <f t="shared" si="4"/>
        <v>48326</v>
      </c>
      <c r="AA41" s="40" cm="1">
        <f t="array" ref="AA41">_xll.YieldCurveZeroRate($X$10,Z41)</f>
        <v>2.9859635756477387E-2</v>
      </c>
    </row>
    <row r="42" spans="1:27" ht="17.25" thickTop="1" thickBot="1">
      <c r="A42" s="35" t="s">
        <v>246</v>
      </c>
      <c r="B42" s="36">
        <v>48413</v>
      </c>
      <c r="C42" s="37">
        <v>9.7589041095999995</v>
      </c>
      <c r="D42" s="38">
        <v>2.9600000000000001E-2</v>
      </c>
      <c r="E42" s="37">
        <v>98.376005576699995</v>
      </c>
      <c r="F42" s="37">
        <v>98.376005576699995</v>
      </c>
      <c r="G42" s="38">
        <v>2.83115E-2</v>
      </c>
      <c r="I42" s="16">
        <f t="shared" si="0"/>
        <v>48413</v>
      </c>
      <c r="J42" s="17">
        <f t="shared" si="1"/>
        <v>2.9600000000000001E-2</v>
      </c>
      <c r="K42" s="17">
        <f t="shared" si="2"/>
        <v>2.83115E-2</v>
      </c>
      <c r="L42" s="13">
        <v>1</v>
      </c>
      <c r="M42" s="17">
        <v>0</v>
      </c>
      <c r="N42" s="19" t="s">
        <v>174</v>
      </c>
      <c r="T42" s="5">
        <f t="shared" si="3"/>
        <v>48413</v>
      </c>
      <c r="U42" s="40" cm="1">
        <f t="array" ref="U42">_xll.YieldCurveZeroRate($Q$24,T42)</f>
        <v>2.8457130598323829E-2</v>
      </c>
      <c r="V42" s="40"/>
      <c r="Z42" s="5">
        <f t="shared" si="4"/>
        <v>48413</v>
      </c>
      <c r="AA42" s="40" cm="1">
        <f t="array" ref="AA42">_xll.YieldCurveZeroRate($X$10,Z42)</f>
        <v>2.9956049317808042E-2</v>
      </c>
    </row>
    <row r="43" spans="1:27" ht="17.25" thickTop="1" thickBot="1">
      <c r="A43" s="35" t="s">
        <v>247</v>
      </c>
      <c r="B43" s="36">
        <v>49593</v>
      </c>
      <c r="C43" s="37">
        <v>12.991780821900001</v>
      </c>
      <c r="D43" s="38">
        <v>4.0100000000000004E-2</v>
      </c>
      <c r="E43" s="37">
        <v>119.3351684556</v>
      </c>
      <c r="F43" s="37">
        <v>119.3351684556</v>
      </c>
      <c r="G43" s="38">
        <v>2.9807999999999998E-2</v>
      </c>
      <c r="I43" s="16">
        <f t="shared" si="0"/>
        <v>49593</v>
      </c>
      <c r="J43" s="17">
        <f t="shared" si="1"/>
        <v>4.0100000000000004E-2</v>
      </c>
      <c r="K43" s="17">
        <f t="shared" si="2"/>
        <v>2.9807999999999998E-2</v>
      </c>
      <c r="L43" s="13">
        <v>1</v>
      </c>
      <c r="M43" s="17">
        <v>0</v>
      </c>
      <c r="N43" s="19" t="s">
        <v>174</v>
      </c>
      <c r="T43" s="5">
        <f t="shared" si="3"/>
        <v>49593</v>
      </c>
      <c r="U43" s="40" cm="1">
        <f t="array" ref="U43">_xll.YieldCurveZeroRate($Q$24,T43)</f>
        <v>3.027098831326017E-2</v>
      </c>
      <c r="V43" s="40"/>
      <c r="Z43" s="5">
        <f t="shared" si="4"/>
        <v>49593</v>
      </c>
      <c r="AA43" s="40" cm="1">
        <f t="array" ref="AA43">_xll.YieldCurveZeroRate($X$10,Z43)</f>
        <v>3.0939383358420253E-2</v>
      </c>
    </row>
    <row r="44" spans="1:27" ht="17.25" thickTop="1" thickBot="1">
      <c r="A44" s="35" t="s">
        <v>248</v>
      </c>
      <c r="B44" s="36">
        <v>49699</v>
      </c>
      <c r="C44" s="37">
        <v>13.2821917808</v>
      </c>
      <c r="D44" s="38">
        <v>3.7999999999999999E-2</v>
      </c>
      <c r="E44" s="37">
        <v>125.6108757785</v>
      </c>
      <c r="F44" s="37">
        <v>125.6108757785</v>
      </c>
      <c r="G44" s="38">
        <v>3.0850000000000002E-2</v>
      </c>
      <c r="I44" s="16">
        <f t="shared" si="0"/>
        <v>49699</v>
      </c>
      <c r="J44" s="17">
        <f t="shared" si="1"/>
        <v>3.7999999999999999E-2</v>
      </c>
      <c r="K44" s="17">
        <f t="shared" si="2"/>
        <v>3.0850000000000002E-2</v>
      </c>
      <c r="L44" s="13">
        <v>1</v>
      </c>
      <c r="M44" s="17">
        <v>0</v>
      </c>
      <c r="N44" s="19" t="s">
        <v>174</v>
      </c>
      <c r="T44" s="5">
        <f t="shared" si="3"/>
        <v>49699</v>
      </c>
      <c r="U44" s="40" cm="1">
        <f t="array" ref="U44">_xll.YieldCurveZeroRate($Q$24,T44)</f>
        <v>3.1566530002691391E-2</v>
      </c>
      <c r="V44" s="40"/>
      <c r="Z44" s="5">
        <f t="shared" si="4"/>
        <v>49699</v>
      </c>
      <c r="AA44" s="40" cm="1">
        <f t="array" ref="AA44">_xll.YieldCurveZeroRate($X$10,Z44)</f>
        <v>3.1005529334175913E-2</v>
      </c>
    </row>
    <row r="45" spans="1:27" ht="17.25" thickTop="1" thickBot="1">
      <c r="A45" s="35" t="s">
        <v>249</v>
      </c>
      <c r="B45" s="36">
        <v>50049</v>
      </c>
      <c r="C45" s="37">
        <v>14.2410958904</v>
      </c>
      <c r="D45" s="38">
        <v>4.0100000000000004E-2</v>
      </c>
      <c r="E45" s="37">
        <v>124.20880475049999</v>
      </c>
      <c r="F45" s="37">
        <v>124.20880475049999</v>
      </c>
      <c r="G45" s="38">
        <v>3.0934E-2</v>
      </c>
      <c r="I45" s="16">
        <f t="shared" si="0"/>
        <v>50049</v>
      </c>
      <c r="J45" s="17">
        <f t="shared" si="1"/>
        <v>4.0100000000000004E-2</v>
      </c>
      <c r="K45" s="17">
        <f t="shared" si="2"/>
        <v>3.0934E-2</v>
      </c>
      <c r="L45" s="13">
        <v>1</v>
      </c>
      <c r="M45" s="17">
        <v>0</v>
      </c>
      <c r="N45" s="19" t="s">
        <v>174</v>
      </c>
      <c r="T45" s="5">
        <f t="shared" si="3"/>
        <v>50049</v>
      </c>
      <c r="U45" s="40" cm="1">
        <f t="array" ref="U45">_xll.YieldCurveZeroRate($Q$24,T45)</f>
        <v>3.1660947232820202E-2</v>
      </c>
      <c r="V45" s="40"/>
      <c r="Z45" s="5">
        <f t="shared" si="4"/>
        <v>50049</v>
      </c>
      <c r="AA45" s="40" cm="1">
        <f t="array" ref="AA45">_xll.YieldCurveZeroRate($X$10,Z45)</f>
        <v>3.1205399047627026E-2</v>
      </c>
    </row>
    <row r="46" spans="1:27" ht="17.25" thickTop="1" thickBot="1">
      <c r="A46" s="35" t="s">
        <v>250</v>
      </c>
      <c r="B46" s="36">
        <v>51233</v>
      </c>
      <c r="C46" s="37">
        <v>17.484931506799999</v>
      </c>
      <c r="D46" s="38">
        <v>4.4200000000000003E-2</v>
      </c>
      <c r="E46" s="37">
        <v>126.36108561170001</v>
      </c>
      <c r="F46" s="37">
        <v>126.36108561170001</v>
      </c>
      <c r="G46" s="38">
        <v>3.1510999999999997E-2</v>
      </c>
      <c r="I46" s="16">
        <f t="shared" si="0"/>
        <v>51233</v>
      </c>
      <c r="J46" s="17">
        <f t="shared" si="1"/>
        <v>4.4200000000000003E-2</v>
      </c>
      <c r="K46" s="17">
        <f t="shared" si="2"/>
        <v>3.1510999999999997E-2</v>
      </c>
      <c r="L46" s="13">
        <v>1</v>
      </c>
      <c r="M46" s="17">
        <v>0</v>
      </c>
      <c r="N46" s="19" t="s">
        <v>174</v>
      </c>
      <c r="T46" s="5">
        <f t="shared" si="3"/>
        <v>51233</v>
      </c>
      <c r="U46" s="40" cm="1">
        <f t="array" ref="U46">_xll.YieldCurveZeroRate($Q$24,T46)</f>
        <v>3.2345340372024176E-2</v>
      </c>
      <c r="V46" s="40"/>
      <c r="Z46" s="5">
        <f t="shared" si="4"/>
        <v>51233</v>
      </c>
      <c r="AA46" s="40" cm="1">
        <f t="array" ref="AA46">_xll.YieldCurveZeroRate($X$10,Z46)</f>
        <v>3.1722068545260426E-2</v>
      </c>
    </row>
    <row r="47" spans="1:27" ht="17.25" thickTop="1" thickBot="1">
      <c r="A47" s="35" t="s">
        <v>251</v>
      </c>
      <c r="B47" s="36">
        <v>51456</v>
      </c>
      <c r="C47" s="37">
        <v>18.095890410999999</v>
      </c>
      <c r="D47" s="38">
        <v>4.6100000000000002E-2</v>
      </c>
      <c r="E47" s="37">
        <v>129.84597713650001</v>
      </c>
      <c r="F47" s="37">
        <v>129.84597713650001</v>
      </c>
      <c r="G47" s="38">
        <v>3.1550000000000002E-2</v>
      </c>
      <c r="I47" s="16">
        <f t="shared" si="0"/>
        <v>51456</v>
      </c>
      <c r="J47" s="17">
        <f t="shared" si="1"/>
        <v>4.6100000000000002E-2</v>
      </c>
      <c r="K47" s="17">
        <f t="shared" si="2"/>
        <v>3.1550000000000002E-2</v>
      </c>
      <c r="L47" s="13">
        <v>1</v>
      </c>
      <c r="M47" s="17">
        <v>0</v>
      </c>
      <c r="N47" s="19" t="s">
        <v>174</v>
      </c>
      <c r="T47" s="5">
        <f t="shared" si="3"/>
        <v>51456</v>
      </c>
      <c r="U47" s="40" cm="1">
        <f t="array" ref="U47">_xll.YieldCurveZeroRate($Q$24,T47)</f>
        <v>3.2424566607101489E-2</v>
      </c>
      <c r="V47" s="40"/>
      <c r="Z47" s="5">
        <f t="shared" si="4"/>
        <v>51456</v>
      </c>
      <c r="AA47" s="40" cm="1">
        <f t="array" ref="AA47">_xll.YieldCurveZeroRate($X$10,Z47)</f>
        <v>3.179888817854748E-2</v>
      </c>
    </row>
    <row r="48" spans="1:27" ht="16.5" thickTop="1" thickBot="1">
      <c r="A48" s="39" t="s">
        <v>252</v>
      </c>
      <c r="B48" s="36">
        <v>53635</v>
      </c>
      <c r="C48" s="37">
        <v>24.065753424699999</v>
      </c>
      <c r="D48" s="38">
        <v>3.5000000000000003E-2</v>
      </c>
      <c r="E48" s="37">
        <v>117.2668616406</v>
      </c>
      <c r="F48" s="37">
        <v>117.2668616406</v>
      </c>
      <c r="G48" s="38">
        <v>3.2250000000000001E-2</v>
      </c>
      <c r="I48" s="16">
        <f>B48</f>
        <v>53635</v>
      </c>
      <c r="J48" s="17">
        <f t="shared" si="1"/>
        <v>3.5000000000000003E-2</v>
      </c>
      <c r="K48" s="17">
        <f t="shared" si="2"/>
        <v>3.2250000000000001E-2</v>
      </c>
      <c r="L48" s="13">
        <v>1</v>
      </c>
      <c r="M48" s="17">
        <v>0</v>
      </c>
      <c r="N48" s="19" t="s">
        <v>174</v>
      </c>
      <c r="T48" s="5">
        <f t="shared" si="3"/>
        <v>53635</v>
      </c>
      <c r="U48" s="40" cm="1">
        <f t="array" ref="U48">_xll.YieldCurveZeroRate($Q$24,T48)</f>
        <v>3.3008848074494578E-2</v>
      </c>
      <c r="V48" s="40"/>
      <c r="Z48" s="5">
        <f t="shared" si="4"/>
        <v>53635</v>
      </c>
      <c r="AA48" s="40" cm="1">
        <f t="array" ref="AA48">_xll.YieldCurveZeroRate($X$10,Z48)</f>
        <v>3.2344955823761463E-2</v>
      </c>
    </row>
    <row r="49" spans="4:7" ht="15.75" thickTop="1">
      <c r="D49" s="5"/>
      <c r="E49" s="14"/>
      <c r="F49" s="14"/>
      <c r="G49" s="14"/>
    </row>
    <row r="50" spans="4:7">
      <c r="D50" s="5"/>
      <c r="E50" s="14"/>
      <c r="F50" s="14"/>
      <c r="G50" s="14"/>
    </row>
    <row r="51" spans="4:7">
      <c r="D51" s="5"/>
      <c r="E51" s="14"/>
      <c r="F51" s="14"/>
      <c r="G51" s="14"/>
    </row>
    <row r="52" spans="4:7">
      <c r="D52" s="5"/>
      <c r="E52" s="14"/>
      <c r="F52" s="14"/>
      <c r="G52" s="14"/>
    </row>
    <row r="53" spans="4:7">
      <c r="D53" s="5"/>
      <c r="E53" s="14"/>
      <c r="F53" s="14"/>
      <c r="G53" s="14"/>
    </row>
    <row r="54" spans="4:7">
      <c r="D54" s="5"/>
      <c r="E54" s="14"/>
      <c r="F54" s="14"/>
      <c r="G54" s="14"/>
    </row>
    <row r="55" spans="4:7">
      <c r="D55" s="5"/>
      <c r="E55" s="14"/>
      <c r="F55" s="14"/>
      <c r="G55" s="14"/>
    </row>
    <row r="56" spans="4:7">
      <c r="D56" s="5"/>
      <c r="E56" s="14"/>
      <c r="F56" s="14"/>
      <c r="G56" s="14"/>
    </row>
    <row r="57" spans="4:7">
      <c r="D57" s="5"/>
      <c r="E57" s="14"/>
      <c r="F57" s="14"/>
      <c r="G57" s="14"/>
    </row>
    <row r="58" spans="4:7">
      <c r="D58" s="5"/>
      <c r="E58" s="14"/>
      <c r="F58" s="14"/>
      <c r="G58" s="14"/>
    </row>
    <row r="59" spans="4:7">
      <c r="D59" s="5"/>
      <c r="E59" s="14"/>
      <c r="F59" s="14"/>
      <c r="G59" s="14"/>
    </row>
    <row r="60" spans="4:7">
      <c r="D60" s="5"/>
      <c r="E60" s="14"/>
      <c r="F60" s="14"/>
      <c r="G60" s="14"/>
    </row>
    <row r="61" spans="4:7">
      <c r="D61" s="5"/>
      <c r="E61" s="14"/>
      <c r="F61" s="14"/>
      <c r="G61" s="14"/>
    </row>
    <row r="62" spans="4:7">
      <c r="D62" s="5"/>
      <c r="E62" s="14"/>
      <c r="F62" s="14"/>
      <c r="G62" s="14"/>
    </row>
    <row r="63" spans="4:7">
      <c r="D63" s="5"/>
      <c r="E63" s="14"/>
      <c r="F63" s="14"/>
      <c r="G63" s="14"/>
    </row>
    <row r="64" spans="4:7">
      <c r="D64" s="5"/>
      <c r="E64" s="14"/>
      <c r="F64" s="14"/>
      <c r="G64" s="14"/>
    </row>
    <row r="65" spans="4:7">
      <c r="D65" s="5"/>
      <c r="E65" s="14"/>
      <c r="F65" s="14"/>
      <c r="G65" s="14"/>
    </row>
    <row r="66" spans="4:7">
      <c r="D66" s="5"/>
      <c r="E66" s="14"/>
      <c r="F66" s="14"/>
      <c r="G66" s="14"/>
    </row>
    <row r="67" spans="4:7">
      <c r="D67" s="5"/>
      <c r="E67" s="14"/>
      <c r="F67" s="14"/>
      <c r="G67" s="14"/>
    </row>
    <row r="68" spans="4:7">
      <c r="D68" s="5"/>
      <c r="E68" s="14"/>
      <c r="F68" s="14"/>
      <c r="G68" s="14"/>
    </row>
    <row r="69" spans="4:7">
      <c r="D69" s="5"/>
      <c r="E69" s="14"/>
      <c r="F69" s="14"/>
      <c r="G69" s="14"/>
    </row>
    <row r="70" spans="4:7">
      <c r="D70" s="5"/>
      <c r="E70" s="14"/>
      <c r="F70" s="14"/>
      <c r="G70" s="14"/>
    </row>
    <row r="71" spans="4:7">
      <c r="D71" s="5"/>
      <c r="E71" s="14"/>
      <c r="F71" s="14"/>
      <c r="G71" s="14"/>
    </row>
    <row r="72" spans="4:7">
      <c r="D72" s="5"/>
      <c r="E72" s="14"/>
      <c r="F72" s="14"/>
      <c r="G72" s="14"/>
    </row>
    <row r="73" spans="4:7">
      <c r="D73" s="5"/>
      <c r="E73" s="14"/>
      <c r="F73" s="14"/>
      <c r="G73" s="14"/>
    </row>
    <row r="74" spans="4:7">
      <c r="D74" s="5"/>
      <c r="E74" s="14"/>
      <c r="F74" s="14"/>
      <c r="G74" s="14"/>
    </row>
    <row r="75" spans="4:7">
      <c r="D75" s="5"/>
      <c r="E75" s="14"/>
      <c r="F75" s="14"/>
      <c r="G75" s="14"/>
    </row>
    <row r="76" spans="4:7">
      <c r="D76" s="5"/>
      <c r="E76" s="14"/>
      <c r="F76" s="14"/>
      <c r="G76" s="14"/>
    </row>
    <row r="77" spans="4:7">
      <c r="D77" s="5"/>
      <c r="E77" s="14"/>
      <c r="F77" s="14"/>
      <c r="G77" s="14"/>
    </row>
    <row r="78" spans="4:7">
      <c r="D78" s="5"/>
      <c r="E78" s="14"/>
      <c r="F78" s="14"/>
      <c r="G78" s="14"/>
    </row>
    <row r="79" spans="4:7">
      <c r="D79" s="5"/>
      <c r="E79" s="14"/>
      <c r="F79" s="14"/>
      <c r="G79" s="14"/>
    </row>
    <row r="80" spans="4:7">
      <c r="D80" s="5"/>
      <c r="E80" s="14"/>
      <c r="F80" s="14"/>
      <c r="G80" s="14"/>
    </row>
    <row r="81" spans="4:7">
      <c r="D81" s="5"/>
      <c r="E81" s="14"/>
      <c r="F81" s="14"/>
      <c r="G81" s="14"/>
    </row>
    <row r="82" spans="4:7">
      <c r="D82" s="5"/>
      <c r="E82" s="14"/>
      <c r="F82" s="14"/>
      <c r="G82" s="14"/>
    </row>
    <row r="83" spans="4:7">
      <c r="D83" s="5"/>
      <c r="E83" s="14"/>
      <c r="F83" s="14"/>
      <c r="G83" s="14"/>
    </row>
    <row r="84" spans="4:7">
      <c r="D84" s="5"/>
      <c r="E84" s="14"/>
      <c r="F84" s="14"/>
      <c r="G84" s="14"/>
    </row>
    <row r="85" spans="4:7">
      <c r="D85" s="5"/>
      <c r="E85" s="14"/>
      <c r="F85" s="14"/>
      <c r="G85" s="14"/>
    </row>
    <row r="86" spans="4:7">
      <c r="D86" s="5"/>
      <c r="E86" s="14"/>
      <c r="F86" s="14"/>
      <c r="G86" s="14"/>
    </row>
    <row r="87" spans="4:7">
      <c r="D87" s="5"/>
      <c r="E87" s="14"/>
      <c r="F87" s="14"/>
      <c r="G87" s="14"/>
    </row>
    <row r="88" spans="4:7">
      <c r="D88" s="5"/>
      <c r="E88" s="14"/>
      <c r="F88" s="14"/>
      <c r="G88" s="14"/>
    </row>
    <row r="89" spans="4:7">
      <c r="D89" s="5"/>
      <c r="E89" s="14"/>
      <c r="F89" s="14"/>
      <c r="G89" s="14"/>
    </row>
    <row r="90" spans="4:7">
      <c r="D90" s="5"/>
      <c r="E90" s="14"/>
      <c r="F90" s="14"/>
      <c r="G90" s="14"/>
    </row>
    <row r="91" spans="4:7">
      <c r="D91" s="5"/>
      <c r="E91" s="14"/>
      <c r="F91" s="14"/>
      <c r="G91" s="14"/>
    </row>
    <row r="92" spans="4:7">
      <c r="D92" s="5"/>
      <c r="E92" s="14"/>
      <c r="F92" s="14"/>
      <c r="G92" s="14"/>
    </row>
    <row r="93" spans="4:7">
      <c r="D93" s="5"/>
      <c r="E93" s="14"/>
      <c r="F93" s="14"/>
      <c r="G93" s="14"/>
    </row>
    <row r="94" spans="4:7">
      <c r="D94" s="5"/>
      <c r="E94" s="14"/>
      <c r="F94" s="14"/>
      <c r="G94" s="14"/>
    </row>
    <row r="95" spans="4:7">
      <c r="D95" s="5"/>
      <c r="E95" s="14"/>
      <c r="F95" s="14"/>
      <c r="G95" s="14"/>
    </row>
    <row r="96" spans="4:7">
      <c r="D96" s="5"/>
      <c r="E96" s="14"/>
      <c r="F96" s="14"/>
      <c r="G96" s="14"/>
    </row>
    <row r="97" spans="4:19">
      <c r="D97" s="5"/>
      <c r="E97" s="14"/>
      <c r="F97" s="14"/>
      <c r="G97" s="14"/>
    </row>
    <row r="98" spans="4:19">
      <c r="D98" s="5"/>
      <c r="E98" s="14"/>
      <c r="F98" s="14"/>
      <c r="G98" s="14"/>
    </row>
    <row r="99" spans="4:19">
      <c r="D99" s="5"/>
      <c r="E99" s="14"/>
      <c r="F99" s="14"/>
      <c r="G99" s="14"/>
    </row>
    <row r="100" spans="4:19">
      <c r="D100" s="5"/>
      <c r="E100" s="14"/>
      <c r="F100" s="14"/>
      <c r="G100" s="14"/>
      <c r="H100" s="5"/>
      <c r="P100" s="31"/>
      <c r="Q100" s="31"/>
      <c r="R100" s="31"/>
      <c r="S100" s="31"/>
    </row>
    <row r="101" spans="4:19">
      <c r="D101" s="5"/>
      <c r="E101" s="14"/>
      <c r="F101" s="14"/>
      <c r="G101" s="14"/>
      <c r="H101" s="5"/>
    </row>
    <row r="102" spans="4:19">
      <c r="D102" s="5"/>
      <c r="E102" s="14"/>
      <c r="F102" s="14"/>
      <c r="G102" s="14"/>
      <c r="H102" s="5"/>
    </row>
    <row r="103" spans="4:19">
      <c r="D103" s="5"/>
      <c r="E103" s="14"/>
      <c r="F103" s="14"/>
      <c r="G103" s="14"/>
      <c r="H103" s="5"/>
    </row>
    <row r="104" spans="4:19">
      <c r="D104" s="5"/>
      <c r="E104" s="14"/>
      <c r="F104" s="14"/>
      <c r="G104" s="14"/>
      <c r="H104" s="5"/>
    </row>
    <row r="105" spans="4:19">
      <c r="D105" s="5"/>
      <c r="E105" s="14"/>
      <c r="F105" s="14"/>
      <c r="G105" s="14"/>
      <c r="H105" s="5"/>
    </row>
    <row r="106" spans="4:19">
      <c r="D106" s="5"/>
      <c r="E106" s="14"/>
      <c r="F106" s="14"/>
      <c r="G106" s="14"/>
      <c r="H106" s="5"/>
    </row>
    <row r="107" spans="4:19">
      <c r="D107" s="5"/>
      <c r="E107" s="14"/>
      <c r="F107" s="14"/>
      <c r="G107" s="14"/>
      <c r="H107" s="5"/>
    </row>
    <row r="108" spans="4:19">
      <c r="D108" s="5"/>
      <c r="E108" s="14"/>
      <c r="F108" s="14"/>
      <c r="G108" s="14"/>
      <c r="H108" s="5"/>
    </row>
    <row r="109" spans="4:19">
      <c r="D109" s="5"/>
      <c r="E109" s="14"/>
      <c r="F109" s="14"/>
      <c r="G109" s="14"/>
      <c r="H109" s="5"/>
    </row>
    <row r="110" spans="4:19">
      <c r="D110" s="5"/>
      <c r="E110" s="14"/>
      <c r="F110" s="14"/>
      <c r="G110" s="14"/>
      <c r="H110" s="5"/>
    </row>
    <row r="111" spans="4:19">
      <c r="D111" s="5"/>
      <c r="E111" s="14"/>
      <c r="F111" s="14"/>
      <c r="G111" s="14"/>
      <c r="H111" s="5"/>
    </row>
    <row r="112" spans="4:19">
      <c r="D112" s="5"/>
      <c r="E112" s="14"/>
      <c r="F112" s="14"/>
      <c r="G112" s="14"/>
      <c r="H112" s="5"/>
    </row>
    <row r="113" spans="4:8">
      <c r="D113" s="5"/>
      <c r="E113" s="14"/>
      <c r="F113" s="14"/>
      <c r="G113" s="14"/>
      <c r="H113" s="5"/>
    </row>
    <row r="114" spans="4:8">
      <c r="D114" s="5"/>
      <c r="E114" s="14"/>
      <c r="F114" s="14"/>
      <c r="G114" s="14"/>
      <c r="H114" s="5"/>
    </row>
    <row r="115" spans="4:8">
      <c r="D115" s="5"/>
      <c r="E115" s="14"/>
      <c r="F115" s="14"/>
      <c r="G115" s="14"/>
      <c r="H115" s="5"/>
    </row>
    <row r="116" spans="4:8">
      <c r="D116" s="5"/>
      <c r="E116" s="14"/>
      <c r="F116" s="14"/>
      <c r="G116" s="14"/>
      <c r="H116" s="5"/>
    </row>
    <row r="117" spans="4:8">
      <c r="D117" s="5"/>
      <c r="E117" s="14"/>
      <c r="F117" s="14"/>
      <c r="G117" s="14"/>
      <c r="H117" s="5"/>
    </row>
    <row r="118" spans="4:8">
      <c r="D118" s="5"/>
      <c r="E118" s="14"/>
      <c r="F118" s="14"/>
      <c r="G118" s="14"/>
      <c r="H118" s="5"/>
    </row>
    <row r="119" spans="4:8">
      <c r="D119" s="5"/>
      <c r="E119" s="14"/>
      <c r="F119" s="14"/>
      <c r="G119" s="14"/>
      <c r="H119" s="5"/>
    </row>
    <row r="120" spans="4:8">
      <c r="D120" s="5"/>
      <c r="E120" s="14"/>
      <c r="F120" s="14"/>
      <c r="G120" s="14"/>
    </row>
    <row r="121" spans="4:8">
      <c r="D121" s="5"/>
      <c r="E121" s="14"/>
      <c r="F121" s="14"/>
      <c r="G121" s="14"/>
    </row>
    <row r="122" spans="4:8">
      <c r="D122" s="5"/>
      <c r="E122" s="14"/>
      <c r="F122" s="14"/>
      <c r="G122" s="14"/>
    </row>
    <row r="123" spans="4:8">
      <c r="D123" s="5"/>
      <c r="E123" s="14"/>
      <c r="F123" s="14"/>
      <c r="G123" s="14"/>
    </row>
    <row r="124" spans="4:8">
      <c r="D124" s="5"/>
      <c r="E124" s="14"/>
      <c r="F124" s="14"/>
      <c r="G124" s="14"/>
    </row>
    <row r="125" spans="4:8">
      <c r="D125" s="5"/>
      <c r="E125" s="14"/>
      <c r="F125" s="14"/>
      <c r="G125" s="14"/>
    </row>
    <row r="126" spans="4:8">
      <c r="D126" s="5"/>
      <c r="E126" s="14"/>
      <c r="F126" s="14"/>
      <c r="G126" s="14"/>
    </row>
    <row r="127" spans="4:8">
      <c r="D127" s="5"/>
      <c r="E127" s="14"/>
      <c r="F127" s="14"/>
      <c r="G127" s="14"/>
    </row>
    <row r="128" spans="4:8">
      <c r="D128" s="5"/>
      <c r="E128" s="14"/>
      <c r="F128" s="14"/>
      <c r="G128" s="14"/>
    </row>
    <row r="129" spans="4:7">
      <c r="D129" s="5"/>
      <c r="E129" s="14"/>
      <c r="F129" s="14"/>
      <c r="G129" s="14"/>
    </row>
    <row r="130" spans="4:7">
      <c r="D130" s="5"/>
      <c r="E130" s="14"/>
      <c r="F130" s="14"/>
      <c r="G130" s="14"/>
    </row>
    <row r="131" spans="4:7">
      <c r="D131" s="5"/>
      <c r="E131" s="14"/>
      <c r="F131" s="14"/>
      <c r="G131" s="14"/>
    </row>
    <row r="132" spans="4:7">
      <c r="D132" s="5"/>
      <c r="E132" s="14"/>
      <c r="F132" s="14"/>
      <c r="G132" s="14"/>
    </row>
    <row r="133" spans="4:7">
      <c r="D133" s="5"/>
      <c r="E133" s="14"/>
      <c r="F133" s="14"/>
      <c r="G133" s="14"/>
    </row>
    <row r="134" spans="4:7">
      <c r="D134" s="5"/>
      <c r="E134" s="14"/>
      <c r="F134" s="14"/>
      <c r="G134" s="14"/>
    </row>
    <row r="135" spans="4:7">
      <c r="D135" s="5"/>
      <c r="E135" s="14"/>
      <c r="F135" s="14"/>
      <c r="G135" s="14"/>
    </row>
    <row r="136" spans="4:7">
      <c r="D136" s="5"/>
      <c r="E136" s="14"/>
      <c r="F136" s="14"/>
      <c r="G136" s="14"/>
    </row>
    <row r="137" spans="4:7">
      <c r="D137" s="5"/>
      <c r="E137" s="14"/>
      <c r="F137" s="14"/>
      <c r="G137" s="14"/>
    </row>
    <row r="138" spans="4:7">
      <c r="D138" s="5"/>
      <c r="E138" s="14"/>
      <c r="F138" s="14"/>
      <c r="G138" s="14"/>
    </row>
    <row r="139" spans="4:7">
      <c r="D139" s="5"/>
      <c r="E139" s="14"/>
      <c r="F139" s="14"/>
      <c r="G139" s="14"/>
    </row>
    <row r="140" spans="4:7">
      <c r="D140" s="5"/>
      <c r="E140" s="14"/>
      <c r="F140" s="14"/>
      <c r="G140" s="14"/>
    </row>
    <row r="141" spans="4:7">
      <c r="D141" s="5"/>
      <c r="E141" s="14"/>
      <c r="F141" s="14"/>
      <c r="G141" s="14"/>
    </row>
    <row r="142" spans="4:7">
      <c r="D142" s="5"/>
      <c r="E142" s="14"/>
      <c r="F142" s="14"/>
      <c r="G142" s="14"/>
    </row>
    <row r="143" spans="4:7">
      <c r="D143" s="5"/>
      <c r="E143" s="14"/>
      <c r="F143" s="14"/>
      <c r="G143" s="14"/>
    </row>
    <row r="144" spans="4:7">
      <c r="D144" s="5"/>
      <c r="E144" s="14"/>
      <c r="F144" s="14"/>
      <c r="G144" s="14"/>
    </row>
    <row r="145" spans="4:7">
      <c r="D145" s="5"/>
      <c r="E145" s="14"/>
      <c r="F145" s="14"/>
      <c r="G145" s="14"/>
    </row>
    <row r="146" spans="4:7">
      <c r="D146" s="5"/>
      <c r="E146" s="14"/>
      <c r="F146" s="14"/>
      <c r="G146" s="14"/>
    </row>
    <row r="147" spans="4:7">
      <c r="D147" s="5"/>
      <c r="E147" s="14"/>
      <c r="F147" s="14"/>
      <c r="G147" s="14"/>
    </row>
    <row r="148" spans="4:7">
      <c r="D148" s="5"/>
      <c r="E148" s="14"/>
      <c r="F148" s="14"/>
      <c r="G148" s="14"/>
    </row>
    <row r="149" spans="4:7">
      <c r="D149" s="5"/>
      <c r="E149" s="14"/>
      <c r="F149" s="14"/>
      <c r="G149" s="14"/>
    </row>
    <row r="150" spans="4:7">
      <c r="D150" s="5"/>
      <c r="E150" s="14"/>
      <c r="F150" s="14"/>
      <c r="G150" s="14"/>
    </row>
    <row r="151" spans="4:7">
      <c r="D151" s="5"/>
      <c r="E151" s="14"/>
      <c r="F151" s="14"/>
      <c r="G151" s="14"/>
    </row>
    <row r="152" spans="4:7">
      <c r="D152" s="5"/>
      <c r="E152" s="14"/>
      <c r="F152" s="14"/>
      <c r="G152" s="14"/>
    </row>
    <row r="153" spans="4:7">
      <c r="D153" s="5"/>
      <c r="E153" s="14"/>
      <c r="F153" s="14"/>
      <c r="G153" s="14"/>
    </row>
    <row r="154" spans="4:7">
      <c r="D154" s="5"/>
      <c r="E154" s="14"/>
      <c r="F154" s="14"/>
      <c r="G154" s="14"/>
    </row>
    <row r="155" spans="4:7">
      <c r="D155" s="5"/>
      <c r="E155" s="14"/>
      <c r="F155" s="14"/>
      <c r="G155" s="14"/>
    </row>
    <row r="156" spans="4:7">
      <c r="D156" s="5"/>
      <c r="E156" s="14"/>
      <c r="F156" s="14"/>
      <c r="G156" s="14"/>
    </row>
    <row r="157" spans="4:7">
      <c r="D157" s="5"/>
      <c r="E157" s="14"/>
      <c r="F157" s="14"/>
      <c r="G157" s="14"/>
    </row>
    <row r="158" spans="4:7">
      <c r="D158" s="5"/>
      <c r="E158" s="14"/>
      <c r="F158" s="14"/>
      <c r="G158" s="14"/>
    </row>
    <row r="159" spans="4:7">
      <c r="D159" s="5"/>
      <c r="E159" s="14"/>
      <c r="F159" s="14"/>
      <c r="G159" s="14"/>
    </row>
    <row r="160" spans="4:7">
      <c r="D160" s="5"/>
      <c r="E160" s="14"/>
      <c r="F160" s="14"/>
      <c r="G160" s="14"/>
    </row>
    <row r="161" spans="4:7">
      <c r="D161" s="5"/>
      <c r="E161" s="14"/>
      <c r="F161" s="14"/>
      <c r="G161" s="14"/>
    </row>
    <row r="162" spans="4:7">
      <c r="D162" s="5"/>
      <c r="E162" s="14"/>
      <c r="F162" s="14"/>
      <c r="G162" s="14"/>
    </row>
    <row r="163" spans="4:7">
      <c r="D163" s="5"/>
      <c r="E163" s="14"/>
      <c r="F163" s="14"/>
      <c r="G163" s="14"/>
    </row>
    <row r="164" spans="4:7">
      <c r="D164" s="5"/>
      <c r="E164" s="14"/>
      <c r="F164" s="14"/>
      <c r="G164" s="14"/>
    </row>
    <row r="165" spans="4:7">
      <c r="D165" s="5"/>
      <c r="E165" s="14"/>
      <c r="F165" s="14"/>
      <c r="G165" s="14"/>
    </row>
    <row r="166" spans="4:7">
      <c r="D166" s="5"/>
      <c r="E166" s="14"/>
      <c r="F166" s="14"/>
      <c r="G166" s="14"/>
    </row>
    <row r="167" spans="4:7">
      <c r="D167" s="5"/>
      <c r="E167" s="14"/>
      <c r="F167" s="14"/>
      <c r="G167" s="14"/>
    </row>
    <row r="168" spans="4:7">
      <c r="D168" s="5"/>
      <c r="E168" s="14"/>
      <c r="F168" s="14"/>
      <c r="G168" s="14"/>
    </row>
    <row r="169" spans="4:7">
      <c r="D169" s="5"/>
      <c r="E169" s="14"/>
      <c r="F169" s="14"/>
      <c r="G169" s="14"/>
    </row>
    <row r="170" spans="4:7">
      <c r="D170" s="5"/>
      <c r="E170" s="14"/>
      <c r="F170" s="14"/>
      <c r="G170" s="14"/>
    </row>
    <row r="171" spans="4:7">
      <c r="D171" s="5"/>
      <c r="E171" s="14"/>
      <c r="F171" s="14"/>
      <c r="G171" s="14"/>
    </row>
    <row r="172" spans="4:7">
      <c r="D172" s="5"/>
      <c r="E172" s="14"/>
      <c r="F172" s="14"/>
      <c r="G172" s="14"/>
    </row>
    <row r="173" spans="4:7">
      <c r="D173" s="5"/>
      <c r="E173" s="14"/>
      <c r="F173" s="14"/>
      <c r="G173" s="14"/>
    </row>
    <row r="174" spans="4:7">
      <c r="D174" s="5"/>
      <c r="E174" s="14"/>
      <c r="F174" s="14"/>
      <c r="G174" s="14"/>
    </row>
    <row r="175" spans="4:7">
      <c r="D175" s="5"/>
      <c r="E175" s="14"/>
      <c r="F175" s="14"/>
      <c r="G175" s="14"/>
    </row>
    <row r="176" spans="4:7">
      <c r="D176" s="5"/>
      <c r="E176" s="14"/>
      <c r="F176" s="14"/>
      <c r="G176" s="14"/>
    </row>
    <row r="177" spans="4:7">
      <c r="D177" s="5"/>
      <c r="E177" s="14"/>
      <c r="F177" s="14"/>
      <c r="G177" s="14"/>
    </row>
    <row r="178" spans="4:7">
      <c r="D178" s="5"/>
      <c r="E178" s="14"/>
      <c r="F178" s="14"/>
      <c r="G178" s="14"/>
    </row>
    <row r="179" spans="4:7">
      <c r="D179" s="5"/>
      <c r="E179" s="14"/>
      <c r="F179" s="14"/>
      <c r="G179" s="14"/>
    </row>
    <row r="180" spans="4:7">
      <c r="D180" s="5"/>
      <c r="E180" s="14"/>
      <c r="F180" s="14"/>
      <c r="G180" s="14"/>
    </row>
    <row r="181" spans="4:7">
      <c r="D181" s="5"/>
      <c r="E181" s="14"/>
      <c r="F181" s="14"/>
      <c r="G181" s="14"/>
    </row>
    <row r="182" spans="4:7">
      <c r="D182" s="5"/>
      <c r="E182" s="14"/>
      <c r="F182" s="14"/>
      <c r="G182" s="14"/>
    </row>
    <row r="183" spans="4:7">
      <c r="D183" s="5"/>
      <c r="E183" s="14"/>
      <c r="F183" s="14"/>
      <c r="G183" s="14"/>
    </row>
    <row r="184" spans="4:7">
      <c r="D184" s="5"/>
      <c r="E184" s="14"/>
      <c r="F184" s="14"/>
      <c r="G184" s="14"/>
    </row>
    <row r="185" spans="4:7">
      <c r="D185" s="5"/>
      <c r="E185" s="14"/>
      <c r="F185" s="14"/>
      <c r="G185" s="14"/>
    </row>
    <row r="186" spans="4:7">
      <c r="D186" s="5"/>
      <c r="E186" s="14"/>
      <c r="F186" s="14"/>
      <c r="G186" s="14"/>
    </row>
    <row r="187" spans="4:7">
      <c r="D187" s="5"/>
      <c r="E187" s="14"/>
      <c r="F187" s="14"/>
      <c r="G187" s="14"/>
    </row>
    <row r="188" spans="4:7">
      <c r="D188" s="5"/>
      <c r="E188" s="14"/>
      <c r="F188" s="14"/>
      <c r="G188" s="14"/>
    </row>
    <row r="189" spans="4:7">
      <c r="D189" s="5"/>
      <c r="E189" s="14"/>
      <c r="F189" s="14"/>
      <c r="G189" s="14"/>
    </row>
    <row r="190" spans="4:7">
      <c r="D190" s="5"/>
      <c r="E190" s="14"/>
      <c r="F190" s="14"/>
      <c r="G190" s="14"/>
    </row>
    <row r="191" spans="4:7">
      <c r="D191" s="5"/>
      <c r="E191" s="14"/>
      <c r="F191" s="14"/>
      <c r="G191" s="14"/>
    </row>
    <row r="192" spans="4:7">
      <c r="D192" s="5"/>
      <c r="E192" s="14"/>
      <c r="F192" s="14"/>
      <c r="G192" s="14"/>
    </row>
    <row r="193" spans="4:7">
      <c r="D193" s="5"/>
      <c r="E193" s="14"/>
      <c r="F193" s="14"/>
      <c r="G193" s="14"/>
    </row>
    <row r="194" spans="4:7">
      <c r="D194" s="5"/>
      <c r="E194" s="14"/>
      <c r="F194" s="14"/>
      <c r="G194" s="14"/>
    </row>
    <row r="195" spans="4:7">
      <c r="D195" s="5"/>
      <c r="E195" s="14"/>
      <c r="F195" s="14"/>
      <c r="G195" s="14"/>
    </row>
    <row r="196" spans="4:7">
      <c r="D196" s="5"/>
      <c r="E196" s="14"/>
      <c r="F196" s="14"/>
      <c r="G196" s="14"/>
    </row>
    <row r="197" spans="4:7">
      <c r="D197" s="5"/>
      <c r="E197" s="14"/>
      <c r="F197" s="14"/>
      <c r="G197" s="14"/>
    </row>
    <row r="198" spans="4:7">
      <c r="D198" s="5"/>
      <c r="E198" s="14"/>
      <c r="F198" s="14"/>
      <c r="G198" s="14"/>
    </row>
    <row r="199" spans="4:7">
      <c r="D199" s="5"/>
      <c r="E199" s="14"/>
      <c r="F199" s="14"/>
      <c r="G199" s="14"/>
    </row>
    <row r="200" spans="4:7">
      <c r="D200" s="5"/>
      <c r="E200" s="14"/>
      <c r="F200" s="14"/>
      <c r="G200" s="14"/>
    </row>
    <row r="201" spans="4:7">
      <c r="D201" s="5"/>
      <c r="E201" s="14"/>
      <c r="F201" s="14"/>
      <c r="G201" s="14"/>
    </row>
    <row r="202" spans="4:7">
      <c r="D202" s="5"/>
      <c r="E202" s="14"/>
      <c r="F202" s="14"/>
      <c r="G202" s="14"/>
    </row>
    <row r="203" spans="4:7">
      <c r="D203" s="5"/>
      <c r="E203" s="14"/>
      <c r="F203" s="14"/>
      <c r="G203" s="14"/>
    </row>
    <row r="204" spans="4:7">
      <c r="D204" s="5"/>
      <c r="E204" s="14"/>
      <c r="F204" s="14"/>
      <c r="G204" s="14"/>
    </row>
    <row r="205" spans="4:7">
      <c r="D205" s="5"/>
      <c r="E205" s="14"/>
      <c r="F205" s="14"/>
      <c r="G205" s="14"/>
    </row>
    <row r="206" spans="4:7">
      <c r="D206" s="5"/>
      <c r="E206" s="14"/>
      <c r="F206" s="14"/>
      <c r="G206" s="14"/>
    </row>
    <row r="207" spans="4:7">
      <c r="D207" s="5"/>
      <c r="E207" s="14"/>
      <c r="F207" s="14"/>
      <c r="G207" s="14"/>
    </row>
    <row r="208" spans="4:7">
      <c r="D208" s="5"/>
      <c r="E208" s="14"/>
      <c r="F208" s="14"/>
      <c r="G208" s="14"/>
    </row>
    <row r="209" spans="4:7">
      <c r="D209" s="5"/>
      <c r="E209" s="14"/>
      <c r="F209" s="14"/>
      <c r="G209" s="14"/>
    </row>
    <row r="210" spans="4:7">
      <c r="D210" s="5"/>
      <c r="E210" s="14"/>
      <c r="F210" s="14"/>
      <c r="G210" s="14"/>
    </row>
    <row r="211" spans="4:7">
      <c r="D211" s="5"/>
      <c r="E211" s="14"/>
      <c r="F211" s="14"/>
      <c r="G211" s="14"/>
    </row>
    <row r="212" spans="4:7">
      <c r="D212" s="5"/>
      <c r="E212" s="14"/>
      <c r="F212" s="14"/>
      <c r="G212" s="14"/>
    </row>
    <row r="213" spans="4:7">
      <c r="D213" s="5"/>
      <c r="E213" s="14"/>
      <c r="F213" s="14"/>
      <c r="G213" s="14"/>
    </row>
    <row r="214" spans="4:7">
      <c r="D214" s="5"/>
      <c r="E214" s="14"/>
      <c r="F214" s="14"/>
      <c r="G214" s="14"/>
    </row>
    <row r="215" spans="4:7">
      <c r="D215" s="5"/>
      <c r="E215" s="14"/>
      <c r="F215" s="14"/>
      <c r="G215" s="14"/>
    </row>
    <row r="216" spans="4:7">
      <c r="D216" s="5"/>
      <c r="E216" s="14"/>
      <c r="F216" s="14"/>
      <c r="G216" s="14"/>
    </row>
    <row r="217" spans="4:7">
      <c r="D217" s="5"/>
      <c r="E217" s="14"/>
      <c r="F217" s="14"/>
      <c r="G217" s="14"/>
    </row>
    <row r="218" spans="4:7">
      <c r="D218" s="5"/>
      <c r="E218" s="14"/>
      <c r="F218" s="14"/>
      <c r="G218" s="14"/>
    </row>
    <row r="219" spans="4:7">
      <c r="D219" s="5"/>
      <c r="E219" s="14"/>
      <c r="F219" s="14"/>
      <c r="G219" s="14"/>
    </row>
    <row r="220" spans="4:7">
      <c r="D220" s="5"/>
      <c r="E220" s="14"/>
      <c r="F220" s="14"/>
      <c r="G220" s="14"/>
    </row>
    <row r="221" spans="4:7">
      <c r="D221" s="5"/>
      <c r="E221" s="14"/>
      <c r="F221" s="14"/>
      <c r="G221" s="14"/>
    </row>
    <row r="222" spans="4:7">
      <c r="D222" s="5"/>
      <c r="E222" s="14"/>
      <c r="F222" s="14"/>
      <c r="G222" s="14"/>
    </row>
    <row r="223" spans="4:7">
      <c r="D223" s="5"/>
      <c r="E223" s="14"/>
      <c r="F223" s="14"/>
      <c r="G223" s="14"/>
    </row>
    <row r="224" spans="4:7">
      <c r="D224" s="5"/>
      <c r="E224" s="14"/>
      <c r="F224" s="14"/>
      <c r="G224" s="14"/>
    </row>
    <row r="225" spans="4:7">
      <c r="D225" s="5"/>
      <c r="E225" s="14"/>
      <c r="F225" s="14"/>
      <c r="G225" s="14"/>
    </row>
    <row r="226" spans="4:7">
      <c r="D226" s="5"/>
      <c r="E226" s="14"/>
      <c r="F226" s="14"/>
      <c r="G226" s="14"/>
    </row>
    <row r="227" spans="4:7">
      <c r="D227" s="5"/>
      <c r="E227" s="14"/>
      <c r="F227" s="14"/>
      <c r="G227" s="14"/>
    </row>
    <row r="228" spans="4:7">
      <c r="D228" s="5"/>
      <c r="E228" s="14"/>
      <c r="F228" s="14"/>
      <c r="G228" s="14"/>
    </row>
    <row r="229" spans="4:7">
      <c r="D229" s="5"/>
      <c r="E229" s="14"/>
      <c r="F229" s="14"/>
      <c r="G229" s="14"/>
    </row>
    <row r="230" spans="4:7">
      <c r="D230" s="5"/>
      <c r="E230" s="14"/>
      <c r="F230" s="14"/>
      <c r="G230" s="14"/>
    </row>
    <row r="231" spans="4:7">
      <c r="D231" s="5"/>
      <c r="E231" s="14"/>
      <c r="F231" s="14"/>
      <c r="G231" s="14"/>
    </row>
    <row r="232" spans="4:7">
      <c r="D232" s="5"/>
      <c r="E232" s="14"/>
      <c r="F232" s="14"/>
      <c r="G232" s="14"/>
    </row>
    <row r="233" spans="4:7">
      <c r="D233" s="5"/>
      <c r="E233" s="14"/>
      <c r="F233" s="14"/>
      <c r="G233" s="14"/>
    </row>
    <row r="234" spans="4:7">
      <c r="D234" s="5"/>
      <c r="E234" s="14"/>
      <c r="F234" s="14"/>
      <c r="G234" s="14"/>
    </row>
    <row r="235" spans="4:7">
      <c r="D235" s="5"/>
      <c r="E235" s="14"/>
      <c r="F235" s="14"/>
      <c r="G235" s="14"/>
    </row>
    <row r="236" spans="4:7">
      <c r="D236" s="5"/>
      <c r="E236" s="14"/>
      <c r="F236" s="14"/>
      <c r="G236" s="14"/>
    </row>
    <row r="237" spans="4:7">
      <c r="D237" s="5"/>
      <c r="E237" s="14"/>
      <c r="F237" s="14"/>
      <c r="G237" s="14"/>
    </row>
    <row r="238" spans="4:7">
      <c r="D238" s="5"/>
      <c r="E238" s="14"/>
      <c r="F238" s="14"/>
      <c r="G238" s="14"/>
    </row>
    <row r="239" spans="4:7">
      <c r="D239" s="5"/>
      <c r="E239" s="14"/>
      <c r="F239" s="14"/>
      <c r="G239" s="14"/>
    </row>
    <row r="240" spans="4:7">
      <c r="D240" s="5"/>
      <c r="E240" s="14"/>
      <c r="F240" s="14"/>
      <c r="G240" s="14"/>
    </row>
    <row r="241" spans="4:7">
      <c r="D241" s="5"/>
      <c r="E241" s="14"/>
      <c r="F241" s="14"/>
      <c r="G241" s="14"/>
    </row>
    <row r="242" spans="4:7">
      <c r="D242" s="5"/>
      <c r="E242" s="14"/>
      <c r="F242" s="14"/>
      <c r="G242" s="14"/>
    </row>
    <row r="243" spans="4:7">
      <c r="D243" s="5"/>
      <c r="E243" s="14"/>
      <c r="F243" s="14"/>
      <c r="G243" s="14"/>
    </row>
    <row r="244" spans="4:7">
      <c r="D244" s="5"/>
      <c r="E244" s="14"/>
      <c r="F244" s="14"/>
      <c r="G244" s="14"/>
    </row>
    <row r="245" spans="4:7">
      <c r="D245" s="5"/>
      <c r="E245" s="14"/>
      <c r="F245" s="14"/>
      <c r="G245" s="14"/>
    </row>
    <row r="246" spans="4:7">
      <c r="D246" s="5"/>
      <c r="E246" s="14"/>
      <c r="F246" s="14"/>
      <c r="G246" s="14"/>
    </row>
    <row r="247" spans="4:7">
      <c r="D247" s="5"/>
      <c r="E247" s="14"/>
      <c r="F247" s="14"/>
      <c r="G247" s="14"/>
    </row>
    <row r="248" spans="4:7">
      <c r="D248" s="5"/>
      <c r="E248" s="14"/>
      <c r="F248" s="14"/>
      <c r="G248" s="14"/>
    </row>
    <row r="249" spans="4:7">
      <c r="D249" s="5"/>
      <c r="E249" s="14"/>
      <c r="F249" s="14"/>
      <c r="G249" s="14"/>
    </row>
    <row r="250" spans="4:7">
      <c r="D250" s="5"/>
      <c r="E250" s="14"/>
      <c r="F250" s="14"/>
      <c r="G250" s="14"/>
    </row>
    <row r="251" spans="4:7">
      <c r="D251" s="5"/>
      <c r="E251" s="14"/>
      <c r="F251" s="14"/>
      <c r="G251" s="14"/>
    </row>
    <row r="252" spans="4:7">
      <c r="D252" s="5"/>
      <c r="E252" s="14"/>
      <c r="F252" s="14"/>
      <c r="G252" s="14"/>
    </row>
    <row r="253" spans="4:7">
      <c r="D253" s="5"/>
      <c r="E253" s="14"/>
      <c r="F253" s="14"/>
      <c r="G253" s="14"/>
    </row>
    <row r="254" spans="4:7">
      <c r="D254" s="5"/>
      <c r="E254" s="14"/>
      <c r="F254" s="14"/>
      <c r="G254" s="14"/>
    </row>
    <row r="255" spans="4:7">
      <c r="D255" s="5"/>
      <c r="E255" s="14"/>
      <c r="F255" s="14"/>
      <c r="G255" s="14"/>
    </row>
    <row r="256" spans="4:7">
      <c r="D256" s="5"/>
      <c r="E256" s="14"/>
      <c r="F256" s="14"/>
      <c r="G256" s="14"/>
    </row>
    <row r="257" spans="4:7">
      <c r="D257" s="5"/>
      <c r="E257" s="14"/>
      <c r="F257" s="14"/>
      <c r="G257" s="14"/>
    </row>
    <row r="258" spans="4:7">
      <c r="D258" s="5"/>
      <c r="E258" s="14"/>
      <c r="F258" s="14"/>
      <c r="G258" s="14"/>
    </row>
    <row r="259" spans="4:7">
      <c r="D259" s="5"/>
      <c r="E259" s="14"/>
      <c r="F259" s="14"/>
      <c r="G259" s="14"/>
    </row>
    <row r="260" spans="4:7">
      <c r="D260" s="5"/>
      <c r="E260" s="14"/>
      <c r="F260" s="14"/>
      <c r="G260" s="14"/>
    </row>
    <row r="261" spans="4:7">
      <c r="D261" s="5"/>
      <c r="E261" s="14"/>
      <c r="F261" s="14"/>
      <c r="G261" s="14"/>
    </row>
    <row r="262" spans="4:7">
      <c r="D262" s="5"/>
      <c r="E262" s="14"/>
      <c r="F262" s="14"/>
      <c r="G262" s="14"/>
    </row>
    <row r="263" spans="4:7">
      <c r="D263" s="5"/>
      <c r="E263" s="14"/>
      <c r="F263" s="14"/>
      <c r="G263" s="14"/>
    </row>
    <row r="264" spans="4:7">
      <c r="D264" s="5"/>
      <c r="E264" s="14"/>
      <c r="F264" s="14"/>
      <c r="G264" s="14"/>
    </row>
    <row r="265" spans="4:7">
      <c r="D265" s="5"/>
      <c r="E265" s="14"/>
      <c r="F265" s="14"/>
      <c r="G265" s="14"/>
    </row>
    <row r="266" spans="4:7">
      <c r="D266" s="5"/>
      <c r="E266" s="14"/>
      <c r="F266" s="14"/>
      <c r="G266" s="14"/>
    </row>
    <row r="267" spans="4:7">
      <c r="D267" s="5"/>
      <c r="E267" s="14"/>
      <c r="F267" s="14"/>
      <c r="G267" s="14"/>
    </row>
    <row r="268" spans="4:7">
      <c r="D268" s="5"/>
      <c r="E268" s="14"/>
      <c r="F268" s="14"/>
      <c r="G268" s="14"/>
    </row>
    <row r="269" spans="4:7">
      <c r="D269" s="5"/>
      <c r="E269" s="14"/>
      <c r="F269" s="14"/>
      <c r="G269" s="14"/>
    </row>
    <row r="270" spans="4:7">
      <c r="D270" s="5"/>
      <c r="E270" s="14"/>
      <c r="F270" s="14"/>
      <c r="G270" s="14"/>
    </row>
    <row r="271" spans="4:7">
      <c r="D271" s="5"/>
      <c r="E271" s="14"/>
      <c r="F271" s="14"/>
      <c r="G271" s="14"/>
    </row>
    <row r="272" spans="4:7">
      <c r="D272" s="5"/>
      <c r="E272" s="14"/>
      <c r="F272" s="14"/>
      <c r="G272" s="14"/>
    </row>
    <row r="273" spans="4:7">
      <c r="D273" s="5"/>
      <c r="E273" s="14"/>
      <c r="F273" s="14"/>
      <c r="G273" s="14"/>
    </row>
    <row r="274" spans="4:7">
      <c r="D274" s="5"/>
      <c r="E274" s="14"/>
      <c r="F274" s="14"/>
      <c r="G274" s="14"/>
    </row>
    <row r="275" spans="4:7">
      <c r="D275" s="5"/>
      <c r="E275" s="14"/>
      <c r="F275" s="14"/>
      <c r="G275" s="14"/>
    </row>
    <row r="276" spans="4:7">
      <c r="D276" s="5"/>
      <c r="E276" s="14"/>
      <c r="F276" s="14"/>
      <c r="G276" s="14"/>
    </row>
    <row r="277" spans="4:7">
      <c r="D277" s="5"/>
      <c r="E277" s="14"/>
      <c r="F277" s="14"/>
      <c r="G277" s="14"/>
    </row>
    <row r="278" spans="4:7">
      <c r="D278" s="5"/>
      <c r="E278" s="14"/>
      <c r="F278" s="14"/>
      <c r="G278" s="14"/>
    </row>
    <row r="279" spans="4:7">
      <c r="D279" s="5"/>
      <c r="E279" s="14"/>
      <c r="F279" s="14"/>
      <c r="G279" s="14"/>
    </row>
    <row r="280" spans="4:7">
      <c r="D280" s="5"/>
      <c r="E280" s="14"/>
      <c r="F280" s="14"/>
      <c r="G280" s="14"/>
    </row>
    <row r="281" spans="4:7">
      <c r="D281" s="5"/>
      <c r="E281" s="14"/>
      <c r="F281" s="14"/>
      <c r="G281" s="14"/>
    </row>
    <row r="282" spans="4:7">
      <c r="D282" s="5"/>
      <c r="E282" s="14"/>
      <c r="F282" s="14"/>
      <c r="G282" s="14"/>
    </row>
    <row r="283" spans="4:7">
      <c r="D283" s="5"/>
      <c r="E283" s="14"/>
      <c r="F283" s="14"/>
      <c r="G283" s="14"/>
    </row>
    <row r="284" spans="4:7">
      <c r="D284" s="5"/>
      <c r="E284" s="14"/>
      <c r="F284" s="14"/>
      <c r="G284" s="14"/>
    </row>
    <row r="285" spans="4:7">
      <c r="D285" s="5"/>
      <c r="E285" s="14"/>
      <c r="F285" s="14"/>
      <c r="G285" s="14"/>
    </row>
    <row r="286" spans="4:7">
      <c r="D286" s="5"/>
      <c r="E286" s="14"/>
      <c r="F286" s="14"/>
      <c r="G286" s="14"/>
    </row>
    <row r="287" spans="4:7">
      <c r="D287" s="5"/>
      <c r="E287" s="14"/>
      <c r="F287" s="14"/>
      <c r="G287" s="14"/>
    </row>
    <row r="288" spans="4:7">
      <c r="D288" s="5"/>
      <c r="E288" s="14"/>
      <c r="F288" s="14"/>
      <c r="G288" s="14"/>
    </row>
    <row r="289" spans="4:7">
      <c r="D289" s="5"/>
      <c r="E289" s="14"/>
      <c r="F289" s="14"/>
      <c r="G289" s="14"/>
    </row>
    <row r="290" spans="4:7">
      <c r="D290" s="5"/>
      <c r="E290" s="14"/>
      <c r="F290" s="14"/>
      <c r="G290" s="14"/>
    </row>
    <row r="291" spans="4:7">
      <c r="D291" s="5"/>
      <c r="E291" s="14"/>
      <c r="F291" s="14"/>
      <c r="G291" s="14"/>
    </row>
    <row r="292" spans="4:7">
      <c r="D292" s="5"/>
      <c r="E292" s="14"/>
      <c r="F292" s="14"/>
      <c r="G292" s="14"/>
    </row>
    <row r="293" spans="4:7">
      <c r="D293" s="5"/>
      <c r="E293" s="14"/>
      <c r="F293" s="14"/>
      <c r="G293" s="14"/>
    </row>
    <row r="294" spans="4:7">
      <c r="D294" s="5"/>
      <c r="E294" s="14"/>
      <c r="F294" s="14"/>
      <c r="G294" s="14"/>
    </row>
    <row r="295" spans="4:7">
      <c r="D295" s="5"/>
      <c r="E295" s="14"/>
      <c r="F295" s="14"/>
      <c r="G295" s="14"/>
    </row>
    <row r="296" spans="4:7">
      <c r="D296" s="5"/>
      <c r="E296" s="14"/>
      <c r="F296" s="14"/>
      <c r="G296" s="14"/>
    </row>
    <row r="297" spans="4:7">
      <c r="D297" s="5"/>
      <c r="E297" s="14"/>
      <c r="F297" s="14"/>
      <c r="G297" s="14"/>
    </row>
    <row r="298" spans="4:7">
      <c r="D298" s="5"/>
      <c r="E298" s="14"/>
      <c r="F298" s="14"/>
      <c r="G298" s="14"/>
    </row>
    <row r="299" spans="4:7">
      <c r="D299" s="5"/>
      <c r="E299" s="14"/>
      <c r="F299" s="14"/>
      <c r="G299" s="14"/>
    </row>
    <row r="300" spans="4:7">
      <c r="D300" s="5"/>
      <c r="E300" s="14"/>
      <c r="F300" s="14"/>
      <c r="G300" s="14"/>
    </row>
    <row r="301" spans="4:7">
      <c r="D301" s="5"/>
      <c r="E301" s="14"/>
      <c r="F301" s="14"/>
      <c r="G301" s="14"/>
    </row>
    <row r="302" spans="4:7">
      <c r="D302" s="5"/>
      <c r="E302" s="14"/>
      <c r="F302" s="14"/>
      <c r="G302" s="14"/>
    </row>
    <row r="303" spans="4:7">
      <c r="D303" s="5"/>
      <c r="E303" s="14"/>
      <c r="F303" s="14"/>
      <c r="G303" s="14"/>
    </row>
    <row r="304" spans="4:7">
      <c r="D304" s="5"/>
      <c r="E304" s="14"/>
      <c r="F304" s="14"/>
      <c r="G304" s="14"/>
    </row>
    <row r="305" spans="4:7">
      <c r="D305" s="5"/>
      <c r="E305" s="14"/>
      <c r="F305" s="14"/>
      <c r="G305" s="14"/>
    </row>
    <row r="306" spans="4:7">
      <c r="D306" s="5"/>
      <c r="E306" s="14"/>
      <c r="F306" s="14"/>
      <c r="G306" s="14"/>
    </row>
    <row r="307" spans="4:7">
      <c r="D307" s="5"/>
      <c r="E307" s="14"/>
      <c r="F307" s="14"/>
      <c r="G307" s="14"/>
    </row>
    <row r="308" spans="4:7">
      <c r="D308" s="5"/>
      <c r="E308" s="14"/>
      <c r="F308" s="14"/>
      <c r="G308" s="14"/>
    </row>
    <row r="309" spans="4:7">
      <c r="D309" s="5"/>
      <c r="E309" s="14"/>
      <c r="F309" s="14"/>
      <c r="G309" s="14"/>
    </row>
    <row r="310" spans="4:7">
      <c r="D310" s="5"/>
      <c r="E310" s="14"/>
      <c r="F310" s="14"/>
      <c r="G310" s="14"/>
    </row>
    <row r="311" spans="4:7">
      <c r="D311" s="5"/>
      <c r="E311" s="14"/>
      <c r="F311" s="14"/>
      <c r="G311" s="14"/>
    </row>
    <row r="312" spans="4:7">
      <c r="D312" s="5"/>
      <c r="E312" s="14"/>
      <c r="F312" s="14"/>
      <c r="G312" s="14"/>
    </row>
    <row r="313" spans="4:7">
      <c r="D313" s="5"/>
      <c r="E313" s="14"/>
      <c r="F313" s="14"/>
      <c r="G313" s="14"/>
    </row>
    <row r="314" spans="4:7">
      <c r="D314" s="5"/>
      <c r="E314" s="14"/>
      <c r="F314" s="14"/>
      <c r="G314" s="14"/>
    </row>
    <row r="315" spans="4:7">
      <c r="D315" s="5"/>
      <c r="E315" s="14"/>
      <c r="F315" s="14"/>
      <c r="G315" s="14"/>
    </row>
    <row r="316" spans="4:7">
      <c r="D316" s="5"/>
      <c r="E316" s="14"/>
      <c r="F316" s="14"/>
      <c r="G316" s="14"/>
    </row>
    <row r="317" spans="4:7">
      <c r="D317" s="5"/>
      <c r="E317" s="14"/>
      <c r="F317" s="14"/>
      <c r="G317" s="14"/>
    </row>
    <row r="318" spans="4:7">
      <c r="D318" s="5"/>
      <c r="E318" s="14"/>
      <c r="F318" s="14"/>
      <c r="G318" s="14"/>
    </row>
    <row r="319" spans="4:7">
      <c r="D319" s="5"/>
      <c r="E319" s="14"/>
      <c r="F319" s="14"/>
      <c r="G319" s="14"/>
    </row>
    <row r="320" spans="4:7">
      <c r="D320" s="5"/>
      <c r="E320" s="14"/>
      <c r="F320" s="14"/>
      <c r="G320" s="14"/>
    </row>
    <row r="321" spans="4:7">
      <c r="D321" s="5"/>
      <c r="E321" s="14"/>
      <c r="F321" s="14"/>
      <c r="G321" s="14"/>
    </row>
    <row r="322" spans="4:7">
      <c r="D322" s="5"/>
      <c r="E322" s="14"/>
      <c r="F322" s="14"/>
      <c r="G322" s="14"/>
    </row>
    <row r="323" spans="4:7">
      <c r="D323" s="5"/>
      <c r="E323" s="14"/>
      <c r="F323" s="14"/>
      <c r="G323" s="14"/>
    </row>
    <row r="324" spans="4:7">
      <c r="D324" s="5"/>
      <c r="E324" s="14"/>
      <c r="F324" s="14"/>
      <c r="G324" s="14"/>
    </row>
    <row r="325" spans="4:7">
      <c r="D325" s="5"/>
      <c r="E325" s="14"/>
      <c r="F325" s="14"/>
      <c r="G325" s="14"/>
    </row>
    <row r="326" spans="4:7">
      <c r="D326" s="5"/>
      <c r="E326" s="14"/>
      <c r="F326" s="14"/>
      <c r="G326" s="14"/>
    </row>
    <row r="327" spans="4:7">
      <c r="D327" s="5"/>
      <c r="E327" s="14"/>
      <c r="F327" s="14"/>
      <c r="G327" s="14"/>
    </row>
    <row r="328" spans="4:7">
      <c r="D328" s="5"/>
      <c r="E328" s="14"/>
      <c r="F328" s="14"/>
      <c r="G328" s="14"/>
    </row>
    <row r="329" spans="4:7">
      <c r="D329" s="5"/>
      <c r="E329" s="14"/>
      <c r="F329" s="14"/>
      <c r="G329" s="14"/>
    </row>
    <row r="330" spans="4:7">
      <c r="D330" s="5"/>
      <c r="E330" s="14"/>
      <c r="F330" s="14"/>
      <c r="G330" s="14"/>
    </row>
    <row r="331" spans="4:7">
      <c r="D331" s="5"/>
      <c r="E331" s="14"/>
      <c r="F331" s="14"/>
      <c r="G331" s="14"/>
    </row>
    <row r="332" spans="4:7">
      <c r="D332" s="5"/>
      <c r="E332" s="14"/>
      <c r="F332" s="14"/>
      <c r="G332" s="14"/>
    </row>
    <row r="333" spans="4:7">
      <c r="D333" s="5"/>
      <c r="E333" s="14"/>
      <c r="F333" s="14"/>
      <c r="G333" s="14"/>
    </row>
    <row r="334" spans="4:7">
      <c r="D334" s="5"/>
      <c r="E334" s="14"/>
      <c r="F334" s="14"/>
      <c r="G334" s="14"/>
    </row>
    <row r="335" spans="4:7">
      <c r="D335" s="5"/>
      <c r="E335" s="14"/>
      <c r="F335" s="14"/>
      <c r="G335" s="14"/>
    </row>
    <row r="336" spans="4:7">
      <c r="D336" s="5"/>
      <c r="E336" s="14"/>
      <c r="F336" s="14"/>
      <c r="G336" s="14"/>
    </row>
    <row r="337" spans="4:7">
      <c r="D337" s="5"/>
      <c r="E337" s="14"/>
      <c r="F337" s="14"/>
      <c r="G337" s="14"/>
    </row>
    <row r="338" spans="4:7">
      <c r="D338" s="5"/>
      <c r="E338" s="14"/>
      <c r="F338" s="14"/>
      <c r="G338" s="14"/>
    </row>
    <row r="339" spans="4:7">
      <c r="D339" s="5"/>
      <c r="E339" s="14"/>
      <c r="F339" s="14"/>
      <c r="G339" s="14"/>
    </row>
    <row r="340" spans="4:7">
      <c r="D340" s="5"/>
      <c r="E340" s="14"/>
      <c r="F340" s="14"/>
      <c r="G340" s="14"/>
    </row>
    <row r="341" spans="4:7">
      <c r="D341" s="5"/>
      <c r="E341" s="14"/>
      <c r="F341" s="14"/>
      <c r="G341" s="14"/>
    </row>
    <row r="342" spans="4:7">
      <c r="D342" s="5"/>
      <c r="E342" s="14"/>
      <c r="F342" s="14"/>
      <c r="G342" s="14"/>
    </row>
    <row r="343" spans="4:7">
      <c r="D343" s="5"/>
      <c r="E343" s="14"/>
      <c r="F343" s="14"/>
      <c r="G343" s="14"/>
    </row>
    <row r="344" spans="4:7">
      <c r="D344" s="5"/>
      <c r="E344" s="14"/>
      <c r="F344" s="14"/>
      <c r="G344" s="14"/>
    </row>
    <row r="345" spans="4:7">
      <c r="D345" s="5"/>
      <c r="E345" s="14"/>
      <c r="F345" s="14"/>
      <c r="G345" s="14"/>
    </row>
    <row r="346" spans="4:7">
      <c r="D346" s="5"/>
      <c r="E346" s="14"/>
      <c r="F346" s="14"/>
      <c r="G346" s="14"/>
    </row>
    <row r="347" spans="4:7">
      <c r="D347" s="5"/>
      <c r="E347" s="14"/>
      <c r="F347" s="14"/>
      <c r="G347" s="14"/>
    </row>
    <row r="348" spans="4:7">
      <c r="D348" s="5"/>
      <c r="E348" s="14"/>
      <c r="F348" s="14"/>
      <c r="G348" s="14"/>
    </row>
    <row r="349" spans="4:7">
      <c r="D349" s="5"/>
      <c r="E349" s="14"/>
      <c r="F349" s="14"/>
      <c r="G349" s="14"/>
    </row>
    <row r="350" spans="4:7">
      <c r="D350" s="5"/>
      <c r="E350" s="14"/>
      <c r="F350" s="14"/>
      <c r="G350" s="14"/>
    </row>
    <row r="351" spans="4:7">
      <c r="D351" s="5"/>
      <c r="E351" s="14"/>
      <c r="F351" s="14"/>
      <c r="G351" s="14"/>
    </row>
    <row r="352" spans="4:7">
      <c r="D352" s="5"/>
      <c r="E352" s="14"/>
      <c r="F352" s="14"/>
      <c r="G352" s="14"/>
    </row>
    <row r="353" spans="4:7">
      <c r="D353" s="5"/>
      <c r="E353" s="14"/>
      <c r="F353" s="14"/>
      <c r="G353" s="14"/>
    </row>
    <row r="354" spans="4:7">
      <c r="D354" s="5"/>
      <c r="E354" s="14"/>
      <c r="F354" s="14"/>
      <c r="G354" s="14"/>
    </row>
    <row r="355" spans="4:7">
      <c r="D355" s="5"/>
      <c r="E355" s="14"/>
      <c r="F355" s="14"/>
      <c r="G355" s="14"/>
    </row>
    <row r="356" spans="4:7">
      <c r="D356" s="5"/>
      <c r="E356" s="14"/>
      <c r="F356" s="14"/>
      <c r="G356" s="14"/>
    </row>
    <row r="357" spans="4:7">
      <c r="D357" s="5"/>
      <c r="E357" s="14"/>
      <c r="F357" s="14"/>
      <c r="G357" s="14"/>
    </row>
    <row r="358" spans="4:7">
      <c r="D358" s="5"/>
      <c r="E358" s="14"/>
      <c r="F358" s="14"/>
      <c r="G358" s="14"/>
    </row>
    <row r="359" spans="4:7">
      <c r="D359" s="5"/>
      <c r="E359" s="14"/>
      <c r="F359" s="14"/>
      <c r="G359" s="14"/>
    </row>
    <row r="360" spans="4:7">
      <c r="D360" s="5"/>
      <c r="E360" s="14"/>
      <c r="F360" s="14"/>
      <c r="G360" s="14"/>
    </row>
    <row r="361" spans="4:7">
      <c r="D361" s="5"/>
      <c r="E361" s="14"/>
      <c r="F361" s="14"/>
      <c r="G361" s="14"/>
    </row>
    <row r="362" spans="4:7">
      <c r="D362" s="5"/>
      <c r="E362" s="14"/>
      <c r="F362" s="14"/>
      <c r="G362" s="14"/>
    </row>
    <row r="363" spans="4:7">
      <c r="D363" s="5"/>
      <c r="E363" s="14"/>
      <c r="F363" s="14"/>
      <c r="G363" s="14"/>
    </row>
    <row r="364" spans="4:7">
      <c r="D364" s="5"/>
      <c r="E364" s="14"/>
      <c r="F364" s="14"/>
      <c r="G364" s="14"/>
    </row>
    <row r="365" spans="4:7">
      <c r="D365" s="5"/>
      <c r="E365" s="14"/>
      <c r="F365" s="14"/>
      <c r="G365" s="14"/>
    </row>
    <row r="366" spans="4:7">
      <c r="D366" s="5"/>
      <c r="E366" s="14"/>
      <c r="F366" s="14"/>
      <c r="G366" s="14"/>
    </row>
    <row r="367" spans="4:7">
      <c r="D367" s="5"/>
      <c r="E367" s="14"/>
      <c r="F367" s="14"/>
      <c r="G367" s="14"/>
    </row>
    <row r="368" spans="4:7">
      <c r="D368" s="5"/>
      <c r="E368" s="14"/>
      <c r="F368" s="14"/>
      <c r="G368" s="14"/>
    </row>
    <row r="369" spans="4:7">
      <c r="D369" s="5"/>
      <c r="E369" s="14"/>
      <c r="F369" s="14"/>
      <c r="G369" s="14"/>
    </row>
    <row r="370" spans="4:7">
      <c r="D370" s="5"/>
      <c r="E370" s="14"/>
      <c r="F370" s="14"/>
      <c r="G370" s="14"/>
    </row>
    <row r="371" spans="4:7">
      <c r="D371" s="5"/>
      <c r="E371" s="14"/>
      <c r="F371" s="14"/>
      <c r="G371" s="14"/>
    </row>
    <row r="372" spans="4:7">
      <c r="D372" s="5"/>
      <c r="E372" s="14"/>
      <c r="F372" s="14"/>
      <c r="G372" s="14"/>
    </row>
    <row r="373" spans="4:7">
      <c r="D373" s="5"/>
      <c r="E373" s="14"/>
      <c r="F373" s="14"/>
      <c r="G373" s="14"/>
    </row>
    <row r="374" spans="4:7">
      <c r="D374" s="5"/>
      <c r="E374" s="14"/>
      <c r="F374" s="14"/>
      <c r="G374" s="14"/>
    </row>
    <row r="375" spans="4:7">
      <c r="D375" s="5"/>
      <c r="E375" s="14"/>
      <c r="F375" s="14"/>
      <c r="G375" s="14"/>
    </row>
    <row r="376" spans="4:7">
      <c r="D376" s="5"/>
      <c r="E376" s="14"/>
      <c r="F376" s="14"/>
      <c r="G376" s="14"/>
    </row>
    <row r="377" spans="4:7">
      <c r="D377" s="5"/>
      <c r="E377" s="14"/>
      <c r="F377" s="14"/>
      <c r="G377" s="14"/>
    </row>
    <row r="378" spans="4:7">
      <c r="D378" s="5"/>
      <c r="E378" s="14"/>
      <c r="F378" s="14"/>
      <c r="G378" s="14"/>
    </row>
    <row r="379" spans="4:7">
      <c r="D379" s="5"/>
      <c r="E379" s="14"/>
      <c r="F379" s="14"/>
      <c r="G379" s="14"/>
    </row>
    <row r="380" spans="4:7">
      <c r="D380" s="5"/>
      <c r="E380" s="14"/>
      <c r="F380" s="14"/>
      <c r="G380" s="14"/>
    </row>
    <row r="381" spans="4:7">
      <c r="D381" s="5"/>
      <c r="E381" s="14"/>
      <c r="F381" s="14"/>
      <c r="G381" s="14"/>
    </row>
    <row r="382" spans="4:7">
      <c r="D382" s="5"/>
      <c r="E382" s="14"/>
      <c r="F382" s="14"/>
      <c r="G382" s="14"/>
    </row>
    <row r="383" spans="4:7">
      <c r="D383" s="5"/>
      <c r="E383" s="14"/>
      <c r="F383" s="14"/>
      <c r="G383" s="14"/>
    </row>
    <row r="384" spans="4:7">
      <c r="D384" s="5"/>
      <c r="E384" s="14"/>
      <c r="F384" s="14"/>
      <c r="G384" s="14"/>
    </row>
    <row r="385" spans="4:7">
      <c r="D385" s="5"/>
      <c r="E385" s="14"/>
      <c r="F385" s="14"/>
      <c r="G385" s="14"/>
    </row>
    <row r="386" spans="4:7">
      <c r="D386" s="5"/>
      <c r="E386" s="14"/>
      <c r="F386" s="14"/>
      <c r="G386" s="14"/>
    </row>
    <row r="387" spans="4:7">
      <c r="D387" s="5"/>
      <c r="E387" s="14"/>
      <c r="F387" s="14"/>
      <c r="G387" s="14"/>
    </row>
    <row r="388" spans="4:7">
      <c r="D388" s="5"/>
      <c r="E388" s="14"/>
      <c r="F388" s="14"/>
      <c r="G388" s="14"/>
    </row>
    <row r="389" spans="4:7">
      <c r="D389" s="5"/>
      <c r="E389" s="14"/>
      <c r="F389" s="14"/>
      <c r="G389" s="14"/>
    </row>
    <row r="390" spans="4:7">
      <c r="D390" s="5"/>
      <c r="E390" s="14"/>
      <c r="F390" s="14"/>
      <c r="G390" s="14"/>
    </row>
    <row r="391" spans="4:7">
      <c r="D391" s="5"/>
      <c r="E391" s="14"/>
      <c r="F391" s="14"/>
      <c r="G391" s="14"/>
    </row>
    <row r="392" spans="4:7">
      <c r="D392" s="5"/>
      <c r="E392" s="14"/>
      <c r="F392" s="14"/>
      <c r="G392" s="14"/>
    </row>
    <row r="393" spans="4:7">
      <c r="D393" s="5"/>
      <c r="E393" s="14"/>
      <c r="F393" s="14"/>
      <c r="G393" s="14"/>
    </row>
    <row r="394" spans="4:7">
      <c r="D394" s="5"/>
      <c r="E394" s="14"/>
      <c r="F394" s="14"/>
      <c r="G394" s="14"/>
    </row>
    <row r="395" spans="4:7">
      <c r="D395" s="5"/>
      <c r="E395" s="14"/>
      <c r="F395" s="14"/>
      <c r="G395" s="14"/>
    </row>
    <row r="396" spans="4:7">
      <c r="D396" s="5"/>
      <c r="E396" s="14"/>
      <c r="F396" s="14"/>
      <c r="G396" s="14"/>
    </row>
    <row r="397" spans="4:7">
      <c r="D397" s="5"/>
      <c r="E397" s="14"/>
      <c r="F397" s="14"/>
      <c r="G397" s="14"/>
    </row>
    <row r="398" spans="4:7">
      <c r="D398" s="5"/>
      <c r="E398" s="14"/>
      <c r="F398" s="14"/>
      <c r="G398" s="14"/>
    </row>
    <row r="399" spans="4:7">
      <c r="D399" s="5"/>
      <c r="E399" s="14"/>
      <c r="F399" s="14"/>
      <c r="G399" s="14"/>
    </row>
    <row r="400" spans="4:7">
      <c r="D400" s="5"/>
      <c r="E400" s="14"/>
      <c r="F400" s="14"/>
      <c r="G400" s="14"/>
    </row>
    <row r="401" spans="4:7">
      <c r="D401" s="5"/>
      <c r="E401" s="14"/>
      <c r="F401" s="14"/>
      <c r="G401" s="14"/>
    </row>
    <row r="402" spans="4:7">
      <c r="D402" s="5"/>
      <c r="E402" s="14"/>
      <c r="F402" s="14"/>
      <c r="G402" s="14"/>
    </row>
    <row r="403" spans="4:7">
      <c r="D403" s="5"/>
      <c r="E403" s="14"/>
      <c r="F403" s="14"/>
      <c r="G403" s="14"/>
    </row>
    <row r="404" spans="4:7">
      <c r="D404" s="5"/>
      <c r="E404" s="14"/>
      <c r="F404" s="14"/>
      <c r="G404" s="14"/>
    </row>
    <row r="405" spans="4:7">
      <c r="D405" s="5"/>
      <c r="E405" s="14"/>
      <c r="F405" s="14"/>
      <c r="G405" s="14"/>
    </row>
    <row r="406" spans="4:7">
      <c r="D406" s="5"/>
      <c r="E406" s="14"/>
      <c r="F406" s="14"/>
      <c r="G406" s="14"/>
    </row>
    <row r="407" spans="4:7">
      <c r="D407" s="5"/>
      <c r="E407" s="14"/>
      <c r="F407" s="14"/>
      <c r="G407" s="14"/>
    </row>
    <row r="408" spans="4:7">
      <c r="D408" s="5"/>
      <c r="E408" s="14"/>
      <c r="F408" s="14"/>
      <c r="G408" s="14"/>
    </row>
    <row r="409" spans="4:7">
      <c r="D409" s="5"/>
      <c r="E409" s="14"/>
      <c r="F409" s="14"/>
      <c r="G409" s="14"/>
    </row>
    <row r="410" spans="4:7">
      <c r="D410" s="5"/>
      <c r="E410" s="14"/>
      <c r="F410" s="14"/>
      <c r="G410" s="14"/>
    </row>
    <row r="411" spans="4:7">
      <c r="D411" s="5"/>
      <c r="E411" s="14"/>
      <c r="F411" s="14"/>
      <c r="G411" s="14"/>
    </row>
    <row r="412" spans="4:7">
      <c r="D412" s="5"/>
      <c r="E412" s="14"/>
      <c r="F412" s="14"/>
      <c r="G412" s="14"/>
    </row>
    <row r="413" spans="4:7">
      <c r="D413" s="5"/>
      <c r="E413" s="14"/>
      <c r="F413" s="14"/>
      <c r="G413" s="14"/>
    </row>
    <row r="414" spans="4:7">
      <c r="D414" s="5"/>
      <c r="E414" s="14"/>
      <c r="F414" s="14"/>
      <c r="G414" s="14"/>
    </row>
    <row r="415" spans="4:7">
      <c r="D415" s="5"/>
      <c r="E415" s="14"/>
      <c r="F415" s="14"/>
      <c r="G415" s="14"/>
    </row>
    <row r="416" spans="4:7">
      <c r="D416" s="5"/>
      <c r="E416" s="14"/>
      <c r="F416" s="14"/>
      <c r="G416" s="14"/>
    </row>
    <row r="417" spans="4:7">
      <c r="D417" s="5"/>
      <c r="E417" s="14"/>
      <c r="F417" s="14"/>
      <c r="G417" s="14"/>
    </row>
    <row r="418" spans="4:7">
      <c r="D418" s="5"/>
      <c r="E418" s="14"/>
      <c r="F418" s="14"/>
      <c r="G418" s="14"/>
    </row>
    <row r="419" spans="4:7">
      <c r="D419" s="5"/>
      <c r="E419" s="14"/>
      <c r="F419" s="14"/>
      <c r="G419" s="14"/>
    </row>
    <row r="420" spans="4:7">
      <c r="D420" s="5"/>
      <c r="E420" s="14"/>
      <c r="F420" s="14"/>
      <c r="G420" s="14"/>
    </row>
    <row r="421" spans="4:7">
      <c r="D421" s="5"/>
      <c r="E421" s="14"/>
      <c r="F421" s="14"/>
      <c r="G421" s="14"/>
    </row>
    <row r="422" spans="4:7">
      <c r="D422" s="5"/>
      <c r="E422" s="14"/>
      <c r="F422" s="14"/>
      <c r="G422" s="14"/>
    </row>
    <row r="423" spans="4:7">
      <c r="D423" s="5"/>
      <c r="E423" s="14"/>
      <c r="F423" s="14"/>
      <c r="G423" s="14"/>
    </row>
    <row r="424" spans="4:7">
      <c r="D424" s="5"/>
      <c r="E424" s="14"/>
      <c r="F424" s="14"/>
      <c r="G424" s="14"/>
    </row>
    <row r="425" spans="4:7">
      <c r="D425" s="5"/>
      <c r="E425" s="14"/>
      <c r="F425" s="14"/>
      <c r="G425" s="14"/>
    </row>
    <row r="426" spans="4:7">
      <c r="D426" s="5"/>
      <c r="E426" s="14"/>
      <c r="F426" s="14"/>
      <c r="G426" s="14"/>
    </row>
    <row r="427" spans="4:7">
      <c r="D427" s="5"/>
      <c r="E427" s="14"/>
      <c r="F427" s="14"/>
      <c r="G427" s="14"/>
    </row>
    <row r="428" spans="4:7">
      <c r="D428" s="5"/>
      <c r="E428" s="14"/>
      <c r="F428" s="14"/>
      <c r="G428" s="14"/>
    </row>
    <row r="429" spans="4:7">
      <c r="D429" s="5"/>
      <c r="E429" s="14"/>
      <c r="F429" s="14"/>
      <c r="G429" s="14"/>
    </row>
    <row r="430" spans="4:7">
      <c r="D430" s="5"/>
      <c r="E430" s="14"/>
      <c r="F430" s="14"/>
      <c r="G430" s="14"/>
    </row>
    <row r="431" spans="4:7">
      <c r="D431" s="5"/>
      <c r="E431" s="14"/>
      <c r="F431" s="14"/>
      <c r="G431" s="14"/>
    </row>
    <row r="432" spans="4:7">
      <c r="D432" s="5"/>
      <c r="E432" s="14"/>
      <c r="F432" s="14"/>
      <c r="G432" s="14"/>
    </row>
    <row r="433" spans="4:7">
      <c r="D433" s="5"/>
      <c r="E433" s="14"/>
      <c r="F433" s="14"/>
      <c r="G433" s="14"/>
    </row>
    <row r="434" spans="4:7">
      <c r="D434" s="5"/>
      <c r="E434" s="14"/>
      <c r="F434" s="14"/>
      <c r="G434" s="14"/>
    </row>
    <row r="435" spans="4:7">
      <c r="D435" s="5"/>
      <c r="E435" s="14"/>
      <c r="F435" s="14"/>
      <c r="G435" s="14"/>
    </row>
    <row r="436" spans="4:7">
      <c r="D436" s="5"/>
      <c r="E436" s="14"/>
      <c r="F436" s="14"/>
      <c r="G436" s="14"/>
    </row>
    <row r="437" spans="4:7">
      <c r="D437" s="5"/>
      <c r="E437" s="14"/>
      <c r="F437" s="14"/>
      <c r="G437" s="14"/>
    </row>
    <row r="438" spans="4:7">
      <c r="D438" s="5"/>
      <c r="E438" s="14"/>
      <c r="F438" s="14"/>
      <c r="G438" s="14"/>
    </row>
    <row r="439" spans="4:7">
      <c r="D439" s="5"/>
      <c r="E439" s="14"/>
      <c r="F439" s="14"/>
      <c r="G439" s="14"/>
    </row>
    <row r="440" spans="4:7">
      <c r="D440" s="5"/>
      <c r="E440" s="14"/>
      <c r="F440" s="14"/>
      <c r="G440" s="14"/>
    </row>
    <row r="441" spans="4:7">
      <c r="D441" s="5"/>
      <c r="E441" s="14"/>
      <c r="F441" s="14"/>
      <c r="G441" s="14"/>
    </row>
    <row r="442" spans="4:7">
      <c r="D442" s="5"/>
      <c r="E442" s="14"/>
      <c r="F442" s="14"/>
      <c r="G442" s="14"/>
    </row>
    <row r="443" spans="4:7">
      <c r="D443" s="5"/>
      <c r="E443" s="14"/>
      <c r="F443" s="14"/>
      <c r="G443" s="14"/>
    </row>
    <row r="444" spans="4:7">
      <c r="D444" s="5"/>
      <c r="E444" s="14"/>
      <c r="F444" s="14"/>
      <c r="G444" s="14"/>
    </row>
    <row r="445" spans="4:7">
      <c r="D445" s="5"/>
      <c r="E445" s="14"/>
      <c r="F445" s="14"/>
      <c r="G445" s="14"/>
    </row>
    <row r="446" spans="4:7">
      <c r="D446" s="5"/>
      <c r="E446" s="14"/>
      <c r="F446" s="14"/>
      <c r="G446" s="14"/>
    </row>
    <row r="447" spans="4:7">
      <c r="D447" s="5"/>
      <c r="E447" s="14"/>
      <c r="F447" s="14"/>
      <c r="G447" s="14"/>
    </row>
    <row r="448" spans="4:7">
      <c r="D448" s="5"/>
      <c r="E448" s="14"/>
      <c r="F448" s="14"/>
      <c r="G448" s="14"/>
    </row>
    <row r="449" spans="4:7">
      <c r="D449" s="5"/>
      <c r="E449" s="14"/>
      <c r="F449" s="14"/>
      <c r="G449" s="14"/>
    </row>
    <row r="450" spans="4:7">
      <c r="D450" s="5"/>
      <c r="E450" s="14"/>
      <c r="F450" s="14"/>
      <c r="G450" s="14"/>
    </row>
    <row r="451" spans="4:7">
      <c r="D451" s="5"/>
      <c r="E451" s="14"/>
      <c r="F451" s="14"/>
      <c r="G451" s="14"/>
    </row>
    <row r="452" spans="4:7">
      <c r="D452" s="5"/>
      <c r="E452" s="14"/>
      <c r="F452" s="14"/>
      <c r="G452" s="14"/>
    </row>
    <row r="453" spans="4:7">
      <c r="D453" s="5"/>
      <c r="E453" s="14"/>
      <c r="F453" s="14"/>
      <c r="G453" s="14"/>
    </row>
    <row r="454" spans="4:7">
      <c r="D454" s="5"/>
      <c r="E454" s="14"/>
      <c r="F454" s="14"/>
      <c r="G454" s="14"/>
    </row>
    <row r="455" spans="4:7">
      <c r="D455" s="5"/>
      <c r="E455" s="14"/>
      <c r="F455" s="14"/>
      <c r="G455" s="14"/>
    </row>
    <row r="456" spans="4:7">
      <c r="D456" s="5"/>
      <c r="E456" s="14"/>
      <c r="F456" s="14"/>
      <c r="G456" s="14"/>
    </row>
    <row r="457" spans="4:7">
      <c r="D457" s="5"/>
      <c r="E457" s="14"/>
      <c r="F457" s="14"/>
      <c r="G457" s="14"/>
    </row>
    <row r="458" spans="4:7">
      <c r="D458" s="5"/>
      <c r="E458" s="14"/>
      <c r="F458" s="14"/>
      <c r="G458" s="14"/>
    </row>
    <row r="459" spans="4:7">
      <c r="D459" s="5"/>
      <c r="E459" s="14"/>
      <c r="F459" s="14"/>
      <c r="G459" s="14"/>
    </row>
    <row r="460" spans="4:7">
      <c r="D460" s="5"/>
      <c r="E460" s="14"/>
      <c r="F460" s="14"/>
      <c r="G460" s="14"/>
    </row>
    <row r="461" spans="4:7">
      <c r="D461" s="5"/>
      <c r="E461" s="14"/>
      <c r="F461" s="14"/>
      <c r="G461" s="14"/>
    </row>
    <row r="462" spans="4:7">
      <c r="D462" s="5"/>
      <c r="E462" s="14"/>
      <c r="F462" s="14"/>
      <c r="G462" s="14"/>
    </row>
    <row r="463" spans="4:7">
      <c r="D463" s="5"/>
      <c r="E463" s="14"/>
      <c r="F463" s="14"/>
      <c r="G463" s="14"/>
    </row>
    <row r="464" spans="4:7">
      <c r="D464" s="5"/>
      <c r="E464" s="14"/>
      <c r="F464" s="14"/>
      <c r="G464" s="14"/>
    </row>
    <row r="465" spans="4:7">
      <c r="D465" s="5"/>
      <c r="E465" s="14"/>
      <c r="F465" s="14"/>
      <c r="G465" s="14"/>
    </row>
    <row r="466" spans="4:7">
      <c r="D466" s="5"/>
      <c r="E466" s="14"/>
      <c r="F466" s="14"/>
      <c r="G466" s="14"/>
    </row>
    <row r="467" spans="4:7">
      <c r="D467" s="5"/>
      <c r="E467" s="14"/>
      <c r="F467" s="14"/>
      <c r="G467" s="14"/>
    </row>
    <row r="468" spans="4:7">
      <c r="D468" s="5"/>
      <c r="E468" s="14"/>
      <c r="F468" s="14"/>
      <c r="G468" s="14"/>
    </row>
    <row r="469" spans="4:7">
      <c r="D469" s="5"/>
      <c r="E469" s="14"/>
      <c r="F469" s="14"/>
      <c r="G469" s="14"/>
    </row>
    <row r="470" spans="4:7">
      <c r="D470" s="5"/>
      <c r="E470" s="14"/>
      <c r="F470" s="14"/>
      <c r="G470" s="14"/>
    </row>
    <row r="471" spans="4:7">
      <c r="D471" s="5"/>
      <c r="E471" s="14"/>
      <c r="F471" s="14"/>
      <c r="G471" s="14"/>
    </row>
    <row r="472" spans="4:7">
      <c r="D472" s="5"/>
      <c r="E472" s="14"/>
      <c r="F472" s="14"/>
      <c r="G472" s="14"/>
    </row>
    <row r="473" spans="4:7">
      <c r="D473" s="5"/>
      <c r="E473" s="14"/>
      <c r="F473" s="14"/>
      <c r="G473" s="14"/>
    </row>
    <row r="474" spans="4:7">
      <c r="D474" s="5"/>
      <c r="E474" s="14"/>
      <c r="F474" s="14"/>
      <c r="G474" s="14"/>
    </row>
    <row r="475" spans="4:7">
      <c r="D475" s="5"/>
      <c r="E475" s="14"/>
      <c r="F475" s="14"/>
      <c r="G475" s="14"/>
    </row>
    <row r="476" spans="4:7">
      <c r="D476" s="5"/>
      <c r="E476" s="14"/>
      <c r="F476" s="14"/>
      <c r="G476" s="14"/>
    </row>
    <row r="477" spans="4:7">
      <c r="D477" s="5"/>
      <c r="E477" s="14"/>
      <c r="F477" s="14"/>
      <c r="G477" s="14"/>
    </row>
    <row r="478" spans="4:7">
      <c r="D478" s="5"/>
      <c r="E478" s="14"/>
      <c r="F478" s="14"/>
      <c r="G478" s="14"/>
    </row>
    <row r="479" spans="4:7">
      <c r="D479" s="5"/>
      <c r="E479" s="14"/>
      <c r="F479" s="14"/>
      <c r="G479" s="14"/>
    </row>
    <row r="480" spans="4:7">
      <c r="D480" s="5"/>
      <c r="E480" s="14"/>
      <c r="F480" s="14"/>
      <c r="G480" s="14"/>
    </row>
    <row r="481" spans="4:7">
      <c r="D481" s="5"/>
      <c r="E481" s="14"/>
      <c r="F481" s="14"/>
      <c r="G481" s="14"/>
    </row>
    <row r="482" spans="4:7">
      <c r="D482" s="5"/>
      <c r="E482" s="14"/>
      <c r="F482" s="14"/>
      <c r="G482" s="14"/>
    </row>
    <row r="483" spans="4:7">
      <c r="D483" s="5"/>
      <c r="E483" s="14"/>
      <c r="F483" s="14"/>
      <c r="G483" s="14"/>
    </row>
    <row r="484" spans="4:7">
      <c r="D484" s="5"/>
      <c r="E484" s="14"/>
      <c r="F484" s="14"/>
      <c r="G484" s="14"/>
    </row>
    <row r="485" spans="4:7">
      <c r="D485" s="5"/>
      <c r="E485" s="14"/>
      <c r="F485" s="14"/>
      <c r="G485" s="14"/>
    </row>
    <row r="486" spans="4:7">
      <c r="D486" s="5"/>
      <c r="E486" s="14"/>
      <c r="F486" s="14"/>
      <c r="G486" s="14"/>
    </row>
    <row r="487" spans="4:7">
      <c r="D487" s="5"/>
      <c r="E487" s="14"/>
      <c r="F487" s="14"/>
      <c r="G487" s="14"/>
    </row>
    <row r="488" spans="4:7">
      <c r="D488" s="5"/>
      <c r="E488" s="14"/>
      <c r="F488" s="14"/>
      <c r="G488" s="14"/>
    </row>
    <row r="489" spans="4:7">
      <c r="D489" s="5"/>
      <c r="E489" s="14"/>
      <c r="F489" s="14"/>
      <c r="G489" s="14"/>
    </row>
    <row r="490" spans="4:7">
      <c r="D490" s="5"/>
      <c r="E490" s="14"/>
      <c r="F490" s="14"/>
      <c r="G490" s="14"/>
    </row>
    <row r="491" spans="4:7">
      <c r="D491" s="5"/>
      <c r="E491" s="14"/>
      <c r="F491" s="14"/>
      <c r="G491" s="14"/>
    </row>
    <row r="492" spans="4:7">
      <c r="D492" s="5"/>
      <c r="E492" s="14"/>
      <c r="F492" s="14"/>
      <c r="G492" s="14"/>
    </row>
    <row r="493" spans="4:7">
      <c r="D493" s="5"/>
      <c r="E493" s="14"/>
      <c r="F493" s="14"/>
      <c r="G493" s="14"/>
    </row>
    <row r="494" spans="4:7">
      <c r="D494" s="5"/>
      <c r="E494" s="14"/>
      <c r="F494" s="14"/>
      <c r="G494" s="14"/>
    </row>
    <row r="495" spans="4:7">
      <c r="D495" s="5"/>
      <c r="E495" s="14"/>
      <c r="F495" s="14"/>
      <c r="G495" s="14"/>
    </row>
    <row r="496" spans="4:7">
      <c r="D496" s="5"/>
      <c r="E496" s="14"/>
      <c r="F496" s="14"/>
      <c r="G496" s="14"/>
    </row>
    <row r="497" spans="4:7">
      <c r="D497" s="5"/>
      <c r="E497" s="14"/>
      <c r="F497" s="14"/>
      <c r="G497" s="14"/>
    </row>
    <row r="498" spans="4:7">
      <c r="D498" s="5"/>
      <c r="E498" s="14"/>
      <c r="F498" s="14"/>
      <c r="G498" s="14"/>
    </row>
    <row r="499" spans="4:7">
      <c r="D499" s="5"/>
      <c r="E499" s="14"/>
      <c r="F499" s="14"/>
      <c r="G499" s="14"/>
    </row>
    <row r="500" spans="4:7">
      <c r="D500" s="5"/>
      <c r="E500" s="14"/>
      <c r="F500" s="14"/>
      <c r="G500" s="14"/>
    </row>
    <row r="501" spans="4:7">
      <c r="D501" s="5"/>
      <c r="E501" s="14"/>
      <c r="F501" s="14"/>
      <c r="G501" s="14"/>
    </row>
    <row r="502" spans="4:7">
      <c r="D502" s="5"/>
      <c r="E502" s="14"/>
      <c r="F502" s="14"/>
      <c r="G502" s="14"/>
    </row>
    <row r="503" spans="4:7">
      <c r="D503" s="5"/>
      <c r="E503" s="14"/>
      <c r="F503" s="14"/>
      <c r="G503" s="14"/>
    </row>
    <row r="504" spans="4:7">
      <c r="D504" s="5"/>
      <c r="E504" s="14"/>
      <c r="F504" s="14"/>
      <c r="G504" s="14"/>
    </row>
    <row r="505" spans="4:7">
      <c r="D505" s="5"/>
      <c r="E505" s="14"/>
      <c r="F505" s="14"/>
      <c r="G505" s="14"/>
    </row>
  </sheetData>
  <phoneticPr fontId="3" type="noConversion"/>
  <dataValidations count="3">
    <dataValidation type="list" allowBlank="1" showInputMessage="1" showErrorMessage="1" sqref="Q4 Q15" xr:uid="{00000000-0002-0000-0200-000000000000}">
      <formula1>DayCounter</formula1>
    </dataValidation>
    <dataValidation type="list" allowBlank="1" showInputMessage="1" showErrorMessage="1" sqref="X6" xr:uid="{00000000-0002-0000-0200-000001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X5" xr:uid="{00000000-0002-0000-0200-000002000000}">
      <formula1>"NS,NSS,CIR,VASICEK"</formula1>
    </dataValidation>
  </dataValidations>
  <hyperlinks>
    <hyperlink ref="Q24" r:id="rId1" display="MBondCure@1" xr:uid="{00000000-0004-0000-0200-000000000000}"/>
    <hyperlink ref="Q23" r:id="rId2" display="CalibrationSet@2" xr:uid="{00000000-0004-0000-0200-000001000000}"/>
  </hyperlinks>
  <pageMargins left="0.7" right="0.7" top="0.75" bottom="0.75" header="0.3" footer="0.3"/>
  <pageSetup paperSize="9"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3000000}">
          <x14:formula1>
            <xm:f>Enum!$B$29:$B$32</xm:f>
          </x14:formula1>
          <xm:sqref>Q13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N107"/>
  <sheetViews>
    <sheetView topLeftCell="A34" zoomScale="90" zoomScaleNormal="90" workbookViewId="0">
      <selection activeCell="E2" sqref="E2"/>
    </sheetView>
  </sheetViews>
  <sheetFormatPr defaultRowHeight="15"/>
  <cols>
    <col min="1" max="1" width="14.85546875" customWidth="1"/>
    <col min="2" max="2" width="18.42578125" customWidth="1"/>
    <col min="3" max="3" width="19.7109375" customWidth="1"/>
    <col min="4" max="4" width="2.7109375" customWidth="1"/>
    <col min="5" max="5" width="53.28515625" customWidth="1"/>
    <col min="6" max="6" width="18" customWidth="1"/>
    <col min="7" max="7" width="23.85546875" bestFit="1" customWidth="1"/>
    <col min="8" max="8" width="12.28515625" bestFit="1" customWidth="1"/>
    <col min="9" max="9" width="12.28515625" customWidth="1"/>
    <col min="10" max="10" width="6.42578125" customWidth="1"/>
    <col min="11" max="11" width="30.42578125" customWidth="1"/>
  </cols>
  <sheetData>
    <row r="1" spans="1:14" s="2" customFormat="1" ht="18.75">
      <c r="A1" s="32" t="s">
        <v>297</v>
      </c>
      <c r="B1" s="1"/>
      <c r="C1" s="1"/>
      <c r="D1" s="1"/>
      <c r="E1"/>
      <c r="F1"/>
      <c r="G1"/>
      <c r="H1" s="1"/>
      <c r="I1" s="1"/>
      <c r="J1" s="1"/>
      <c r="L1"/>
      <c r="M1"/>
      <c r="N1"/>
    </row>
    <row r="2" spans="1:14" ht="15.75" thickBot="1">
      <c r="A2" s="49" t="s">
        <v>266</v>
      </c>
      <c r="B2" s="50"/>
      <c r="C2" s="49"/>
    </row>
    <row r="3" spans="1:14" ht="16.5" thickTop="1" thickBot="1">
      <c r="A3" s="3"/>
      <c r="B3" s="3" t="s">
        <v>269</v>
      </c>
      <c r="C3" s="6">
        <v>45104</v>
      </c>
    </row>
    <row r="4" spans="1:14" ht="16.5" thickTop="1" thickBot="1">
      <c r="A4" s="3"/>
      <c r="B4" s="3" t="s">
        <v>184</v>
      </c>
      <c r="C4" s="6">
        <v>45731</v>
      </c>
    </row>
    <row r="5" spans="1:14" ht="16.5" thickTop="1" thickBot="1">
      <c r="A5" s="3"/>
      <c r="B5" s="3" t="s">
        <v>183</v>
      </c>
      <c r="C5" s="7" t="s">
        <v>25</v>
      </c>
    </row>
    <row r="6" spans="1:14" ht="16.5" thickTop="1" thickBot="1">
      <c r="A6" s="3"/>
      <c r="B6" s="3" t="s">
        <v>182</v>
      </c>
      <c r="C6" s="7">
        <v>2.01E-2</v>
      </c>
    </row>
    <row r="7" spans="1:14" ht="16.5" thickTop="1" thickBot="1">
      <c r="A7" s="32"/>
      <c r="B7" s="32" t="s">
        <v>267</v>
      </c>
      <c r="C7" t="s">
        <v>271</v>
      </c>
      <c r="E7" s="49" t="s">
        <v>302</v>
      </c>
      <c r="F7" s="50"/>
      <c r="G7" s="49"/>
    </row>
    <row r="8" spans="1:14" ht="16.5" thickTop="1" thickBot="1">
      <c r="A8" s="32"/>
      <c r="B8" s="32" t="s">
        <v>270</v>
      </c>
      <c r="C8" s="5">
        <v>45054</v>
      </c>
      <c r="E8" s="8" t="s">
        <v>291</v>
      </c>
      <c r="F8" s="8"/>
      <c r="G8" s="8"/>
    </row>
    <row r="9" spans="1:14" ht="16.5" thickTop="1" thickBot="1">
      <c r="A9" s="32"/>
      <c r="B9" s="32" t="s">
        <v>268</v>
      </c>
      <c r="C9">
        <v>99.052000000000007</v>
      </c>
      <c r="E9" s="4"/>
      <c r="F9" s="4" t="s">
        <v>195</v>
      </c>
      <c r="G9" s="7" t="b">
        <v>1</v>
      </c>
    </row>
    <row r="10" spans="1:14" ht="16.5" thickTop="1" thickBot="1">
      <c r="E10" s="4"/>
      <c r="F10" s="4" t="s">
        <v>196</v>
      </c>
      <c r="G10" s="7" t="s">
        <v>81</v>
      </c>
    </row>
    <row r="11" spans="1:14" ht="16.5" thickTop="1" thickBot="1">
      <c r="A11" s="32" t="s">
        <v>298</v>
      </c>
      <c r="B11" t="str">
        <f>_xll.McpFixedRateBond(B3:C9,,,,,"VP")</f>
        <v>McpFixedRateBond@0</v>
      </c>
      <c r="E11" s="4"/>
      <c r="F11" s="4" t="s">
        <v>163</v>
      </c>
      <c r="G11" s="7">
        <f>3.29 / 100</f>
        <v>3.2899999999999999E-2</v>
      </c>
    </row>
    <row r="12" spans="1:14" ht="16.5" thickTop="1" thickBot="1">
      <c r="E12" s="26"/>
      <c r="F12" s="8"/>
      <c r="G12" s="8"/>
    </row>
    <row r="13" spans="1:14" ht="16.5" thickTop="1" thickBot="1">
      <c r="E13" s="4"/>
      <c r="F13" s="4" t="s">
        <v>0</v>
      </c>
      <c r="G13" s="52">
        <f>_xll.FrbCleanPriceFromYieldCHN(B11,G11,G9)</f>
        <v>97.870954007467446</v>
      </c>
    </row>
    <row r="14" spans="1:14" ht="16.5" thickTop="1" thickBot="1">
      <c r="E14" s="4"/>
      <c r="F14" s="4" t="s">
        <v>295</v>
      </c>
      <c r="G14" s="52">
        <f>_xll.FrbDirtyPriceFromYieldCHN(B11,G11,G9)</f>
        <v>97.93649748572831</v>
      </c>
    </row>
    <row r="15" spans="1:14" ht="16.5" thickTop="1" thickBot="1">
      <c r="A15" s="49" t="s">
        <v>299</v>
      </c>
      <c r="B15" s="50"/>
      <c r="C15" s="49"/>
      <c r="G15" s="28"/>
    </row>
    <row r="16" spans="1:14" ht="16.5" thickTop="1" thickBot="1">
      <c r="A16" s="8" t="s">
        <v>291</v>
      </c>
      <c r="B16" s="8"/>
      <c r="C16" s="8"/>
      <c r="E16" s="8" t="s">
        <v>291</v>
      </c>
      <c r="F16" s="8"/>
      <c r="G16" s="29"/>
    </row>
    <row r="17" spans="1:7" ht="16.5" thickTop="1" thickBot="1">
      <c r="A17" s="15"/>
      <c r="B17" s="15" t="s">
        <v>185</v>
      </c>
      <c r="C17" s="23">
        <v>2.1624999999999998E-2</v>
      </c>
      <c r="E17" s="4"/>
      <c r="F17" s="4" t="s">
        <v>194</v>
      </c>
      <c r="G17" s="30">
        <v>98.816640430000007</v>
      </c>
    </row>
    <row r="18" spans="1:7" ht="16.5" thickTop="1" thickBot="1">
      <c r="A18" s="8" t="s">
        <v>300</v>
      </c>
      <c r="B18" s="8"/>
      <c r="C18" s="8"/>
      <c r="E18" s="26" t="s">
        <v>300</v>
      </c>
      <c r="F18" s="8"/>
      <c r="G18" s="29"/>
    </row>
    <row r="19" spans="1:7" ht="16.5" thickTop="1" thickBot="1">
      <c r="A19" s="4"/>
      <c r="B19" s="4" t="s">
        <v>193</v>
      </c>
      <c r="C19" s="52">
        <f>_xll.FrbDirtyPriceFromYieldCHN(B11,C17,G9)</f>
        <v>99.808971175453237</v>
      </c>
      <c r="E19" s="4"/>
      <c r="F19" s="4" t="s">
        <v>1</v>
      </c>
      <c r="G19" s="52">
        <f>_xll.FrbYieldFromCleanPriceCHN(B11,G17,G9)</f>
        <v>2.7174708333931052E-2</v>
      </c>
    </row>
    <row r="20" spans="1:7" ht="16.5" thickTop="1" thickBot="1">
      <c r="A20" s="4"/>
      <c r="B20" s="4" t="s">
        <v>194</v>
      </c>
      <c r="C20" s="52">
        <f>_xll.FrbCleanPriceFromYieldCHN(B11,C17,G9)</f>
        <v>99.743427697192374</v>
      </c>
      <c r="G20" s="28"/>
    </row>
    <row r="21" spans="1:7" ht="16.5" thickTop="1" thickBot="1">
      <c r="A21" s="15"/>
      <c r="B21" s="15" t="s">
        <v>188</v>
      </c>
      <c r="C21" s="52">
        <f>_xll.FrbDurationCHN(B11,C17)</f>
        <v>1.6891892210162895</v>
      </c>
      <c r="E21" s="8" t="s">
        <v>291</v>
      </c>
      <c r="F21" s="8"/>
      <c r="G21" s="29"/>
    </row>
    <row r="22" spans="1:7" ht="16.5" thickTop="1" thickBot="1">
      <c r="A22" s="15"/>
      <c r="B22" s="15" t="s">
        <v>189</v>
      </c>
      <c r="C22" s="52">
        <f>_xll.FrbMDurationCHN(B11,C17)</f>
        <v>1.6801061471582153</v>
      </c>
      <c r="E22" s="4"/>
      <c r="F22" s="4" t="s">
        <v>296</v>
      </c>
      <c r="G22" s="30">
        <v>101.10403770000001</v>
      </c>
    </row>
    <row r="23" spans="1:7" ht="16.5" thickTop="1" thickBot="1">
      <c r="A23" s="4"/>
      <c r="B23" s="4" t="s">
        <v>190</v>
      </c>
      <c r="C23" s="52">
        <f>_xll.FrbPVBPCHN(B11,C17)</f>
        <v>1.6790096538272792E-2</v>
      </c>
      <c r="E23" s="26" t="s">
        <v>300</v>
      </c>
      <c r="F23" s="8"/>
      <c r="G23" s="29"/>
    </row>
    <row r="24" spans="1:7" ht="16.5" thickTop="1" thickBot="1">
      <c r="A24" s="4"/>
      <c r="B24" s="4" t="s">
        <v>191</v>
      </c>
      <c r="C24" s="52">
        <f>_xll.FrbConvexityCHN(B11,C17)</f>
        <v>3.275532550664034</v>
      </c>
      <c r="E24" s="4"/>
      <c r="F24" s="4" t="s">
        <v>3</v>
      </c>
      <c r="G24" s="27">
        <f>_xll.FrbYieldFromDirtyPriceCHN(B11,G22,G9)</f>
        <v>1.3969109073428304E-2</v>
      </c>
    </row>
    <row r="25" spans="1:7" ht="15.75" thickTop="1"/>
    <row r="26" spans="1:7" ht="15.75" thickBot="1">
      <c r="A26" s="49" t="s">
        <v>304</v>
      </c>
      <c r="B26" s="50"/>
      <c r="C26" s="49"/>
    </row>
    <row r="27" spans="1:7" ht="16.5" thickTop="1" thickBot="1">
      <c r="A27" s="8" t="s">
        <v>291</v>
      </c>
      <c r="B27" s="8"/>
      <c r="C27" s="8"/>
      <c r="E27" s="49" t="s">
        <v>305</v>
      </c>
      <c r="F27" s="50"/>
      <c r="G27" s="49"/>
    </row>
    <row r="28" spans="1:7" ht="16.5" thickTop="1" thickBot="1">
      <c r="A28" s="9"/>
      <c r="B28" s="9" t="s">
        <v>192</v>
      </c>
      <c r="C28" s="52" t="str">
        <f>'Parametric Curve'!Q24</f>
        <v>McpBondCurve@1</v>
      </c>
      <c r="E28" s="24"/>
      <c r="F28" s="24" t="s">
        <v>7</v>
      </c>
      <c r="G28" s="25">
        <f>_xll.FrbAccruedDaysCHN(B11)</f>
        <v>12</v>
      </c>
    </row>
    <row r="29" spans="1:7" ht="16.5" thickTop="1" thickBot="1">
      <c r="A29" s="8" t="s">
        <v>300</v>
      </c>
      <c r="B29" s="8"/>
      <c r="C29" s="8"/>
      <c r="E29" s="24"/>
      <c r="F29" s="24" t="s">
        <v>10</v>
      </c>
      <c r="G29" s="52">
        <f>_xll.FrbAccruedInterestCHN(B11)</f>
        <v>6.5543478260869564E-2</v>
      </c>
    </row>
    <row r="30" spans="1:7" ht="16.5" thickTop="1" thickBot="1">
      <c r="A30" s="15"/>
      <c r="B30" s="15" t="s">
        <v>193</v>
      </c>
      <c r="C30" s="52">
        <f>_xll.FrbPrice(B11,C28)</f>
        <v>99.347043935193497</v>
      </c>
    </row>
    <row r="31" spans="1:7" ht="16.5" thickTop="1" thickBot="1">
      <c r="A31" s="15"/>
      <c r="B31" s="15" t="s">
        <v>194</v>
      </c>
      <c r="C31" s="52">
        <f>_xll.FrbCleanPriceFromYieldCHN(B11,C32)</f>
        <v>99.281500456932989</v>
      </c>
    </row>
    <row r="32" spans="1:7" ht="16.5" thickTop="1" thickBot="1">
      <c r="A32" s="15"/>
      <c r="B32" s="15" t="s">
        <v>163</v>
      </c>
      <c r="C32" s="52">
        <f>_xll.FrbYieldFromDirtyPriceCHN(B11,C30)</f>
        <v>2.4383582382243398E-2</v>
      </c>
    </row>
    <row r="33" spans="1:10" ht="16.5" thickTop="1" thickBot="1">
      <c r="A33" s="15"/>
      <c r="B33" s="15" t="s">
        <v>188</v>
      </c>
      <c r="C33" s="52">
        <f>_xll.FrbDurationCHN(B11,C32)</f>
        <v>1.6891240318986263</v>
      </c>
    </row>
    <row r="34" spans="1:10" ht="16.5" thickTop="1" thickBot="1">
      <c r="A34" s="15"/>
      <c r="B34" s="15" t="s">
        <v>189</v>
      </c>
      <c r="C34" s="52">
        <f>_xll.FrbMDurationCHN(B11,C32)</f>
        <v>1.6788896955977992</v>
      </c>
      <c r="E34" s="49" t="s">
        <v>303</v>
      </c>
      <c r="F34" s="50"/>
      <c r="G34" s="49"/>
    </row>
    <row r="35" spans="1:10" ht="16.5" thickTop="1" thickBot="1">
      <c r="A35" s="15"/>
      <c r="B35" s="15" t="s">
        <v>11</v>
      </c>
      <c r="C35" s="52">
        <f>_xll.FrbFairValue(B11,C28)</f>
        <v>2.3914363890823347E-2</v>
      </c>
      <c r="E35" s="8"/>
      <c r="F35" s="8" t="s">
        <v>8</v>
      </c>
      <c r="G35" s="8" t="s">
        <v>9</v>
      </c>
    </row>
    <row r="36" spans="1:10" ht="16.5" thickTop="1" thickBot="1">
      <c r="A36" s="15"/>
      <c r="B36" s="15" t="s">
        <v>12</v>
      </c>
      <c r="C36" s="52">
        <f>_xll.FrbGSpread(B11,C17,C28)</f>
        <v>-1.1356813000338445E-3</v>
      </c>
      <c r="E36" s="4" t="str">
        <f t="array" ref="E36:G42">_xll.FrbPayments(B11,F35:G35)</f>
        <v>Period1</v>
      </c>
      <c r="F36" s="4" t="str">
        <v>2023/09/15</v>
      </c>
      <c r="G36" s="4">
        <v>0.50249999999999995</v>
      </c>
    </row>
    <row r="37" spans="1:10" ht="16.5" thickTop="1" thickBot="1">
      <c r="A37" s="15"/>
      <c r="B37" s="15" t="s">
        <v>187</v>
      </c>
      <c r="C37" s="52">
        <f>_xll.FrbZSpread(B11,C17,C28)</f>
        <v>-5.6095427522153297E-4</v>
      </c>
      <c r="E37" s="4" t="str">
        <v>Period2</v>
      </c>
      <c r="F37" s="4" t="str">
        <v>2023/12/15</v>
      </c>
      <c r="G37" s="4">
        <v>0.50249999999999995</v>
      </c>
    </row>
    <row r="38" spans="1:10" ht="16.5" thickTop="1" thickBot="1">
      <c r="E38" s="4" t="str">
        <v>Period3</v>
      </c>
      <c r="F38" s="4" t="str">
        <v>2024/03/15</v>
      </c>
      <c r="G38" s="4">
        <v>0.50249999999999995</v>
      </c>
    </row>
    <row r="39" spans="1:10" ht="16.5" thickTop="1" thickBot="1">
      <c r="E39" s="4" t="str">
        <v>Period4</v>
      </c>
      <c r="F39" s="4" t="str">
        <v>2024/06/15</v>
      </c>
      <c r="G39" s="4">
        <v>0.50249999999999995</v>
      </c>
      <c r="J39" s="5"/>
    </row>
    <row r="40" spans="1:10" ht="16.5" thickTop="1" thickBot="1">
      <c r="E40" s="4" t="str">
        <v>Period5</v>
      </c>
      <c r="F40" s="4" t="str">
        <v>2024/09/15</v>
      </c>
      <c r="G40" s="4">
        <v>0.50249999999999995</v>
      </c>
    </row>
    <row r="41" spans="1:10" ht="16.5" thickTop="1" thickBot="1">
      <c r="E41" s="4" t="str">
        <v>Period6</v>
      </c>
      <c r="F41" s="4" t="str">
        <v>2024/12/15</v>
      </c>
      <c r="G41" s="4">
        <v>0.50249999999999995</v>
      </c>
    </row>
    <row r="42" spans="1:10" ht="16.5" customHeight="1" thickTop="1" thickBot="1">
      <c r="E42" s="4" t="str">
        <v>Period7</v>
      </c>
      <c r="F42" s="4" t="str">
        <v>2025/03/15</v>
      </c>
      <c r="G42" s="4">
        <v>100.5025</v>
      </c>
    </row>
    <row r="43" spans="1:10" ht="15.75" thickTop="1">
      <c r="E43" s="5"/>
      <c r="F43" s="14"/>
      <c r="G43" s="21"/>
    </row>
    <row r="44" spans="1:10" ht="15.75" thickBot="1">
      <c r="A44" s="49" t="s">
        <v>301</v>
      </c>
      <c r="B44" s="50"/>
      <c r="C44" s="49"/>
      <c r="E44" s="5"/>
      <c r="F44" s="14"/>
      <c r="G44" s="21"/>
    </row>
    <row r="45" spans="1:10" ht="15.75" thickTop="1">
      <c r="A45" s="33" t="s">
        <v>255</v>
      </c>
      <c r="B45" s="33"/>
      <c r="C45" s="33"/>
      <c r="E45" s="5"/>
      <c r="F45" s="14"/>
      <c r="G45" s="21"/>
    </row>
    <row r="46" spans="1:10" ht="15.75" thickBot="1">
      <c r="A46" t="s">
        <v>197</v>
      </c>
      <c r="B46" t="s">
        <v>206</v>
      </c>
      <c r="E46" s="5"/>
      <c r="F46" s="14"/>
      <c r="G46" s="21"/>
    </row>
    <row r="47" spans="1:10" ht="16.5" thickTop="1" thickBot="1">
      <c r="A47" s="15" t="s">
        <v>112</v>
      </c>
      <c r="B47" s="52">
        <f t="array" ref="B47:B68">_xll.FrbKeyRateDuration(B11,C28,A47:A68)</f>
        <v>-0.68377500000000002</v>
      </c>
      <c r="E47" s="5"/>
      <c r="F47" s="14"/>
      <c r="G47" s="21"/>
    </row>
    <row r="48" spans="1:10" ht="16.5" thickTop="1" thickBot="1">
      <c r="A48" s="15" t="s">
        <v>162</v>
      </c>
      <c r="B48" s="52">
        <v>1.768E-3</v>
      </c>
      <c r="E48" s="5"/>
      <c r="F48" s="14"/>
      <c r="G48" s="21"/>
    </row>
    <row r="49" spans="1:7" ht="16.5" thickTop="1" thickBot="1">
      <c r="A49" s="15" t="s">
        <v>114</v>
      </c>
      <c r="B49" s="52">
        <v>2.7989999999999998E-3</v>
      </c>
      <c r="E49" s="5"/>
      <c r="F49" s="14"/>
      <c r="G49" s="21"/>
    </row>
    <row r="50" spans="1:7" ht="16.5" thickTop="1" thickBot="1">
      <c r="A50" s="15" t="s">
        <v>256</v>
      </c>
      <c r="B50" s="52">
        <v>0</v>
      </c>
      <c r="E50" s="5"/>
      <c r="F50" s="14"/>
      <c r="G50" s="21"/>
    </row>
    <row r="51" spans="1:7" ht="16.5" thickTop="1" thickBot="1">
      <c r="A51" s="15" t="s">
        <v>257</v>
      </c>
      <c r="B51" s="52">
        <v>2.2899999999999999E-3</v>
      </c>
      <c r="E51" s="5"/>
      <c r="F51" s="14"/>
      <c r="G51" s="21"/>
    </row>
    <row r="52" spans="1:7" ht="16.5" thickTop="1" thickBot="1">
      <c r="A52" s="15" t="s">
        <v>117</v>
      </c>
      <c r="B52" s="52">
        <v>4.3470000000000002E-3</v>
      </c>
      <c r="E52" s="5"/>
      <c r="F52" s="14"/>
      <c r="G52" s="21"/>
    </row>
    <row r="53" spans="1:7" ht="16.5" thickTop="1" thickBot="1">
      <c r="A53" s="15" t="s">
        <v>258</v>
      </c>
      <c r="B53" s="52">
        <v>7.077E-3</v>
      </c>
      <c r="E53" s="5"/>
      <c r="F53" s="14"/>
      <c r="G53" s="21"/>
    </row>
    <row r="54" spans="1:7" ht="16.5" thickTop="1" thickBot="1">
      <c r="A54" s="15" t="s">
        <v>198</v>
      </c>
      <c r="B54" s="52">
        <v>2.2466810000000002</v>
      </c>
      <c r="E54" s="5"/>
      <c r="F54" s="14"/>
      <c r="G54" s="21"/>
    </row>
    <row r="55" spans="1:7" ht="16.5" thickTop="1" thickBot="1">
      <c r="A55" s="15" t="s">
        <v>259</v>
      </c>
      <c r="B55" s="52">
        <v>9.7701999999999997E-2</v>
      </c>
      <c r="E55" s="5"/>
      <c r="F55" s="14"/>
      <c r="G55" s="21"/>
    </row>
    <row r="56" spans="1:7" ht="16.5" thickTop="1" thickBot="1">
      <c r="A56" s="15" t="s">
        <v>199</v>
      </c>
      <c r="B56" s="52">
        <v>0</v>
      </c>
      <c r="E56" s="5"/>
      <c r="F56" s="14"/>
      <c r="G56" s="21"/>
    </row>
    <row r="57" spans="1:7" ht="16.5" thickTop="1" thickBot="1">
      <c r="A57" s="15" t="s">
        <v>200</v>
      </c>
      <c r="B57" s="52">
        <v>0</v>
      </c>
    </row>
    <row r="58" spans="1:7" ht="16.5" thickTop="1" thickBot="1">
      <c r="A58" s="15" t="s">
        <v>260</v>
      </c>
      <c r="B58" s="52">
        <v>0</v>
      </c>
      <c r="E58" s="47"/>
      <c r="F58" s="48"/>
      <c r="G58" s="47"/>
    </row>
    <row r="59" spans="1:7" ht="16.5" thickTop="1" thickBot="1">
      <c r="A59" s="15" t="s">
        <v>201</v>
      </c>
      <c r="B59" s="52">
        <v>0</v>
      </c>
      <c r="E59" s="47"/>
      <c r="F59" s="48"/>
      <c r="G59" s="47"/>
    </row>
    <row r="60" spans="1:7" ht="16.5" thickTop="1" thickBot="1">
      <c r="A60" s="15" t="s">
        <v>261</v>
      </c>
      <c r="B60" s="52">
        <v>0</v>
      </c>
      <c r="E60" s="47"/>
      <c r="F60" s="48"/>
      <c r="G60" s="47"/>
    </row>
    <row r="61" spans="1:7" ht="16.5" thickTop="1" thickBot="1">
      <c r="A61" s="15" t="s">
        <v>262</v>
      </c>
      <c r="B61" s="52">
        <v>0</v>
      </c>
      <c r="E61" s="47"/>
      <c r="F61" s="48"/>
      <c r="G61" s="47"/>
    </row>
    <row r="62" spans="1:7" ht="16.5" thickTop="1" thickBot="1">
      <c r="A62" s="15" t="s">
        <v>263</v>
      </c>
      <c r="B62" s="52">
        <v>0</v>
      </c>
      <c r="E62" s="47"/>
      <c r="F62" s="48"/>
      <c r="G62" s="47"/>
    </row>
    <row r="63" spans="1:7" ht="16.5" thickTop="1" thickBot="1">
      <c r="A63" s="15" t="s">
        <v>264</v>
      </c>
      <c r="B63" s="52">
        <v>0</v>
      </c>
      <c r="E63" s="47"/>
      <c r="F63" s="48"/>
      <c r="G63" s="47"/>
    </row>
    <row r="64" spans="1:7" ht="16.5" thickTop="1" thickBot="1">
      <c r="A64" s="15" t="s">
        <v>202</v>
      </c>
      <c r="B64" s="52">
        <v>0</v>
      </c>
      <c r="E64" s="47"/>
      <c r="F64" s="48"/>
      <c r="G64" s="47"/>
    </row>
    <row r="65" spans="1:7" ht="16.5" thickTop="1" thickBot="1">
      <c r="A65" s="15" t="s">
        <v>203</v>
      </c>
      <c r="B65" s="52">
        <v>0</v>
      </c>
      <c r="E65" s="47"/>
      <c r="F65" s="48"/>
      <c r="G65" s="47"/>
    </row>
    <row r="66" spans="1:7" ht="16.5" thickTop="1" thickBot="1">
      <c r="A66" s="15" t="s">
        <v>204</v>
      </c>
      <c r="B66" s="52">
        <v>0</v>
      </c>
      <c r="E66" s="47"/>
      <c r="F66" s="48"/>
      <c r="G66" s="47"/>
    </row>
    <row r="67" spans="1:7" ht="16.5" thickTop="1" thickBot="1">
      <c r="A67" s="15" t="s">
        <v>265</v>
      </c>
      <c r="B67" s="52">
        <v>0</v>
      </c>
      <c r="E67" s="47"/>
      <c r="F67" s="48"/>
      <c r="G67" s="47"/>
    </row>
    <row r="68" spans="1:7" ht="16.5" thickTop="1" thickBot="1">
      <c r="A68" s="15" t="s">
        <v>205</v>
      </c>
      <c r="B68" s="52">
        <v>0</v>
      </c>
      <c r="E68" s="5"/>
      <c r="F68" s="14"/>
      <c r="G68" s="21"/>
    </row>
    <row r="69" spans="1:7" ht="15.75" thickTop="1">
      <c r="B69" s="46"/>
      <c r="E69" s="5"/>
      <c r="F69" s="14"/>
      <c r="G69" s="21"/>
    </row>
    <row r="70" spans="1:7">
      <c r="B70" s="46"/>
      <c r="E70" s="5"/>
      <c r="F70" s="14"/>
      <c r="G70" s="21"/>
    </row>
    <row r="71" spans="1:7">
      <c r="E71" s="5"/>
      <c r="F71" s="14"/>
      <c r="G71" s="21"/>
    </row>
    <row r="72" spans="1:7">
      <c r="E72" s="5"/>
      <c r="F72" s="14"/>
      <c r="G72" s="21"/>
    </row>
    <row r="73" spans="1:7">
      <c r="E73" s="5"/>
      <c r="F73" s="14"/>
      <c r="G73" s="21"/>
    </row>
    <row r="74" spans="1:7">
      <c r="E74" s="5"/>
      <c r="F74" s="14"/>
      <c r="G74" s="21"/>
    </row>
    <row r="75" spans="1:7">
      <c r="E75" s="5"/>
      <c r="F75" s="14"/>
      <c r="G75" s="21"/>
    </row>
    <row r="76" spans="1:7">
      <c r="E76" s="5"/>
      <c r="F76" s="14"/>
      <c r="G76" s="21"/>
    </row>
    <row r="77" spans="1:7">
      <c r="E77" s="5"/>
      <c r="F77" s="14"/>
      <c r="G77" s="21"/>
    </row>
    <row r="78" spans="1:7">
      <c r="E78" s="5"/>
      <c r="F78" s="14"/>
      <c r="G78" s="21"/>
    </row>
    <row r="79" spans="1:7">
      <c r="E79" s="5"/>
      <c r="F79" s="14"/>
      <c r="G79" s="21"/>
    </row>
    <row r="80" spans="1:7">
      <c r="E80" s="5"/>
      <c r="F80" s="14"/>
      <c r="G80" s="21"/>
    </row>
    <row r="81" spans="5:7">
      <c r="E81" s="5"/>
      <c r="F81" s="14"/>
      <c r="G81" s="21"/>
    </row>
    <row r="82" spans="5:7">
      <c r="E82" s="5"/>
      <c r="F82" s="14"/>
      <c r="G82" s="21"/>
    </row>
    <row r="83" spans="5:7">
      <c r="E83" s="5"/>
      <c r="F83" s="14"/>
      <c r="G83" s="21"/>
    </row>
    <row r="84" spans="5:7">
      <c r="E84" s="5"/>
      <c r="F84" s="14"/>
      <c r="G84" s="21"/>
    </row>
    <row r="85" spans="5:7">
      <c r="E85" s="5"/>
      <c r="F85" s="14"/>
      <c r="G85" s="21"/>
    </row>
    <row r="86" spans="5:7">
      <c r="E86" s="5"/>
      <c r="F86" s="14"/>
      <c r="G86" s="21"/>
    </row>
    <row r="87" spans="5:7">
      <c r="E87" s="5"/>
      <c r="F87" s="14"/>
      <c r="G87" s="21"/>
    </row>
    <row r="88" spans="5:7">
      <c r="E88" s="5"/>
      <c r="F88" s="14"/>
      <c r="G88" s="21"/>
    </row>
    <row r="89" spans="5:7">
      <c r="E89" s="5"/>
      <c r="F89" s="14"/>
      <c r="G89" s="21"/>
    </row>
    <row r="90" spans="5:7">
      <c r="E90" s="5"/>
      <c r="F90" s="14"/>
      <c r="G90" s="21"/>
    </row>
    <row r="91" spans="5:7">
      <c r="E91" s="5"/>
      <c r="F91" s="14"/>
      <c r="G91" s="21"/>
    </row>
    <row r="92" spans="5:7">
      <c r="E92" s="5"/>
      <c r="F92" s="14"/>
      <c r="G92" s="21"/>
    </row>
    <row r="93" spans="5:7">
      <c r="E93" s="5"/>
      <c r="F93" s="14"/>
      <c r="G93" s="21"/>
    </row>
    <row r="94" spans="5:7">
      <c r="E94" s="5"/>
      <c r="F94" s="14"/>
      <c r="G94" s="21"/>
    </row>
    <row r="95" spans="5:7">
      <c r="E95" s="5"/>
      <c r="F95" s="14"/>
      <c r="G95" s="21"/>
    </row>
    <row r="96" spans="5:7">
      <c r="E96" s="5"/>
      <c r="F96" s="14"/>
      <c r="G96" s="21"/>
    </row>
    <row r="97" spans="5:7">
      <c r="E97" s="5"/>
      <c r="F97" s="14"/>
      <c r="G97" s="21"/>
    </row>
    <row r="98" spans="5:7">
      <c r="E98" s="5"/>
      <c r="F98" s="14"/>
      <c r="G98" s="21"/>
    </row>
    <row r="99" spans="5:7">
      <c r="E99" s="5"/>
      <c r="F99" s="14"/>
      <c r="G99" s="21"/>
    </row>
    <row r="100" spans="5:7">
      <c r="E100" s="5"/>
      <c r="F100" s="14"/>
      <c r="G100" s="21"/>
    </row>
    <row r="101" spans="5:7">
      <c r="E101" s="5"/>
      <c r="F101" s="14"/>
      <c r="G101" s="21"/>
    </row>
    <row r="102" spans="5:7">
      <c r="E102" s="5"/>
      <c r="F102" s="14"/>
      <c r="G102" s="21"/>
    </row>
    <row r="103" spans="5:7">
      <c r="E103" s="5"/>
      <c r="F103" s="14"/>
      <c r="G103" s="21"/>
    </row>
    <row r="104" spans="5:7">
      <c r="E104" s="5"/>
      <c r="F104" s="14"/>
      <c r="G104" s="21"/>
    </row>
    <row r="105" spans="5:7">
      <c r="E105" s="5"/>
      <c r="F105" s="14"/>
      <c r="G105" s="21"/>
    </row>
    <row r="106" spans="5:7">
      <c r="E106" s="5"/>
      <c r="F106" s="14"/>
      <c r="G106" s="21"/>
    </row>
    <row r="107" spans="5:7">
      <c r="E107" s="5"/>
      <c r="F107" s="14"/>
      <c r="G107" s="21"/>
    </row>
  </sheetData>
  <phoneticPr fontId="3" type="noConversion"/>
  <dataValidations count="4">
    <dataValidation type="list" allowBlank="1" showInputMessage="1" showErrorMessage="1" sqref="C5" xr:uid="{00000000-0002-0000-0300-000000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G4" xr:uid="{00000000-0002-0000-0300-000001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C7" xr:uid="{00000000-0002-0000-0300-000002000000}">
      <formula1>"BULLET,DISC,INTEREST"</formula1>
    </dataValidation>
    <dataValidation type="list" allowBlank="1" showInputMessage="1" showErrorMessage="1" sqref="G10" xr:uid="{00000000-0002-0000-0300-000003000000}">
      <formula1>"Preceding,ModifiedFollowing,ModifiedPreceding,IMM,Actual,LME"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Calendar</x:sheet>
      <x:address>A2</x:address>
    </x:cell>
    <x:cell>
      <x:sheet>Calendar</x:sheet>
      <x:address>B2</x:address>
    </x:cell>
    <x:cell>
      <x:sheet>FixedBond (Option)</x:sheet>
      <x:address>B11</x:address>
    </x:cell>
    <x:cell>
      <x:sheet>FixedBond (Option)</x:sheet>
      <x:address>G13</x:address>
    </x:cell>
    <x:cell>
      <x:sheet>FixedBond (Option)</x:sheet>
      <x:address>G14</x:address>
    </x:cell>
    <x:cell>
      <x:sheet>FixedBond (Option)</x:sheet>
      <x:address>C19</x:address>
    </x:cell>
    <x:cell>
      <x:sheet>FixedBond (Option)</x:sheet>
      <x:address>G19</x:address>
    </x:cell>
    <x:cell>
      <x:sheet>FixedBond (Option)</x:sheet>
      <x:address>C20</x:address>
    </x:cell>
    <x:cell>
      <x:sheet>FixedBond (Option)</x:sheet>
      <x:address>C21</x:address>
    </x:cell>
    <x:cell>
      <x:sheet>FixedBond (Option)</x:sheet>
      <x:address>C22</x:address>
    </x:cell>
    <x:cell>
      <x:sheet>FixedBond (Option)</x:sheet>
      <x:address>C23</x:address>
    </x:cell>
    <x:cell>
      <x:sheet>FixedBond (Option)</x:sheet>
      <x:address>C24</x:address>
    </x:cell>
    <x:cell>
      <x:sheet>FixedBond (Option)</x:sheet>
      <x:address>G24</x:address>
    </x:cell>
    <x:cell>
      <x:sheet>FixedBond (Option)</x:sheet>
      <x:address>G28</x:address>
    </x:cell>
    <x:cell>
      <x:sheet>FixedBond (Option)</x:sheet>
      <x:address>G29</x:address>
    </x:cell>
    <x:cell>
      <x:sheet>FixedBond (Option)</x:sheet>
      <x:address>C30</x:address>
    </x:cell>
    <x:cell>
      <x:sheet>FixedBond (Option)</x:sheet>
      <x:address>C31</x:address>
    </x:cell>
    <x:cell>
      <x:sheet>FixedBond (Option)</x:sheet>
      <x:address>C32</x:address>
    </x:cell>
    <x:cell>
      <x:sheet>FixedBond (Option)</x:sheet>
      <x:address>C33</x:address>
    </x:cell>
    <x:cell>
      <x:sheet>FixedBond (Option)</x:sheet>
      <x:address>C34</x:address>
    </x:cell>
    <x:cell>
      <x:sheet>FixedBond (Option)</x:sheet>
      <x:address>C35</x:address>
    </x:cell>
    <x:cell>
      <x:sheet>FixedBond (Option)</x:sheet>
      <x:address>C36</x:address>
    </x:cell>
    <x:cell>
      <x:sheet>FixedBond (Option)</x:sheet>
      <x:address>E36</x:address>
    </x:cell>
    <x:cell>
      <x:sheet>FixedBond (Option)</x:sheet>
      <x:address>C37</x:address>
    </x:cell>
    <x:cell>
      <x:sheet>FixedBond (Option)</x:sheet>
      <x:address>B47</x:address>
    </x:cell>
    <x:cell>
      <x:sheet>Parametric Curve</x:sheet>
      <x:address>X10</x:address>
    </x:cell>
    <x:cell>
      <x:sheet>Parametric Curve</x:sheet>
      <x:address>Q20</x:address>
    </x:cell>
    <x:cell>
      <x:sheet>Parametric Curve</x:sheet>
      <x:address>Q23</x:address>
    </x:cell>
    <x:cell>
      <x:sheet>Parametric Curve</x:sheet>
      <x:address>Q24</x:address>
    </x:cell>
    <x:cell>
      <x:sheet>Parametric Curve</x:sheet>
      <x:address>Q26</x:address>
    </x:cell>
  </x:dirty_cells>
</x:metadata>
</file>

<file path=customXml/itemProps1.xml><?xml version="1.0" encoding="utf-8"?>
<ds:datastoreItem xmlns:ds="http://schemas.openxmlformats.org/officeDocument/2006/customXml" ds:itemID="{9F659D1D-009B-4E98-8E4F-44F62C57A5C1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Enum</vt:lpstr>
      <vt:lpstr>Calendar</vt:lpstr>
      <vt:lpstr>Parametric Curve</vt:lpstr>
      <vt:lpstr>FixedBond (Option)</vt:lpstr>
      <vt:lpstr>DayCounter</vt:lpstr>
      <vt:lpstr>GenericVolStripping.InterpolationVariable</vt:lpstr>
      <vt:lpstr>GenericVolStripping.PaymentType</vt:lpstr>
      <vt:lpstr>GenericVolStripping.StrippingMethod</vt:lpstr>
      <vt:lpstr>InterpolatedVariable</vt:lpstr>
      <vt:lpstr>InterpolationMethod</vt:lpstr>
      <vt:lpstr>IROptionQuotation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larrychen</dc:creator>
  <cp:lastModifiedBy>miao xue</cp:lastModifiedBy>
  <dcterms:created xsi:type="dcterms:W3CDTF">2021-08-04T10:31:48Z</dcterms:created>
  <dcterms:modified xsi:type="dcterms:W3CDTF">2025-07-21T03:35:51Z</dcterms:modified>
</cp:coreProperties>
</file>