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新建文件夹\excel补充\"/>
    </mc:Choice>
  </mc:AlternateContent>
  <xr:revisionPtr revIDLastSave="0" documentId="13_ncr:1_{A36BA6B1-D9F2-4D70-813F-53BF260C89D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num" sheetId="15" r:id="rId1"/>
    <sheet name="Calendar" sheetId="23" r:id="rId2"/>
    <sheet name="DEPO" sheetId="27" r:id="rId3"/>
    <sheet name="Forward Calculator-Swap Points" sheetId="25" r:id="rId4"/>
    <sheet name="Forward Calculator-IRP" sheetId="26" r:id="rId5"/>
  </sheets>
  <externalReferences>
    <externalReference r:id="rId6"/>
    <externalReference r:id="rId7"/>
    <externalReference r:id="rId8"/>
    <externalReference r:id="rId9"/>
  </externalReferences>
  <definedNames>
    <definedName name="Bday">[1]设置!$C$15</definedName>
    <definedName name="EURCNY.ASK">[2]设置!$C$25</definedName>
    <definedName name="EURCNY.BID">[2]设置!$C$24</definedName>
    <definedName name="EURCNYCalendar">[2]设置!$C$5</definedName>
    <definedName name="InterpolationMethod">[3]Enum!$B$53:$B$62</definedName>
    <definedName name="USDCNYCalendar" localSheetId="2">[1]设置!$C$5</definedName>
    <definedName name="USDCNYCalendar">[4]设置!$C$5</definedName>
    <definedName name="USDCNYSpotAsk">[1]设置!$C$11</definedName>
    <definedName name="USDCNYSpotBid">[1]设置!$C$9</definedName>
  </definedNames>
  <calcPr calcId="191029"/>
</workbook>
</file>

<file path=xl/calcChain.xml><?xml version="1.0" encoding="utf-8"?>
<calcChain xmlns="http://schemas.openxmlformats.org/spreadsheetml/2006/main">
  <c r="C8" i="25" l="1"/>
  <c r="B8" i="25"/>
  <c r="C8" i="26"/>
  <c r="B8" i="26"/>
  <c r="L14" i="26"/>
  <c r="J14" i="26"/>
  <c r="J15" i="26"/>
  <c r="E42" i="25"/>
  <c r="F42" i="25"/>
  <c r="B5" i="26"/>
  <c r="G4" i="27"/>
  <c r="B4" i="23"/>
  <c r="D4" i="23"/>
  <c r="B5" i="25"/>
  <c r="C4" i="23"/>
  <c r="N8" i="27" l="1"/>
  <c r="G8" i="27"/>
  <c r="A2" i="26"/>
  <c r="A2" i="25"/>
  <c r="U8" i="27"/>
  <c r="E13" i="26"/>
  <c r="D13" i="26"/>
  <c r="B7" i="25"/>
  <c r="D20" i="26"/>
  <c r="D21" i="26"/>
  <c r="B17" i="25"/>
  <c r="B21" i="25"/>
  <c r="B25" i="25"/>
  <c r="B29" i="25"/>
  <c r="B36" i="25"/>
  <c r="C15" i="25"/>
  <c r="C19" i="25"/>
  <c r="C23" i="25"/>
  <c r="C27" i="25"/>
  <c r="C31" i="25"/>
  <c r="C42" i="25"/>
  <c r="D45" i="25"/>
  <c r="B14" i="25"/>
  <c r="B18" i="25"/>
  <c r="B22" i="25"/>
  <c r="B26" i="25"/>
  <c r="B30" i="25"/>
  <c r="B37" i="25"/>
  <c r="C16" i="25"/>
  <c r="C20" i="25"/>
  <c r="C24" i="25"/>
  <c r="C28" i="25"/>
  <c r="C32" i="25"/>
  <c r="C43" i="25"/>
  <c r="D42" i="25"/>
  <c r="B15" i="25"/>
  <c r="B19" i="25"/>
  <c r="B23" i="25"/>
  <c r="B27" i="25"/>
  <c r="B31" i="25"/>
  <c r="C17" i="25"/>
  <c r="C21" i="25"/>
  <c r="C25" i="25"/>
  <c r="C29" i="25"/>
  <c r="C36" i="25"/>
  <c r="C44" i="25"/>
  <c r="D43" i="25"/>
  <c r="B16" i="25"/>
  <c r="B20" i="25"/>
  <c r="B24" i="25"/>
  <c r="B28" i="25"/>
  <c r="B32" i="25"/>
  <c r="C14" i="25"/>
  <c r="C18" i="25"/>
  <c r="C22" i="25"/>
  <c r="C26" i="25"/>
  <c r="C30" i="25"/>
  <c r="C37" i="25"/>
  <c r="C45" i="25"/>
  <c r="D44" i="25"/>
  <c r="C2" i="26"/>
  <c r="G9" i="27"/>
  <c r="F10" i="27" s="1"/>
  <c r="B16" i="26"/>
  <c r="B20" i="26"/>
  <c r="B24" i="26"/>
  <c r="B28" i="26"/>
  <c r="B32" i="26"/>
  <c r="C14" i="26"/>
  <c r="C18" i="26"/>
  <c r="C22" i="26"/>
  <c r="C26" i="26"/>
  <c r="C30" i="26"/>
  <c r="C37" i="26"/>
  <c r="B17" i="26"/>
  <c r="B21" i="26"/>
  <c r="B25" i="26"/>
  <c r="B29" i="26"/>
  <c r="B36" i="26"/>
  <c r="C15" i="26"/>
  <c r="C19" i="26"/>
  <c r="C23" i="26"/>
  <c r="C27" i="26"/>
  <c r="C31" i="26"/>
  <c r="B14" i="26"/>
  <c r="B18" i="26"/>
  <c r="B22" i="26"/>
  <c r="B26" i="26"/>
  <c r="B30" i="26"/>
  <c r="B37" i="26"/>
  <c r="C16" i="26"/>
  <c r="C20" i="26"/>
  <c r="C24" i="26"/>
  <c r="C28" i="26"/>
  <c r="C32" i="26"/>
  <c r="B15" i="26"/>
  <c r="B19" i="26"/>
  <c r="B23" i="26"/>
  <c r="B27" i="26"/>
  <c r="B31" i="26"/>
  <c r="C17" i="26"/>
  <c r="C21" i="26"/>
  <c r="C25" i="26"/>
  <c r="C29" i="26"/>
  <c r="C36" i="26"/>
  <c r="B7" i="26"/>
  <c r="B2" i="26" l="1"/>
  <c r="N4" i="27"/>
  <c r="U4" i="27"/>
  <c r="F15" i="26"/>
  <c r="F19" i="26"/>
  <c r="F23" i="26"/>
  <c r="F27" i="26"/>
  <c r="F31" i="26"/>
  <c r="G14" i="26"/>
  <c r="G18" i="26"/>
  <c r="G22" i="26"/>
  <c r="G26" i="26"/>
  <c r="G30" i="26"/>
  <c r="G37" i="26"/>
  <c r="F16" i="26"/>
  <c r="F20" i="26"/>
  <c r="F24" i="26"/>
  <c r="F28" i="26"/>
  <c r="F32" i="26"/>
  <c r="G15" i="26"/>
  <c r="G19" i="26"/>
  <c r="G23" i="26"/>
  <c r="G27" i="26"/>
  <c r="G31" i="26"/>
  <c r="F17" i="26"/>
  <c r="F21" i="26"/>
  <c r="F25" i="26"/>
  <c r="F29" i="26"/>
  <c r="F36" i="26"/>
  <c r="G16" i="26"/>
  <c r="G20" i="26"/>
  <c r="G24" i="26"/>
  <c r="G28" i="26"/>
  <c r="G32" i="26"/>
  <c r="F14" i="26"/>
  <c r="F18" i="26"/>
  <c r="F22" i="26"/>
  <c r="F26" i="26"/>
  <c r="F30" i="26"/>
  <c r="F37" i="26"/>
  <c r="G17" i="26"/>
  <c r="G21" i="26"/>
  <c r="G25" i="26"/>
  <c r="G29" i="26"/>
  <c r="G36" i="26"/>
  <c r="M10" i="27"/>
  <c r="U9" i="27"/>
  <c r="T12" i="27"/>
  <c r="B2" i="25" l="1"/>
  <c r="F2" i="26"/>
  <c r="D14" i="25"/>
  <c r="D18" i="25"/>
  <c r="D22" i="25"/>
  <c r="D26" i="25"/>
  <c r="D30" i="25"/>
  <c r="D37" i="25"/>
  <c r="E17" i="25"/>
  <c r="E21" i="25"/>
  <c r="E25" i="25"/>
  <c r="E29" i="25"/>
  <c r="E36" i="25"/>
  <c r="E44" i="25"/>
  <c r="F16" i="25"/>
  <c r="F20" i="25"/>
  <c r="F24" i="25"/>
  <c r="F28" i="25"/>
  <c r="F32" i="25"/>
  <c r="F43" i="25"/>
  <c r="G15" i="25"/>
  <c r="G19" i="25"/>
  <c r="G23" i="25"/>
  <c r="G27" i="25"/>
  <c r="G31" i="25"/>
  <c r="G42" i="25"/>
  <c r="H42" i="25"/>
  <c r="D15" i="25"/>
  <c r="D19" i="25"/>
  <c r="D23" i="25"/>
  <c r="D27" i="25"/>
  <c r="D31" i="25"/>
  <c r="E14" i="25"/>
  <c r="E18" i="25"/>
  <c r="E22" i="25"/>
  <c r="E26" i="25"/>
  <c r="E30" i="25"/>
  <c r="E37" i="25"/>
  <c r="E45" i="25"/>
  <c r="F17" i="25"/>
  <c r="F21" i="25"/>
  <c r="F25" i="25"/>
  <c r="F29" i="25"/>
  <c r="F36" i="25"/>
  <c r="F44" i="25"/>
  <c r="G16" i="25"/>
  <c r="G20" i="25"/>
  <c r="G24" i="25"/>
  <c r="G28" i="25"/>
  <c r="G32" i="25"/>
  <c r="G43" i="25"/>
  <c r="H43" i="25"/>
  <c r="D16" i="25"/>
  <c r="D20" i="25"/>
  <c r="D24" i="25"/>
  <c r="D28" i="25"/>
  <c r="D32" i="25"/>
  <c r="E15" i="25"/>
  <c r="E19" i="25"/>
  <c r="E23" i="25"/>
  <c r="E27" i="25"/>
  <c r="E31" i="25"/>
  <c r="F14" i="25"/>
  <c r="F18" i="25"/>
  <c r="F22" i="25"/>
  <c r="F26" i="25"/>
  <c r="F30" i="25"/>
  <c r="F37" i="25"/>
  <c r="F45" i="25"/>
  <c r="G17" i="25"/>
  <c r="G21" i="25"/>
  <c r="G25" i="25"/>
  <c r="G29" i="25"/>
  <c r="G36" i="25"/>
  <c r="G44" i="25"/>
  <c r="H44" i="25"/>
  <c r="D17" i="25"/>
  <c r="D21" i="25"/>
  <c r="D25" i="25"/>
  <c r="D29" i="25"/>
  <c r="D36" i="25"/>
  <c r="E16" i="25"/>
  <c r="E20" i="25"/>
  <c r="E24" i="25"/>
  <c r="E28" i="25"/>
  <c r="E32" i="25"/>
  <c r="E43" i="25"/>
  <c r="F15" i="25"/>
  <c r="F19" i="25"/>
  <c r="F23" i="25"/>
  <c r="F27" i="25"/>
  <c r="F31" i="25"/>
  <c r="G14" i="25"/>
  <c r="G18" i="25"/>
  <c r="G22" i="25"/>
  <c r="G26" i="25"/>
  <c r="G30" i="25"/>
  <c r="G37" i="25"/>
  <c r="G45" i="25"/>
  <c r="H45" i="25"/>
  <c r="O15" i="26"/>
  <c r="O19" i="26"/>
  <c r="O23" i="26"/>
  <c r="O27" i="26"/>
  <c r="O31" i="26"/>
  <c r="P14" i="26"/>
  <c r="P18" i="26"/>
  <c r="P22" i="26"/>
  <c r="P26" i="26"/>
  <c r="P30" i="26"/>
  <c r="P37" i="26"/>
  <c r="O16" i="26"/>
  <c r="O20" i="26"/>
  <c r="O24" i="26"/>
  <c r="O28" i="26"/>
  <c r="O32" i="26"/>
  <c r="P15" i="26"/>
  <c r="P19" i="26"/>
  <c r="P23" i="26"/>
  <c r="P27" i="26"/>
  <c r="P31" i="26"/>
  <c r="O17" i="26"/>
  <c r="O21" i="26"/>
  <c r="O25" i="26"/>
  <c r="O29" i="26"/>
  <c r="O36" i="26"/>
  <c r="P16" i="26"/>
  <c r="P20" i="26"/>
  <c r="P24" i="26"/>
  <c r="P28" i="26"/>
  <c r="P32" i="26"/>
  <c r="O14" i="26"/>
  <c r="O18" i="26"/>
  <c r="O22" i="26"/>
  <c r="O26" i="26"/>
  <c r="O30" i="26"/>
  <c r="O37" i="26"/>
  <c r="P17" i="26"/>
  <c r="P21" i="26"/>
  <c r="P25" i="26"/>
  <c r="P29" i="26"/>
  <c r="P36" i="26"/>
  <c r="N9" i="27"/>
  <c r="G2" i="26" l="1"/>
  <c r="H17" i="26"/>
  <c r="H21" i="26"/>
  <c r="H25" i="26"/>
  <c r="H29" i="26"/>
  <c r="H36" i="26"/>
  <c r="I16" i="26"/>
  <c r="I20" i="26"/>
  <c r="I24" i="26"/>
  <c r="I28" i="26"/>
  <c r="I32" i="26"/>
  <c r="H14" i="26"/>
  <c r="H18" i="26"/>
  <c r="H22" i="26"/>
  <c r="H26" i="26"/>
  <c r="H30" i="26"/>
  <c r="H37" i="26"/>
  <c r="I17" i="26"/>
  <c r="I21" i="26"/>
  <c r="I25" i="26"/>
  <c r="I29" i="26"/>
  <c r="I36" i="26"/>
  <c r="H15" i="26"/>
  <c r="H19" i="26"/>
  <c r="H23" i="26"/>
  <c r="H27" i="26"/>
  <c r="H31" i="26"/>
  <c r="I14" i="26"/>
  <c r="I18" i="26"/>
  <c r="I22" i="26"/>
  <c r="I26" i="26"/>
  <c r="I30" i="26"/>
  <c r="I37" i="26"/>
  <c r="H16" i="26"/>
  <c r="H20" i="26"/>
  <c r="H24" i="26"/>
  <c r="H28" i="26"/>
  <c r="H32" i="26"/>
  <c r="I15" i="26"/>
  <c r="I19" i="26"/>
  <c r="I23" i="26"/>
  <c r="I27" i="26"/>
  <c r="I31" i="26"/>
  <c r="M31" i="26" l="1"/>
  <c r="M23" i="26"/>
  <c r="M15" i="26"/>
  <c r="L28" i="26"/>
  <c r="L20" i="26"/>
  <c r="M37" i="26"/>
  <c r="M26" i="26"/>
  <c r="M18" i="26"/>
  <c r="L31" i="26"/>
  <c r="L23" i="26"/>
  <c r="M29" i="26"/>
  <c r="K21" i="26"/>
  <c r="L37" i="26"/>
  <c r="J26" i="26"/>
  <c r="J18" i="26"/>
  <c r="K32" i="26"/>
  <c r="K24" i="26"/>
  <c r="K16" i="26"/>
  <c r="J29" i="26"/>
  <c r="J21" i="26"/>
  <c r="K31" i="26"/>
  <c r="K23" i="26"/>
  <c r="K15" i="26"/>
  <c r="J28" i="26"/>
  <c r="J20" i="26"/>
  <c r="K37" i="26"/>
  <c r="K26" i="26"/>
  <c r="K18" i="26"/>
  <c r="J31" i="26"/>
  <c r="J23" i="26"/>
  <c r="L15" i="26"/>
  <c r="K29" i="26"/>
  <c r="M21" i="26"/>
  <c r="J37" i="26"/>
  <c r="L26" i="26"/>
  <c r="L18" i="26"/>
  <c r="M32" i="26"/>
  <c r="M24" i="26"/>
  <c r="M16" i="26"/>
  <c r="L29" i="26"/>
  <c r="L21" i="26"/>
  <c r="M27" i="26"/>
  <c r="M19" i="26"/>
  <c r="L32" i="26"/>
  <c r="L24" i="26"/>
  <c r="L16" i="26"/>
  <c r="M30" i="26"/>
  <c r="M22" i="26"/>
  <c r="M14" i="26"/>
  <c r="L27" i="26"/>
  <c r="L19" i="26"/>
  <c r="K36" i="26"/>
  <c r="K25" i="26"/>
  <c r="K17" i="26"/>
  <c r="J30" i="26"/>
  <c r="J22" i="26"/>
  <c r="K28" i="26"/>
  <c r="K20" i="26"/>
  <c r="J36" i="26"/>
  <c r="J25" i="26"/>
  <c r="J17" i="26"/>
  <c r="K27" i="26"/>
  <c r="K19" i="26"/>
  <c r="J32" i="26"/>
  <c r="J24" i="26"/>
  <c r="J16" i="26"/>
  <c r="K30" i="26"/>
  <c r="K22" i="26"/>
  <c r="K14" i="26"/>
  <c r="J27" i="26"/>
  <c r="J19" i="26"/>
  <c r="M36" i="26"/>
  <c r="M25" i="26"/>
  <c r="M17" i="26"/>
  <c r="L30" i="26"/>
  <c r="L22" i="26"/>
  <c r="M28" i="26"/>
  <c r="M20" i="26"/>
  <c r="L36" i="26"/>
  <c r="L25" i="26"/>
  <c r="L17" i="26"/>
  <c r="N19" i="26" l="1"/>
  <c r="N27" i="26"/>
  <c r="N16" i="26"/>
  <c r="N24" i="26"/>
  <c r="N32" i="26"/>
  <c r="N17" i="26"/>
  <c r="N25" i="26"/>
  <c r="N36" i="26"/>
  <c r="N14" i="26"/>
  <c r="N22" i="26"/>
  <c r="N30" i="26"/>
  <c r="N37" i="26"/>
  <c r="N23" i="26"/>
  <c r="N31" i="26"/>
  <c r="N20" i="26"/>
  <c r="N28" i="26"/>
  <c r="N21" i="26"/>
  <c r="N29" i="26"/>
  <c r="N18" i="26"/>
  <c r="N26" i="26"/>
  <c r="N15" i="26"/>
</calcChain>
</file>

<file path=xl/sharedStrings.xml><?xml version="1.0" encoding="utf-8"?>
<sst xmlns="http://schemas.openxmlformats.org/spreadsheetml/2006/main" count="403" uniqueCount="282">
  <si>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</si>
  <si>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</si>
  <si>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</si>
  <si>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</si>
  <si>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</si>
  <si>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</si>
  <si>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</si>
  <si>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</si>
  <si>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</si>
  <si>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</si>
  <si>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</si>
  <si>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</si>
  <si>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</si>
  <si>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</si>
  <si>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</si>
  <si>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</si>
  <si>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</si>
  <si>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</si>
  <si>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NoFrequency</t>
  </si>
  <si>
    <t>SIMPLERATES</t>
  </si>
  <si>
    <t>LINEARINTERPOLATION</t>
  </si>
  <si>
    <t>2Y</t>
  </si>
  <si>
    <t>3Y</t>
  </si>
  <si>
    <t>4Y</t>
  </si>
  <si>
    <t>DayCounter:</t>
    <phoneticPr fontId="6" type="noConversion"/>
  </si>
  <si>
    <t>Act365Fixed</t>
  </si>
  <si>
    <t>Frequency:</t>
    <phoneticPr fontId="6" type="noConversion"/>
  </si>
  <si>
    <t>Once</t>
  </si>
  <si>
    <t>Direction:</t>
    <phoneticPr fontId="6" type="noConversion"/>
  </si>
  <si>
    <t>UP</t>
  </si>
  <si>
    <t>Act360</t>
  </si>
  <si>
    <t>NONE</t>
  </si>
  <si>
    <t>NEAREST</t>
  </si>
  <si>
    <t>ThirtyE360</t>
  </si>
  <si>
    <t>Annual</t>
  </si>
  <si>
    <t>ThirtyE360ISDA</t>
  </si>
  <si>
    <t>EveryEleventhMonth</t>
  </si>
  <si>
    <t>DOWN</t>
  </si>
  <si>
    <t>ThirtyEPlus360</t>
  </si>
  <si>
    <t>EveryNinthMonth</t>
  </si>
  <si>
    <t>FRAC</t>
  </si>
  <si>
    <t>ThirtyU360</t>
  </si>
  <si>
    <t>EveryEigthMonth</t>
  </si>
  <si>
    <t>TRUNC</t>
  </si>
  <si>
    <t>ActActISDA</t>
  </si>
  <si>
    <t>Semiannual</t>
  </si>
  <si>
    <t>ActActICMA</t>
  </si>
  <si>
    <t>EveryFifthMonth</t>
  </si>
  <si>
    <t>Act365L</t>
  </si>
  <si>
    <t>EveryFourthMonth</t>
  </si>
  <si>
    <t>ActActAFB</t>
  </si>
  <si>
    <t>Quarterly</t>
  </si>
  <si>
    <t>Act365Leap</t>
  </si>
  <si>
    <t>Bimonthly</t>
  </si>
  <si>
    <t>ActActXTR</t>
  </si>
  <si>
    <t>Monthly</t>
  </si>
  <si>
    <t>ActActICMAComplement</t>
  </si>
  <si>
    <t>Fourweekly</t>
  </si>
  <si>
    <t>Act252</t>
  </si>
  <si>
    <t>Biweekly</t>
  </si>
  <si>
    <t>Weekly</t>
  </si>
  <si>
    <t>EverySecondDay</t>
  </si>
  <si>
    <t>PayoffStyle:</t>
    <phoneticPr fontId="6" type="noConversion"/>
  </si>
  <si>
    <t>NO_PAY</t>
  </si>
  <si>
    <t>DateAdjusterRule:</t>
    <phoneticPr fontId="6" type="noConversion"/>
  </si>
  <si>
    <t>ModifiedFollowing</t>
  </si>
  <si>
    <t>Daily</t>
  </si>
  <si>
    <t>NO_PAY</t>
    <phoneticPr fontId="6" type="noConversion"/>
  </si>
  <si>
    <t>Following</t>
  </si>
  <si>
    <t>Continuous</t>
  </si>
  <si>
    <t>EXACT_PAY</t>
    <phoneticPr fontId="6" type="noConversion"/>
  </si>
  <si>
    <t>Preceding</t>
  </si>
  <si>
    <t>FULL_PAY</t>
    <phoneticPr fontId="6" type="noConversion"/>
  </si>
  <si>
    <t>ModifiedPreceding</t>
  </si>
  <si>
    <t>PaymentType:</t>
    <phoneticPr fontId="6" type="noConversion"/>
  </si>
  <si>
    <t>InArrears</t>
  </si>
  <si>
    <t>IMM</t>
  </si>
  <si>
    <t>PricingMethod(VanillaOption)</t>
    <phoneticPr fontId="6" type="noConversion"/>
  </si>
  <si>
    <t>Actual</t>
  </si>
  <si>
    <t>InAdvance</t>
  </si>
  <si>
    <t>BLACKSCHOLES</t>
    <phoneticPr fontId="6" type="noConversion"/>
  </si>
  <si>
    <t>LME</t>
  </si>
  <si>
    <t>InDiscount</t>
  </si>
  <si>
    <t>BAW</t>
    <phoneticPr fontId="6" type="noConversion"/>
  </si>
  <si>
    <t>BINOMIAL</t>
    <phoneticPr fontId="6" type="noConversion"/>
  </si>
  <si>
    <t>InterpolatedVariable:</t>
    <phoneticPr fontId="6" type="noConversion"/>
  </si>
  <si>
    <t>MONTECARLO</t>
    <phoneticPr fontId="6" type="noConversion"/>
  </si>
  <si>
    <t>BarrierType:</t>
    <phoneticPr fontId="6" type="noConversion"/>
  </si>
  <si>
    <t>KNOCK_DOWN_IN</t>
  </si>
  <si>
    <t>CONTINUOUSRATES</t>
  </si>
  <si>
    <t>INACTIVE</t>
  </si>
  <si>
    <t>PricingMethod(AsianOption)</t>
    <phoneticPr fontId="6" type="noConversion"/>
  </si>
  <si>
    <t>DISCOUNTFACTORS</t>
  </si>
  <si>
    <t>HAZARDRATES</t>
  </si>
  <si>
    <t>KNOCK_DOWN_OUT</t>
  </si>
  <si>
    <t>WILMOTT</t>
    <phoneticPr fontId="6" type="noConversion"/>
  </si>
  <si>
    <t>PND</t>
  </si>
  <si>
    <t>KNOCK_UP_IN</t>
  </si>
  <si>
    <t>SPREADS</t>
  </si>
  <si>
    <t>KNOCK_UP_OUT</t>
  </si>
  <si>
    <t>YIELDVOLS</t>
  </si>
  <si>
    <t>AverageMethod(AsianOption)</t>
    <phoneticPr fontId="6" type="noConversion"/>
  </si>
  <si>
    <t>PRICEVOLS</t>
  </si>
  <si>
    <t>Arithmetic</t>
    <phoneticPr fontId="6" type="noConversion"/>
  </si>
  <si>
    <t>YIELDTOTALVARIANCE</t>
  </si>
  <si>
    <t>CallPut:</t>
    <phoneticPr fontId="6" type="noConversion"/>
  </si>
  <si>
    <t>Call</t>
  </si>
  <si>
    <t>Geometric</t>
    <phoneticPr fontId="6" type="noConversion"/>
  </si>
  <si>
    <t>PRICETOTALVARIANCE</t>
  </si>
  <si>
    <t>Call</t>
    <phoneticPr fontId="6" type="noConversion"/>
  </si>
  <si>
    <t>OVERNIGHTRATES</t>
  </si>
  <si>
    <t>Put</t>
    <phoneticPr fontId="6" type="noConversion"/>
  </si>
  <si>
    <t>NORMALISEDYIELDVOL</t>
  </si>
  <si>
    <t>StrikeType(AsianOption)</t>
    <phoneticPr fontId="6" type="noConversion"/>
  </si>
  <si>
    <t>NORMALISEDPRICEVOL</t>
  </si>
  <si>
    <t>Fixed</t>
    <phoneticPr fontId="6" type="noConversion"/>
  </si>
  <si>
    <t>YIELDVOLPTSPERDAY</t>
  </si>
  <si>
    <t>DeltaType:</t>
    <phoneticPr fontId="6" type="noConversion"/>
  </si>
  <si>
    <t>SPOT_DELTA</t>
  </si>
  <si>
    <t>Floating</t>
    <phoneticPr fontId="6" type="noConversion"/>
  </si>
  <si>
    <t>PRICEVOLPTSPERDAY</t>
  </si>
  <si>
    <t>SPOT_DELTA</t>
    <phoneticPr fontId="6" type="noConversion"/>
  </si>
  <si>
    <t>SIMPLEINFLATIONRATE</t>
  </si>
  <si>
    <t>FORWARD_DELTA</t>
    <phoneticPr fontId="6" type="noConversion"/>
  </si>
  <si>
    <t>SIMPLEINFLATIONRATETIME</t>
  </si>
  <si>
    <t>CONTINUOUSINFLATIONRATE</t>
  </si>
  <si>
    <t>CONTINUOUSINFLATIONRATETIME</t>
  </si>
  <si>
    <t>ExtrapolationMethod:</t>
    <phoneticPr fontId="6" type="noConversion"/>
  </si>
  <si>
    <t>FLATEXTRAPOLATION</t>
  </si>
  <si>
    <t>INFLATIONINDEX</t>
  </si>
  <si>
    <t>NONE</t>
    <phoneticPr fontId="6" type="noConversion"/>
  </si>
  <si>
    <t>FXFORWARDPOINTS</t>
  </si>
  <si>
    <t>FLATEXTRAPOLATION</t>
    <phoneticPr fontId="6" type="noConversion"/>
  </si>
  <si>
    <t>FORWARDSPLINEVARIABLE</t>
  </si>
  <si>
    <t>LINEAREXTRAPOLATION</t>
    <phoneticPr fontId="6" type="noConversion"/>
  </si>
  <si>
    <t>TAYLOREXTRAPOLATION</t>
    <phoneticPr fontId="6" type="noConversion"/>
  </si>
  <si>
    <t>InterpolationMethod:</t>
    <phoneticPr fontId="6" type="noConversion"/>
  </si>
  <si>
    <t>FLATINTERPOLATION</t>
  </si>
  <si>
    <t>CLOSESTINTERPOLATION</t>
  </si>
  <si>
    <t>FXInterpolationType:</t>
    <phoneticPr fontId="6" type="noConversion"/>
  </si>
  <si>
    <t>STRIKE_INTERPOLATION</t>
  </si>
  <si>
    <t>DELTA_INTERPOLATION</t>
  </si>
  <si>
    <t>LINEARXY</t>
  </si>
  <si>
    <t>LOGLINEAR</t>
  </si>
  <si>
    <t>LOG_MONEYNESS</t>
  </si>
  <si>
    <t>LAGRANGEPOLYNOMIAL</t>
  </si>
  <si>
    <t>CUBICSPLINES</t>
  </si>
  <si>
    <t>FORWARDFORWARDQUARTIC</t>
  </si>
  <si>
    <t>European Digital Type:</t>
    <phoneticPr fontId="6" type="noConversion"/>
  </si>
  <si>
    <t>EXPLICITCLAMPEDCUBICSPLINES</t>
  </si>
  <si>
    <t xml:space="preserve">CASH_OR_NOTHING_CALL </t>
  </si>
  <si>
    <t>FORWARDSPLINEMETHOD</t>
  </si>
  <si>
    <t xml:space="preserve">ASSET_OR_NOTHING_CALL </t>
  </si>
  <si>
    <t xml:space="preserve">CASH_OR_NOTHING_PUT </t>
  </si>
  <si>
    <t xml:space="preserve">ASSET_OR_NOTHING_PUT </t>
  </si>
  <si>
    <t xml:space="preserve">DOWN_CASH_AT_TOUCH </t>
  </si>
  <si>
    <t xml:space="preserve">DOWN_ASSET_AT_TOUCH </t>
  </si>
  <si>
    <t xml:space="preserve">UP_CASH_AT_TOUCH </t>
  </si>
  <si>
    <t xml:space="preserve">UP_ASSET_AT_TOUCH </t>
  </si>
  <si>
    <t xml:space="preserve">DOWN_IN_CASH_AT_EXPIRY </t>
  </si>
  <si>
    <t xml:space="preserve">DOWN_IN_ASSET_AT_EXPIRY </t>
  </si>
  <si>
    <t>FR007</t>
    <phoneticPr fontId="6" type="noConversion"/>
  </si>
  <si>
    <t xml:space="preserve">UP_IN_CASH_AT_EXPIRY </t>
  </si>
  <si>
    <t>Shibor3M</t>
    <phoneticPr fontId="6" type="noConversion"/>
  </si>
  <si>
    <t xml:space="preserve">UP_IN_ASSET_AT_EXPIRY </t>
  </si>
  <si>
    <t>Shibor</t>
    <phoneticPr fontId="6" type="noConversion"/>
  </si>
  <si>
    <t xml:space="preserve">DOWN_OUT_CASH_AT_EXPIRY </t>
  </si>
  <si>
    <t>Shibor3M-Refinitiv</t>
    <phoneticPr fontId="6" type="noConversion"/>
  </si>
  <si>
    <t xml:space="preserve">DOWN_OUT_ASSET_AT_EXPIRY </t>
  </si>
  <si>
    <t>FR007-Refinitiv</t>
    <phoneticPr fontId="6" type="noConversion"/>
  </si>
  <si>
    <t xml:space="preserve">UP_OUT_CASH_AT_EXPIRY </t>
  </si>
  <si>
    <t xml:space="preserve">UP_OUT_ASSET_AT_EXPIRY </t>
  </si>
  <si>
    <t xml:space="preserve">DOWN_IN_CASH_CALL </t>
  </si>
  <si>
    <t>外汇掉期+ 中间价+ Shibor</t>
    <phoneticPr fontId="6" type="noConversion"/>
  </si>
  <si>
    <t xml:space="preserve">DOWN_IN_ASSET_CALL </t>
  </si>
  <si>
    <t>外汇掉期+ 中间价+ FR007</t>
    <phoneticPr fontId="6" type="noConversion"/>
  </si>
  <si>
    <t xml:space="preserve">UP_IN_CASH_CALL </t>
  </si>
  <si>
    <t>外汇掉期+ 中间价+ Shibor3M</t>
    <phoneticPr fontId="6" type="noConversion"/>
  </si>
  <si>
    <t xml:space="preserve">UP_IN_ASSET_CALL </t>
  </si>
  <si>
    <t xml:space="preserve">DOWN_IN_CASH_PUT </t>
  </si>
  <si>
    <t xml:space="preserve">DOWN_IN_ASSET_PUT </t>
  </si>
  <si>
    <t>Refinitiv</t>
  </si>
  <si>
    <t xml:space="preserve">UP_IN_CASH_PUT </t>
  </si>
  <si>
    <t>Bloomberg</t>
    <phoneticPr fontId="6" type="noConversion"/>
  </si>
  <si>
    <t xml:space="preserve">UP_IN_ASSET_PUT </t>
  </si>
  <si>
    <t>Cfets</t>
    <phoneticPr fontId="6" type="noConversion"/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</si>
  <si>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</si>
  <si>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</si>
  <si>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</si>
  <si>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</si>
  <si>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</si>
  <si>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</si>
  <si>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</si>
  <si>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</si>
  <si>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CNY Calender</t>
  </si>
  <si>
    <t>USD Calender</t>
    <phoneticPr fontId="6" type="noConversion"/>
  </si>
  <si>
    <t>USD</t>
    <phoneticPr fontId="6" type="noConversion"/>
  </si>
  <si>
    <t>CNY</t>
    <phoneticPr fontId="6" type="noConversion"/>
  </si>
  <si>
    <t>SpotDate</t>
    <phoneticPr fontId="6" type="noConversion"/>
  </si>
  <si>
    <t>18M</t>
  </si>
  <si>
    <t>USD/CNY Calendar</t>
    <phoneticPr fontId="6" type="noConversion"/>
  </si>
  <si>
    <t>USDCNY FWD</t>
    <phoneticPr fontId="6" type="noConversion"/>
  </si>
  <si>
    <t>Tenors</t>
    <phoneticPr fontId="6" type="noConversion"/>
  </si>
  <si>
    <t>BidForwardPoints</t>
    <phoneticPr fontId="6" type="noConversion"/>
  </si>
  <si>
    <t>AskForwardPoints</t>
    <phoneticPr fontId="6" type="noConversion"/>
  </si>
  <si>
    <t>Params</t>
    <phoneticPr fontId="6" type="noConversion"/>
  </si>
  <si>
    <t>Value</t>
    <phoneticPr fontId="6" type="noConversion"/>
  </si>
  <si>
    <t>ReferenceDate</t>
  </si>
  <si>
    <t>BidFXSpotRate</t>
    <phoneticPr fontId="6" type="noConversion"/>
  </si>
  <si>
    <t>AskFXSpotRate</t>
    <phoneticPr fontId="6" type="noConversion"/>
  </si>
  <si>
    <t>Method</t>
  </si>
  <si>
    <t>Calendar</t>
    <phoneticPr fontId="6" type="noConversion"/>
  </si>
  <si>
    <t>Pair</t>
    <phoneticPr fontId="6" type="noConversion"/>
  </si>
  <si>
    <t>USD/CNY</t>
    <phoneticPr fontId="6" type="noConversion"/>
  </si>
  <si>
    <t>USD/CNY</t>
  </si>
  <si>
    <t>ON</t>
    <phoneticPr fontId="4" type="noConversion"/>
  </si>
  <si>
    <t>TN</t>
    <phoneticPr fontId="4" type="noConversion"/>
  </si>
  <si>
    <t>SN</t>
    <phoneticPr fontId="4" type="noConversion"/>
  </si>
  <si>
    <t>SW</t>
    <phoneticPr fontId="4" type="noConversion"/>
  </si>
  <si>
    <t>2W</t>
    <phoneticPr fontId="4" type="noConversion"/>
  </si>
  <si>
    <t>3W</t>
    <phoneticPr fontId="4" type="noConversion"/>
  </si>
  <si>
    <t>1M</t>
    <phoneticPr fontId="4" type="noConversion"/>
  </si>
  <si>
    <t>2M</t>
    <phoneticPr fontId="4" type="noConversion"/>
  </si>
  <si>
    <t>3M</t>
    <phoneticPr fontId="4" type="noConversion"/>
  </si>
  <si>
    <t>4M</t>
    <phoneticPr fontId="4" type="noConversion"/>
  </si>
  <si>
    <t>6M</t>
    <phoneticPr fontId="4" type="noConversion"/>
  </si>
  <si>
    <t>7M</t>
    <phoneticPr fontId="4" type="noConversion"/>
  </si>
  <si>
    <t>8M</t>
    <phoneticPr fontId="4" type="noConversion"/>
  </si>
  <si>
    <t>9M</t>
    <phoneticPr fontId="4" type="noConversion"/>
  </si>
  <si>
    <t>10M</t>
    <phoneticPr fontId="4" type="noConversion"/>
  </si>
  <si>
    <t>11M</t>
    <phoneticPr fontId="4" type="noConversion"/>
  </si>
  <si>
    <t>1Y</t>
    <phoneticPr fontId="4" type="noConversion"/>
  </si>
  <si>
    <t>15M</t>
    <phoneticPr fontId="4" type="noConversion"/>
  </si>
  <si>
    <t>18M</t>
    <phoneticPr fontId="4" type="noConversion"/>
  </si>
  <si>
    <t>12M</t>
    <phoneticPr fontId="4" type="noConversion"/>
  </si>
  <si>
    <t>ValueDate</t>
    <phoneticPr fontId="6" type="noConversion"/>
  </si>
  <si>
    <t>method</t>
  </si>
  <si>
    <t>variable</t>
  </si>
  <si>
    <t>frequency</t>
  </si>
  <si>
    <t>referenceDate</t>
  </si>
  <si>
    <t>AskZeroRates</t>
    <phoneticPr fontId="6" type="noConversion"/>
  </si>
  <si>
    <t>BidZeroRates</t>
    <phoneticPr fontId="6" type="noConversion"/>
  </si>
  <si>
    <t>CNY DEPO</t>
    <phoneticPr fontId="6" type="noConversion"/>
  </si>
  <si>
    <t>USD DEPO</t>
    <phoneticPr fontId="6" type="noConversion"/>
  </si>
  <si>
    <t>Calendar</t>
  </si>
  <si>
    <t>Spread</t>
    <phoneticPr fontId="10" type="noConversion"/>
  </si>
  <si>
    <t>SpotDate</t>
    <phoneticPr fontId="4" type="noConversion"/>
  </si>
  <si>
    <t>1W</t>
  </si>
  <si>
    <t>USD</t>
    <phoneticPr fontId="10" type="noConversion"/>
  </si>
  <si>
    <t>CNY</t>
    <phoneticPr fontId="10" type="noConversion"/>
  </si>
  <si>
    <t>100D</t>
    <phoneticPr fontId="4" type="noConversion"/>
  </si>
  <si>
    <t>200D</t>
    <phoneticPr fontId="4" type="noConversion"/>
  </si>
  <si>
    <t>2Y</t>
    <phoneticPr fontId="4" type="noConversion"/>
  </si>
  <si>
    <t>Build holiday objects</t>
  </si>
  <si>
    <t>forward curve</t>
  </si>
  <si>
    <t>Forward Calculator</t>
  </si>
  <si>
    <t>Pair</t>
  </si>
  <si>
    <t>SpotDate</t>
  </si>
  <si>
    <t>SpotPx</t>
  </si>
  <si>
    <t>calculation method</t>
  </si>
  <si>
    <t>Swap Points</t>
  </si>
  <si>
    <t>Term</t>
  </si>
  <si>
    <t>Near value date</t>
  </si>
  <si>
    <t>Far value date</t>
  </si>
  <si>
    <t>Forward Price</t>
  </si>
  <si>
    <t>Start Term</t>
  </si>
  <si>
    <t>End Trem</t>
  </si>
  <si>
    <t>Start Date</t>
  </si>
  <si>
    <t>End Date</t>
  </si>
  <si>
    <t>bid date</t>
  </si>
  <si>
    <t>The worst price in the bid direction</t>
  </si>
  <si>
    <t>The worst price in the ask direction</t>
  </si>
  <si>
    <t>ask date</t>
  </si>
  <si>
    <t>Standard Term</t>
  </si>
  <si>
    <t>Non-standard Term</t>
  </si>
  <si>
    <t>Time Option</t>
  </si>
  <si>
    <t>USD Depo Curve</t>
  </si>
  <si>
    <t>CNY Depo Curve</t>
  </si>
  <si>
    <t>Interest Rate Parity</t>
  </si>
  <si>
    <t>USD Depo（%）</t>
  </si>
  <si>
    <t>CNY Depo(%)</t>
  </si>
  <si>
    <t>Market Data-Swap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</si>
</sst>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/d;@"/>
    <numFmt numFmtId="165" formatCode="0_);[Red]\(0\)"/>
    <numFmt numFmtId="166" formatCode="0.0000%"/>
    <numFmt numFmtId="167" formatCode="0.000%"/>
    <numFmt numFmtId="168" formatCode="0.000"/>
    <numFmt numFmtId="169" formatCode="0.000000"/>
    <numFmt numFmtId="170" formatCode="0.00000000_);[Red]\(0.00000000\)"/>
    <numFmt numFmtId="171" formatCode="0.00000_ "/>
    <numFmt numFmtId="172" formatCode="0.0000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name val="Calibri"/>
      <family val="2"/>
    </font>
    <font>
      <sz val="11"/>
      <color theme="1" tint="0.14999847407452621"/>
      <name val="Calibri"/>
      <family val="2"/>
      <charset val="238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 tint="0.14996795556505021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2A245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DD7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14" fontId="2" fillId="0" borderId="0" xfId="1" applyNumberFormat="1">
      <alignment vertical="center"/>
    </xf>
    <xf numFmtId="164" fontId="8" fillId="0" borderId="0" xfId="1" applyNumberFormat="1" applyFont="1" applyAlignment="1"/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2" fillId="0" borderId="0" xfId="2">
      <alignment vertical="center"/>
    </xf>
    <xf numFmtId="0" fontId="12" fillId="0" borderId="0" xfId="2" quotePrefix="1">
      <alignment vertical="center"/>
    </xf>
    <xf numFmtId="166" fontId="0" fillId="0" borderId="0" xfId="3" applyNumberFormat="1" applyFont="1">
      <alignment vertical="center"/>
    </xf>
    <xf numFmtId="167" fontId="0" fillId="0" borderId="0" xfId="3" applyNumberFormat="1" applyFont="1">
      <alignment vertical="center"/>
    </xf>
    <xf numFmtId="0" fontId="5" fillId="0" borderId="0" xfId="2" applyFont="1">
      <alignment vertical="center"/>
    </xf>
    <xf numFmtId="14" fontId="12" fillId="0" borderId="0" xfId="2" applyNumberFormat="1">
      <alignment vertical="center"/>
    </xf>
    <xf numFmtId="167" fontId="11" fillId="0" borderId="0" xfId="3" applyNumberFormat="1" applyFont="1">
      <alignment vertical="center"/>
    </xf>
    <xf numFmtId="0" fontId="3" fillId="0" borderId="0" xfId="2" applyFont="1">
      <alignment vertical="center"/>
    </xf>
    <xf numFmtId="165" fontId="12" fillId="0" borderId="0" xfId="2" applyNumberFormat="1">
      <alignment vertical="center"/>
    </xf>
    <xf numFmtId="0" fontId="12" fillId="0" borderId="1" xfId="2" applyBorder="1">
      <alignment vertical="center"/>
    </xf>
    <xf numFmtId="2" fontId="9" fillId="0" borderId="0" xfId="0" applyNumberFormat="1" applyFont="1" applyAlignment="1">
      <alignment horizontal="center"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  <xf numFmtId="170" fontId="0" fillId="0" borderId="0" xfId="0" applyNumberFormat="1">
      <alignment vertical="center"/>
    </xf>
    <xf numFmtId="171" fontId="0" fillId="0" borderId="0" xfId="0" applyNumberFormat="1">
      <alignment vertical="center"/>
    </xf>
    <xf numFmtId="0" fontId="13" fillId="0" borderId="0" xfId="4">
      <alignment vertical="center"/>
    </xf>
    <xf numFmtId="0" fontId="14" fillId="4" borderId="5" xfId="0" applyFont="1" applyFill="1" applyBorder="1">
      <alignment vertical="center"/>
    </xf>
    <xf numFmtId="0" fontId="15" fillId="5" borderId="5" xfId="0" applyFont="1" applyFill="1" applyBorder="1">
      <alignment vertical="center"/>
    </xf>
    <xf numFmtId="0" fontId="0" fillId="5" borderId="0" xfId="0" applyFill="1">
      <alignment vertical="center"/>
    </xf>
    <xf numFmtId="0" fontId="0" fillId="2" borderId="2" xfId="0" applyFill="1" applyBorder="1">
      <alignment vertical="center"/>
    </xf>
    <xf numFmtId="14" fontId="0" fillId="6" borderId="0" xfId="0" applyNumberFormat="1" applyFill="1">
      <alignment vertical="center"/>
    </xf>
    <xf numFmtId="14" fontId="0" fillId="7" borderId="0" xfId="0" applyNumberFormat="1" applyFill="1">
      <alignment vertical="center"/>
    </xf>
    <xf numFmtId="0" fontId="16" fillId="4" borderId="0" xfId="2" applyFont="1" applyFill="1">
      <alignment vertical="center"/>
    </xf>
    <xf numFmtId="0" fontId="16" fillId="6" borderId="1" xfId="2" applyFont="1" applyFill="1" applyBorder="1">
      <alignment vertical="center"/>
    </xf>
    <xf numFmtId="14" fontId="9" fillId="2" borderId="4" xfId="0" applyNumberFormat="1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17" fillId="2" borderId="6" xfId="0" applyFont="1" applyFill="1" applyBorder="1">
      <alignment vertical="center"/>
    </xf>
    <xf numFmtId="14" fontId="17" fillId="2" borderId="6" xfId="0" applyNumberFormat="1" applyFont="1" applyFill="1" applyBorder="1">
      <alignment vertical="center"/>
    </xf>
    <xf numFmtId="14" fontId="7" fillId="5" borderId="7" xfId="0" applyNumberFormat="1" applyFont="1" applyFill="1" applyBorder="1">
      <alignment vertical="center"/>
    </xf>
    <xf numFmtId="172" fontId="17" fillId="2" borderId="6" xfId="0" applyNumberFormat="1" applyFont="1" applyFill="1" applyBorder="1">
      <alignment vertical="center"/>
    </xf>
    <xf numFmtId="2" fontId="0" fillId="7" borderId="0" xfId="0" applyNumberFormat="1" applyFill="1">
      <alignment vertical="center"/>
    </xf>
    <xf numFmtId="172" fontId="0" fillId="7" borderId="0" xfId="0" applyNumberFormat="1" applyFill="1">
      <alignment vertical="center"/>
    </xf>
    <xf numFmtId="2" fontId="9" fillId="2" borderId="3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right" vertical="center"/>
    </xf>
    <xf numFmtId="14" fontId="7" fillId="5" borderId="7" xfId="0" applyNumberFormat="1" applyFont="1" applyFill="1" applyBorder="1" applyAlignment="1">
      <alignment horizontal="right" vertical="center"/>
    </xf>
    <xf numFmtId="0" fontId="1" fillId="0" borderId="1" xfId="2" applyFont="1" applyBorder="1">
      <alignment vertical="center"/>
    </xf>
    <xf numFmtId="2" fontId="9" fillId="2" borderId="3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5">
    <cellStyle name="百分比 2" xfId="3" xr:uid="{2769FE69-147F-4011-86FC-DEEA7BD6DE48}"/>
    <cellStyle name="常规" xfId="0" builtinId="0"/>
    <cellStyle name="常规 2" xfId="1" xr:uid="{14C8377F-5C4E-4AE4-B89E-01DA2DD7447C}"/>
    <cellStyle name="常规 3" xfId="2" xr:uid="{68B9D673-9A33-4014-8F4C-F0D1C6F62EEF}"/>
    <cellStyle name="超链接" xfId="4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D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web&#26399;&#26435;&#23450;&#20215;&#25968;&#25454;&#39564;&#35777;\&#27491;&#24120;&#20351;&#29992;&#30340;excel\mcp_vanillaoption_tc_V1.xlsx" TargetMode="External"/><Relationship Id="rId1" Type="http://schemas.openxmlformats.org/officeDocument/2006/relationships/externalLinkPath" Target="file:///D:\&#23450;&#25253;&#20215;&#24179;&#21488;\web&#26399;&#26435;&#23450;&#20215;&#25968;&#25454;&#39564;&#35777;\&#27491;&#24120;&#20351;&#29992;&#30340;excel\mcp_vanillaoption_tc_V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&#23548;&#20837;&#38745;&#24577;&#25968;&#25454;\EURCNY.xlsx" TargetMode="External"/><Relationship Id="rId1" Type="http://schemas.openxmlformats.org/officeDocument/2006/relationships/externalLinkPath" Target="file:///D:\&#23450;&#25253;&#20215;&#24179;&#21488;\&#23548;&#20837;&#38745;&#24577;&#25968;&#25454;\EURCN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ython\excel\bbg_swapcurv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web&#26399;&#26435;&#23450;&#20215;&#25968;&#25454;&#39564;&#35777;\&#27491;&#24120;&#20351;&#29992;&#30340;excel\web-mcp_&#20852;&#19994;&#26399;&#26435;&#27979;&#35797;-USDCNY.xlsx" TargetMode="External"/><Relationship Id="rId1" Type="http://schemas.openxmlformats.org/officeDocument/2006/relationships/externalLinkPath" Target="file:///D:\&#23450;&#25253;&#20215;&#24179;&#21488;\web&#26399;&#26435;&#23450;&#20215;&#25968;&#25454;&#39564;&#35777;\&#27491;&#24120;&#20351;&#29992;&#30340;excel\web-mcp_&#20852;&#19994;&#26399;&#26435;&#27979;&#35797;-USDC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DEPO"/>
      <sheetName val="MktVolSurface2"/>
      <sheetName val="VanillaOption"/>
      <sheetName val="Sheet1"/>
    </sheetNames>
    <sheetDataSet>
      <sheetData sheetId="0"/>
      <sheetData sheetId="1"/>
      <sheetData sheetId="2">
        <row r="5">
          <cell r="C5" t="str">
            <v>McpCalendar@16</v>
          </cell>
        </row>
        <row r="9">
          <cell r="C9">
            <v>7.2380000000000004</v>
          </cell>
        </row>
        <row r="11">
          <cell r="C11">
            <v>7.2392000000000003</v>
          </cell>
        </row>
        <row r="15">
          <cell r="C15">
            <v>45577.483980392128</v>
          </cell>
        </row>
      </sheetData>
      <sheetData sheetId="3"/>
      <sheetData sheetId="4">
        <row r="15">
          <cell r="W15" t="str">
            <v>CCY1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DEPO"/>
      <sheetName val="MktVolSurface2"/>
      <sheetName val="VanillaOption (2)"/>
      <sheetName val="VanillaOption"/>
      <sheetName val="结构化远期（结构定义）"/>
    </sheetNames>
    <sheetDataSet>
      <sheetData sheetId="0"/>
      <sheetData sheetId="1">
        <row r="4">
          <cell r="B4" t="str">
            <v>McpCalendar@11</v>
          </cell>
        </row>
      </sheetData>
      <sheetData sheetId="2">
        <row r="5">
          <cell r="C5" t="str">
            <v>McpCalendar@10</v>
          </cell>
        </row>
        <row r="24">
          <cell r="C24">
            <v>7.6586999999999996</v>
          </cell>
        </row>
        <row r="25">
          <cell r="C25">
            <v>7.6608999999999998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G-Depo"/>
      <sheetName val="Calendar"/>
      <sheetName val="Enum"/>
    </sheetNames>
    <sheetDataSet>
      <sheetData sheetId="0"/>
      <sheetData sheetId="1"/>
      <sheetData sheetId="2">
        <row r="53">
          <cell r="B53" t="str">
            <v>FLATINTERPOLATION</v>
          </cell>
        </row>
        <row r="54">
          <cell r="B54" t="str">
            <v>CLOSESTINTERPOLATION</v>
          </cell>
        </row>
        <row r="55">
          <cell r="B55" t="str">
            <v>LINEARINTERPOLATION</v>
          </cell>
        </row>
        <row r="56">
          <cell r="B56" t="str">
            <v>LINEARXY</v>
          </cell>
        </row>
        <row r="57">
          <cell r="B57" t="str">
            <v>LOGLINEAR</v>
          </cell>
        </row>
        <row r="58">
          <cell r="B58" t="str">
            <v>LAGRANGEPOLYNOMIAL</v>
          </cell>
        </row>
        <row r="59">
          <cell r="B59" t="str">
            <v>CUBICSPLINES</v>
          </cell>
        </row>
        <row r="60">
          <cell r="B60" t="str">
            <v>FORWARDFORWARDQUARTIC</v>
          </cell>
        </row>
        <row r="61">
          <cell r="B61" t="str">
            <v>EXPLICITCLAMPEDCUBICSPLINES</v>
          </cell>
        </row>
        <row r="62">
          <cell r="B62" t="str">
            <v>FORWARDSPLINEMETHOD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DEPO"/>
      <sheetName val="MktVolSurface2"/>
      <sheetName val="曲线数据"/>
      <sheetName val="波动率曲面"/>
      <sheetName val="VanillaOption (2)"/>
      <sheetName val="定价"/>
      <sheetName val="定价 (2)"/>
      <sheetName val="VanillaOption"/>
      <sheetName val="比例远期"/>
      <sheetName val="区间远期"/>
      <sheetName val="封顶远期"/>
      <sheetName val="结构化远期（结构定义）"/>
      <sheetName val="对比"/>
    </sheetNames>
    <sheetDataSet>
      <sheetData sheetId="0"/>
      <sheetData sheetId="1"/>
      <sheetData sheetId="2">
        <row r="5">
          <cell r="C5" t="str">
            <v>McpCalendar@3</v>
          </cell>
        </row>
      </sheetData>
      <sheetData sheetId="3"/>
      <sheetData sheetId="4"/>
      <sheetData sheetId="5"/>
      <sheetData sheetId="6">
        <row r="18">
          <cell r="V18" t="str">
            <v>McpMktVolSurface2@20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D058-E53E-4CF9-90A3-80714351DC9C}">
  <sheetPr codeName="Sheet1"/>
  <dimension ref="B2:I92"/>
  <sheetViews>
    <sheetView workbookViewId="0">
      <selection activeCell="I16" sqref="I16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9">
      <c r="B2" t="s">
        <v>24</v>
      </c>
      <c r="C2" t="s">
        <v>25</v>
      </c>
      <c r="E2" t="s">
        <v>26</v>
      </c>
      <c r="F2" t="s">
        <v>27</v>
      </c>
      <c r="H2" t="s">
        <v>28</v>
      </c>
      <c r="I2" t="s">
        <v>29</v>
      </c>
    </row>
    <row r="3" spans="2:9">
      <c r="B3" t="s">
        <v>30</v>
      </c>
      <c r="C3">
        <v>0</v>
      </c>
      <c r="E3" t="s">
        <v>18</v>
      </c>
      <c r="F3">
        <v>-1</v>
      </c>
      <c r="H3" t="s">
        <v>31</v>
      </c>
      <c r="I3">
        <v>0</v>
      </c>
    </row>
    <row r="4" spans="2:9">
      <c r="B4" t="s">
        <v>25</v>
      </c>
      <c r="C4">
        <v>1</v>
      </c>
      <c r="E4" t="s">
        <v>27</v>
      </c>
      <c r="F4">
        <v>0</v>
      </c>
      <c r="H4" t="s">
        <v>32</v>
      </c>
      <c r="I4">
        <v>1</v>
      </c>
    </row>
    <row r="5" spans="2:9">
      <c r="B5" t="s">
        <v>33</v>
      </c>
      <c r="C5">
        <v>2</v>
      </c>
      <c r="E5" t="s">
        <v>34</v>
      </c>
      <c r="F5">
        <v>1</v>
      </c>
      <c r="H5" t="s">
        <v>29</v>
      </c>
      <c r="I5">
        <v>2</v>
      </c>
    </row>
    <row r="6" spans="2:9">
      <c r="B6" t="s">
        <v>35</v>
      </c>
      <c r="C6">
        <v>3</v>
      </c>
      <c r="E6" t="s">
        <v>36</v>
      </c>
      <c r="F6">
        <v>-11</v>
      </c>
      <c r="H6" t="s">
        <v>37</v>
      </c>
      <c r="I6">
        <v>3</v>
      </c>
    </row>
    <row r="7" spans="2:9">
      <c r="B7" t="s">
        <v>38</v>
      </c>
      <c r="C7">
        <v>4</v>
      </c>
      <c r="E7" t="s">
        <v>39</v>
      </c>
      <c r="F7">
        <v>-9</v>
      </c>
      <c r="H7" t="s">
        <v>40</v>
      </c>
      <c r="I7">
        <v>4</v>
      </c>
    </row>
    <row r="8" spans="2:9">
      <c r="B8" t="s">
        <v>41</v>
      </c>
      <c r="C8">
        <v>5</v>
      </c>
      <c r="E8" t="s">
        <v>42</v>
      </c>
      <c r="F8">
        <v>-8</v>
      </c>
      <c r="H8" t="s">
        <v>43</v>
      </c>
      <c r="I8">
        <v>5</v>
      </c>
    </row>
    <row r="9" spans="2:9">
      <c r="B9" t="s">
        <v>44</v>
      </c>
      <c r="C9">
        <v>6</v>
      </c>
      <c r="E9" t="s">
        <v>45</v>
      </c>
      <c r="F9">
        <v>2</v>
      </c>
    </row>
    <row r="10" spans="2:9">
      <c r="B10" t="s">
        <v>46</v>
      </c>
      <c r="C10">
        <v>7</v>
      </c>
      <c r="E10" t="s">
        <v>47</v>
      </c>
      <c r="F10">
        <v>-5</v>
      </c>
    </row>
    <row r="11" spans="2:9">
      <c r="B11" t="s">
        <v>48</v>
      </c>
      <c r="C11">
        <v>8</v>
      </c>
      <c r="E11" t="s">
        <v>49</v>
      </c>
      <c r="F11">
        <v>3</v>
      </c>
    </row>
    <row r="12" spans="2:9">
      <c r="B12" t="s">
        <v>50</v>
      </c>
      <c r="C12">
        <v>9</v>
      </c>
      <c r="E12" t="s">
        <v>51</v>
      </c>
      <c r="F12">
        <v>4</v>
      </c>
    </row>
    <row r="13" spans="2:9">
      <c r="B13" t="s">
        <v>52</v>
      </c>
      <c r="C13">
        <v>10</v>
      </c>
      <c r="E13" t="s">
        <v>53</v>
      </c>
      <c r="F13">
        <v>6</v>
      </c>
    </row>
    <row r="14" spans="2:9">
      <c r="B14" t="s">
        <v>54</v>
      </c>
      <c r="C14">
        <v>11</v>
      </c>
      <c r="E14" t="s">
        <v>55</v>
      </c>
      <c r="F14">
        <v>12</v>
      </c>
    </row>
    <row r="15" spans="2:9">
      <c r="B15" t="s">
        <v>56</v>
      </c>
      <c r="C15">
        <v>12</v>
      </c>
      <c r="E15" t="s">
        <v>57</v>
      </c>
      <c r="F15">
        <v>13</v>
      </c>
    </row>
    <row r="16" spans="2:9">
      <c r="B16" t="s">
        <v>58</v>
      </c>
      <c r="C16">
        <v>13</v>
      </c>
      <c r="E16" t="s">
        <v>59</v>
      </c>
      <c r="F16">
        <v>26</v>
      </c>
    </row>
    <row r="17" spans="2:9">
      <c r="E17" t="s">
        <v>60</v>
      </c>
      <c r="F17">
        <v>52</v>
      </c>
    </row>
    <row r="18" spans="2:9">
      <c r="E18" t="s">
        <v>61</v>
      </c>
      <c r="F18">
        <v>260</v>
      </c>
      <c r="H18" t="s">
        <v>62</v>
      </c>
      <c r="I18" t="s">
        <v>63</v>
      </c>
    </row>
    <row r="19" spans="2:9">
      <c r="B19" t="s">
        <v>64</v>
      </c>
      <c r="C19" t="s">
        <v>65</v>
      </c>
      <c r="E19" t="s">
        <v>66</v>
      </c>
      <c r="F19">
        <v>365</v>
      </c>
      <c r="H19" t="s">
        <v>67</v>
      </c>
      <c r="I19">
        <v>1</v>
      </c>
    </row>
    <row r="20" spans="2:9">
      <c r="B20" t="s">
        <v>68</v>
      </c>
      <c r="C20">
        <v>0</v>
      </c>
      <c r="E20" t="s">
        <v>69</v>
      </c>
      <c r="F20">
        <v>-1</v>
      </c>
      <c r="H20" t="s">
        <v>70</v>
      </c>
      <c r="I20">
        <v>2</v>
      </c>
    </row>
    <row r="21" spans="2:9">
      <c r="B21" t="s">
        <v>71</v>
      </c>
      <c r="C21">
        <v>1</v>
      </c>
      <c r="H21" t="s">
        <v>72</v>
      </c>
      <c r="I21">
        <v>3</v>
      </c>
    </row>
    <row r="22" spans="2:9">
      <c r="B22" t="s">
        <v>65</v>
      </c>
      <c r="C22">
        <v>2</v>
      </c>
    </row>
    <row r="23" spans="2:9">
      <c r="B23" t="s">
        <v>73</v>
      </c>
      <c r="C23">
        <v>3</v>
      </c>
      <c r="E23" t="s">
        <v>74</v>
      </c>
      <c r="F23" t="s">
        <v>75</v>
      </c>
    </row>
    <row r="24" spans="2:9">
      <c r="B24" t="s">
        <v>76</v>
      </c>
      <c r="C24">
        <v>4</v>
      </c>
      <c r="E24" t="s">
        <v>75</v>
      </c>
      <c r="F24">
        <v>0</v>
      </c>
      <c r="H24" t="s">
        <v>77</v>
      </c>
    </row>
    <row r="25" spans="2:9">
      <c r="B25" t="s">
        <v>78</v>
      </c>
      <c r="C25">
        <v>5</v>
      </c>
      <c r="E25" t="s">
        <v>79</v>
      </c>
      <c r="F25">
        <v>1</v>
      </c>
      <c r="H25" t="s">
        <v>80</v>
      </c>
    </row>
    <row r="26" spans="2:9">
      <c r="B26" t="s">
        <v>81</v>
      </c>
      <c r="C26">
        <v>6</v>
      </c>
      <c r="E26" t="s">
        <v>82</v>
      </c>
      <c r="F26">
        <v>2</v>
      </c>
      <c r="H26" t="s">
        <v>83</v>
      </c>
    </row>
    <row r="27" spans="2:9">
      <c r="H27" t="s">
        <v>84</v>
      </c>
    </row>
    <row r="28" spans="2:9">
      <c r="B28" t="s">
        <v>85</v>
      </c>
      <c r="H28" t="s">
        <v>86</v>
      </c>
    </row>
    <row r="29" spans="2:9">
      <c r="B29" t="s">
        <v>19</v>
      </c>
      <c r="C29">
        <v>0</v>
      </c>
      <c r="E29" t="s">
        <v>87</v>
      </c>
      <c r="F29" t="s">
        <v>88</v>
      </c>
    </row>
    <row r="30" spans="2:9">
      <c r="B30" t="s">
        <v>89</v>
      </c>
      <c r="C30">
        <v>1</v>
      </c>
      <c r="E30" t="s">
        <v>90</v>
      </c>
      <c r="F30">
        <v>1</v>
      </c>
      <c r="H30" t="s">
        <v>91</v>
      </c>
    </row>
    <row r="31" spans="2:9">
      <c r="B31" t="s">
        <v>92</v>
      </c>
      <c r="C31">
        <v>2</v>
      </c>
      <c r="E31" t="s">
        <v>88</v>
      </c>
      <c r="F31">
        <v>2</v>
      </c>
      <c r="H31" t="s">
        <v>84</v>
      </c>
    </row>
    <row r="32" spans="2:9">
      <c r="B32" t="s">
        <v>93</v>
      </c>
      <c r="C32">
        <v>3</v>
      </c>
      <c r="E32" t="s">
        <v>94</v>
      </c>
      <c r="F32">
        <v>3</v>
      </c>
      <c r="H32" t="s">
        <v>95</v>
      </c>
    </row>
    <row r="33" spans="2:8">
      <c r="B33" t="s">
        <v>96</v>
      </c>
      <c r="C33">
        <v>4</v>
      </c>
      <c r="E33" t="s">
        <v>97</v>
      </c>
      <c r="F33">
        <v>4</v>
      </c>
      <c r="H33" t="s">
        <v>86</v>
      </c>
    </row>
    <row r="34" spans="2:8">
      <c r="B34" t="s">
        <v>98</v>
      </c>
      <c r="C34">
        <v>5</v>
      </c>
      <c r="E34" t="s">
        <v>99</v>
      </c>
      <c r="F34">
        <v>5</v>
      </c>
    </row>
    <row r="35" spans="2:8">
      <c r="B35" t="s">
        <v>100</v>
      </c>
      <c r="C35">
        <v>6</v>
      </c>
      <c r="H35" t="s">
        <v>101</v>
      </c>
    </row>
    <row r="36" spans="2:8">
      <c r="B36" t="s">
        <v>102</v>
      </c>
      <c r="C36">
        <v>7</v>
      </c>
      <c r="H36" t="s">
        <v>103</v>
      </c>
    </row>
    <row r="37" spans="2:8">
      <c r="B37" t="s">
        <v>104</v>
      </c>
      <c r="C37">
        <v>8</v>
      </c>
      <c r="E37" t="s">
        <v>105</v>
      </c>
      <c r="F37" t="s">
        <v>106</v>
      </c>
      <c r="H37" t="s">
        <v>107</v>
      </c>
    </row>
    <row r="38" spans="2:8">
      <c r="B38" t="s">
        <v>108</v>
      </c>
      <c r="C38">
        <v>9</v>
      </c>
      <c r="E38" t="s">
        <v>109</v>
      </c>
      <c r="F38">
        <v>0</v>
      </c>
    </row>
    <row r="39" spans="2:8">
      <c r="B39" t="s">
        <v>110</v>
      </c>
      <c r="C39">
        <v>10</v>
      </c>
      <c r="E39" t="s">
        <v>111</v>
      </c>
      <c r="F39">
        <v>1</v>
      </c>
    </row>
    <row r="40" spans="2:8">
      <c r="B40" t="s">
        <v>112</v>
      </c>
      <c r="C40">
        <v>11</v>
      </c>
      <c r="H40" t="s">
        <v>113</v>
      </c>
    </row>
    <row r="41" spans="2:8">
      <c r="B41" t="s">
        <v>114</v>
      </c>
      <c r="C41">
        <v>12</v>
      </c>
      <c r="H41" t="s">
        <v>115</v>
      </c>
    </row>
    <row r="42" spans="2:8">
      <c r="B42" t="s">
        <v>116</v>
      </c>
      <c r="C42">
        <v>13</v>
      </c>
      <c r="E42" t="s">
        <v>117</v>
      </c>
      <c r="F42" t="s">
        <v>118</v>
      </c>
      <c r="H42" t="s">
        <v>119</v>
      </c>
    </row>
    <row r="43" spans="2:8">
      <c r="B43" t="s">
        <v>120</v>
      </c>
      <c r="C43">
        <v>14</v>
      </c>
      <c r="E43" t="s">
        <v>121</v>
      </c>
      <c r="F43">
        <v>0</v>
      </c>
    </row>
    <row r="44" spans="2:8">
      <c r="B44" t="s">
        <v>122</v>
      </c>
      <c r="C44">
        <v>15</v>
      </c>
      <c r="E44" t="s">
        <v>123</v>
      </c>
      <c r="F44">
        <v>1</v>
      </c>
    </row>
    <row r="45" spans="2:8">
      <c r="B45" t="s">
        <v>124</v>
      </c>
      <c r="C45">
        <v>16</v>
      </c>
    </row>
    <row r="46" spans="2:8">
      <c r="B46" t="s">
        <v>125</v>
      </c>
      <c r="C46">
        <v>17</v>
      </c>
    </row>
    <row r="47" spans="2:8">
      <c r="B47" t="s">
        <v>126</v>
      </c>
      <c r="C47">
        <v>18</v>
      </c>
      <c r="E47" t="s">
        <v>127</v>
      </c>
      <c r="F47" t="s">
        <v>128</v>
      </c>
    </row>
    <row r="48" spans="2:8">
      <c r="B48" t="s">
        <v>129</v>
      </c>
      <c r="C48">
        <v>19</v>
      </c>
      <c r="E48" t="s">
        <v>130</v>
      </c>
    </row>
    <row r="49" spans="2:6">
      <c r="B49" t="s">
        <v>131</v>
      </c>
      <c r="C49">
        <v>20</v>
      </c>
      <c r="E49" t="s">
        <v>132</v>
      </c>
    </row>
    <row r="50" spans="2:6">
      <c r="B50" t="s">
        <v>133</v>
      </c>
      <c r="C50">
        <v>21</v>
      </c>
      <c r="E50" t="s">
        <v>134</v>
      </c>
    </row>
    <row r="51" spans="2:6">
      <c r="E51" t="s">
        <v>135</v>
      </c>
    </row>
    <row r="52" spans="2:6">
      <c r="B52" t="s">
        <v>136</v>
      </c>
      <c r="C52" t="s">
        <v>20</v>
      </c>
    </row>
    <row r="53" spans="2:6">
      <c r="B53" t="s">
        <v>137</v>
      </c>
      <c r="C53">
        <v>0</v>
      </c>
    </row>
    <row r="54" spans="2:6">
      <c r="B54" t="s">
        <v>138</v>
      </c>
      <c r="C54">
        <v>1</v>
      </c>
      <c r="E54" t="s">
        <v>139</v>
      </c>
      <c r="F54" t="s">
        <v>140</v>
      </c>
    </row>
    <row r="55" spans="2:6">
      <c r="B55" t="s">
        <v>20</v>
      </c>
      <c r="C55">
        <v>2</v>
      </c>
      <c r="E55" t="s">
        <v>141</v>
      </c>
      <c r="F55">
        <v>1</v>
      </c>
    </row>
    <row r="56" spans="2:6">
      <c r="B56" t="s">
        <v>142</v>
      </c>
      <c r="C56">
        <v>3</v>
      </c>
      <c r="E56" t="s">
        <v>140</v>
      </c>
      <c r="F56">
        <v>2</v>
      </c>
    </row>
    <row r="57" spans="2:6">
      <c r="B57" t="s">
        <v>143</v>
      </c>
      <c r="C57">
        <v>4</v>
      </c>
      <c r="E57" t="s">
        <v>144</v>
      </c>
      <c r="F57">
        <v>3</v>
      </c>
    </row>
    <row r="58" spans="2:6">
      <c r="B58" t="s">
        <v>145</v>
      </c>
      <c r="C58">
        <v>5</v>
      </c>
    </row>
    <row r="59" spans="2:6">
      <c r="B59" t="s">
        <v>146</v>
      </c>
      <c r="C59">
        <v>6</v>
      </c>
    </row>
    <row r="60" spans="2:6">
      <c r="B60" t="s">
        <v>147</v>
      </c>
      <c r="C60">
        <v>7</v>
      </c>
      <c r="E60" t="s">
        <v>148</v>
      </c>
    </row>
    <row r="61" spans="2:6">
      <c r="B61" t="s">
        <v>149</v>
      </c>
      <c r="C61">
        <v>8</v>
      </c>
      <c r="E61" t="s">
        <v>150</v>
      </c>
    </row>
    <row r="62" spans="2:6">
      <c r="B62" t="s">
        <v>151</v>
      </c>
      <c r="C62">
        <v>9</v>
      </c>
      <c r="E62" t="s">
        <v>152</v>
      </c>
    </row>
    <row r="63" spans="2:6">
      <c r="E63" t="s">
        <v>153</v>
      </c>
    </row>
    <row r="64" spans="2:6">
      <c r="E64" t="s">
        <v>154</v>
      </c>
    </row>
    <row r="65" spans="2:5">
      <c r="B65" t="s">
        <v>137</v>
      </c>
      <c r="E65" t="s">
        <v>155</v>
      </c>
    </row>
    <row r="66" spans="2:5">
      <c r="B66" t="s">
        <v>138</v>
      </c>
      <c r="E66" t="s">
        <v>156</v>
      </c>
    </row>
    <row r="67" spans="2:5">
      <c r="B67" t="s">
        <v>20</v>
      </c>
      <c r="E67" t="s">
        <v>157</v>
      </c>
    </row>
    <row r="68" spans="2:5">
      <c r="B68" t="s">
        <v>146</v>
      </c>
      <c r="E68" t="s">
        <v>158</v>
      </c>
    </row>
    <row r="69" spans="2:5">
      <c r="E69" t="s">
        <v>159</v>
      </c>
    </row>
    <row r="70" spans="2:5">
      <c r="E70" t="s">
        <v>160</v>
      </c>
    </row>
    <row r="71" spans="2:5">
      <c r="B71" t="s">
        <v>161</v>
      </c>
      <c r="E71" t="s">
        <v>162</v>
      </c>
    </row>
    <row r="72" spans="2:5">
      <c r="B72" t="s">
        <v>163</v>
      </c>
      <c r="E72" t="s">
        <v>164</v>
      </c>
    </row>
    <row r="73" spans="2:5">
      <c r="B73" t="s">
        <v>165</v>
      </c>
      <c r="E73" t="s">
        <v>166</v>
      </c>
    </row>
    <row r="74" spans="2:5">
      <c r="B74" t="s">
        <v>167</v>
      </c>
      <c r="E74" t="s">
        <v>168</v>
      </c>
    </row>
    <row r="75" spans="2:5">
      <c r="B75" t="s">
        <v>169</v>
      </c>
      <c r="E75" t="s">
        <v>170</v>
      </c>
    </row>
    <row r="76" spans="2:5">
      <c r="E76" t="s">
        <v>171</v>
      </c>
    </row>
    <row r="77" spans="2:5">
      <c r="E77" t="s">
        <v>172</v>
      </c>
    </row>
    <row r="78" spans="2:5">
      <c r="B78" t="s">
        <v>173</v>
      </c>
      <c r="E78" t="s">
        <v>174</v>
      </c>
    </row>
    <row r="79" spans="2:5">
      <c r="B79" t="s">
        <v>175</v>
      </c>
      <c r="E79" t="s">
        <v>176</v>
      </c>
    </row>
    <row r="80" spans="2:5">
      <c r="B80" t="s">
        <v>177</v>
      </c>
      <c r="E80" t="s">
        <v>178</v>
      </c>
    </row>
    <row r="81" spans="2:5">
      <c r="E81" t="s">
        <v>179</v>
      </c>
    </row>
    <row r="82" spans="2:5">
      <c r="E82" t="s">
        <v>180</v>
      </c>
    </row>
    <row r="83" spans="2:5">
      <c r="B83" t="s">
        <v>181</v>
      </c>
      <c r="E83" t="s">
        <v>182</v>
      </c>
    </row>
    <row r="84" spans="2:5">
      <c r="B84" t="s">
        <v>183</v>
      </c>
      <c r="E84" t="s">
        <v>184</v>
      </c>
    </row>
    <row r="85" spans="2:5">
      <c r="B85" t="s">
        <v>185</v>
      </c>
      <c r="E85" t="s">
        <v>186</v>
      </c>
    </row>
    <row r="86" spans="2:5">
      <c r="E86" t="s">
        <v>187</v>
      </c>
    </row>
    <row r="87" spans="2:5">
      <c r="E87" t="s">
        <v>188</v>
      </c>
    </row>
    <row r="88" spans="2:5">
      <c r="E88" t="s">
        <v>189</v>
      </c>
    </row>
    <row r="89" spans="2:5">
      <c r="E89" t="s">
        <v>190</v>
      </c>
    </row>
    <row r="90" spans="2:5">
      <c r="E90" t="s">
        <v>191</v>
      </c>
    </row>
    <row r="91" spans="2:5">
      <c r="E91" t="s">
        <v>192</v>
      </c>
    </row>
    <row r="92" spans="2:5">
      <c r="E92" t="s">
        <v>193</v>
      </c>
    </row>
  </sheetData>
  <phoneticPr fontId="4" type="noConversion"/>
  <dataValidations count="12">
    <dataValidation type="list" allowBlank="1" showInputMessage="1" showErrorMessage="1" sqref="F54" xr:uid="{22571B3E-B1D0-450F-B2D8-6ED07164B94C}">
      <formula1>"DELTA_INTERPOLATION,STRIKE_INTERPOLATION,LOG_MONEYNESS"</formula1>
    </dataValidation>
    <dataValidation type="list" allowBlank="1" showInputMessage="1" showErrorMessage="1" sqref="F47" xr:uid="{939A957E-5DDA-4EAF-BDC1-52FF4B7AFCB5}">
      <formula1>"NONE,FLATEXTRAPOLATION,LINEAREXTRAPOLATION,TAYLOREXTRAPOLATION"</formula1>
    </dataValidation>
    <dataValidation type="list" allowBlank="1" showInputMessage="1" showErrorMessage="1" sqref="F42" xr:uid="{1B1EC32C-BB8A-4A55-B9D8-159193BB3824}">
      <formula1>"SPOT_DELTA,FORWARD_DELTA"</formula1>
    </dataValidation>
    <dataValidation type="list" allowBlank="1" showInputMessage="1" showErrorMessage="1" sqref="F37" xr:uid="{D4D0EC09-DB33-4D67-8C10-C5AFC5838B8D}">
      <formula1>"Call,Put"</formula1>
    </dataValidation>
    <dataValidation type="list" allowBlank="1" showInputMessage="1" showErrorMessage="1" sqref="I18" xr:uid="{560502BA-14EC-4EAC-8617-83C007CC9A8B}">
      <formula1>"NO_PAY,EXACT_PAY,FULL_PAY"</formula1>
    </dataValidation>
    <dataValidation type="list" allowBlank="1" showInputMessage="1" showErrorMessage="1" sqref="I2" xr:uid="{204FB416-43C7-47D9-AAC0-CC3B372807C2}">
      <formula1>"NONE,NEAREST,UP,DOWN,FRAC,TRUNC"</formula1>
    </dataValidation>
    <dataValidation type="list" allowBlank="1" showInputMessage="1" showErrorMessage="1" sqref="F29" xr:uid="{45C6AE6E-4C9C-4FE5-8EC1-1CF210406325}">
      <formula1>"INACTIVE,KNOCK_DOWN_IN,KNOCK_DOWN_OUT,KNOCK_UP_IN,KNOCK_UP_OUT"</formula1>
    </dataValidation>
    <dataValidation type="list" allowBlank="1" showInputMessage="1" showErrorMessage="1" sqref="F23" xr:uid="{EE72895A-6994-4BB4-9261-90326C0D5F3A}">
      <formula1>"InArrears,InAdvance,InDiscount"</formula1>
    </dataValidation>
    <dataValidation type="list" allowBlank="1" showInputMessage="1" showErrorMessage="1" sqref="F2" xr:uid="{4A0BED6D-24CD-477B-BC0E-B2BDDE3C2225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C52" xr:uid="{B40C7C14-2942-4991-A758-95E96DEF9101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C19" xr:uid="{0DDA3810-3820-40DC-B97B-065CA7FB8AA3}">
      <formula1>"Preceding,ModifiedFollowing,ModifiedPreceding,IMM,Actual,LME"</formula1>
    </dataValidation>
    <dataValidation type="list" allowBlank="1" showInputMessage="1" showErrorMessage="1" sqref="C2" xr:uid="{2CC046E4-77DD-45D6-8645-AA700406FDAA}">
      <formula1>"Act360,Act365Fixed,ThirtyE360,ThirtyE360ISDA,ThirtyEPlus360,ThirtyU360,ActActISDA,ActActICMA,Act365L,ActActAFB,Act365Leap,ActActXTR,ActActICMAComplement,Act252"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6ECF-166F-40D2-9981-768168F1CB99}">
  <sheetPr codeName="Sheet2"/>
  <dimension ref="B1:K1396"/>
  <sheetViews>
    <sheetView workbookViewId="0">
      <selection activeCell="F11" sqref="F11"/>
    </sheetView>
  </sheetViews>
  <sheetFormatPr defaultColWidth="9" defaultRowHeight="15"/>
  <cols>
    <col min="1" max="1" width="3.42578125" style="3" customWidth="1"/>
    <col min="2" max="2" width="15.140625" style="3" customWidth="1"/>
    <col min="3" max="3" width="13.7109375" style="3" customWidth="1"/>
    <col min="4" max="4" width="17.5703125" style="3" customWidth="1"/>
    <col min="5" max="5" width="3.42578125" style="3" customWidth="1"/>
    <col min="6" max="7" width="9" style="3"/>
    <col min="8" max="8" width="10.42578125" style="3" customWidth="1"/>
    <col min="9" max="10" width="9" style="3"/>
    <col min="11" max="11" width="11.140625" style="3" customWidth="1"/>
    <col min="12" max="16384" width="9" style="3"/>
  </cols>
  <sheetData>
    <row r="1" spans="2:11">
      <c r="H1" s="4"/>
      <c r="K1" s="4"/>
    </row>
    <row r="2" spans="2:11" ht="15.75" thickBot="1">
      <c r="B2" s="25" t="s">
        <v>253</v>
      </c>
      <c r="C2" s="25"/>
      <c r="D2" s="25"/>
      <c r="H2" s="4"/>
      <c r="K2" s="4"/>
    </row>
    <row r="3" spans="2:11" ht="16.5" thickTop="1" thickBot="1">
      <c r="B3" s="26" t="s">
        <v>194</v>
      </c>
      <c r="C3" s="26" t="s">
        <v>195</v>
      </c>
      <c r="D3" s="26" t="s">
        <v>200</v>
      </c>
      <c r="H3" s="4"/>
      <c r="K3" s="4"/>
    </row>
    <row r="4" spans="2:11" ht="15.75" thickTop="1">
      <c r="B4" s="27" t="str">
        <f>_xll.McpCalendar("code",B6:B119)</f>
        <v>McpCalendar@14</v>
      </c>
      <c r="C4" s="27" t="str">
        <f>_xll.McpCalendar("code",C6:C83)</f>
        <v>McpCalendar@16</v>
      </c>
      <c r="D4" s="27" t="str">
        <f>_xll.McpNCalendar(B5:C5,B6:C119)</f>
        <v>McpCalendar@15</v>
      </c>
      <c r="H4" s="4"/>
      <c r="K4" s="4"/>
    </row>
    <row r="5" spans="2:11">
      <c r="B5" s="28" t="s">
        <v>197</v>
      </c>
      <c r="C5" s="28" t="s">
        <v>196</v>
      </c>
      <c r="H5" s="4"/>
      <c r="K5" s="4"/>
    </row>
    <row r="6" spans="2:11">
      <c r="B6" s="29">
        <v>44928</v>
      </c>
      <c r="C6" s="29">
        <v>44928</v>
      </c>
      <c r="D6" s="4"/>
      <c r="H6" s="4"/>
      <c r="K6" s="4"/>
    </row>
    <row r="7" spans="2:11">
      <c r="B7" s="29">
        <v>44949</v>
      </c>
      <c r="C7" s="30">
        <v>44942</v>
      </c>
      <c r="D7" s="4"/>
      <c r="H7" s="4"/>
      <c r="K7" s="4"/>
    </row>
    <row r="8" spans="2:11">
      <c r="B8" s="29">
        <v>44950</v>
      </c>
      <c r="C8" s="29">
        <v>44977</v>
      </c>
      <c r="D8" s="4"/>
      <c r="H8" s="4"/>
      <c r="K8" s="4"/>
    </row>
    <row r="9" spans="2:11">
      <c r="B9" s="29">
        <v>44951</v>
      </c>
      <c r="C9" s="29">
        <v>45075</v>
      </c>
      <c r="D9" s="4"/>
      <c r="H9" s="4"/>
      <c r="K9" s="4"/>
    </row>
    <row r="10" spans="2:11">
      <c r="B10" s="29">
        <v>44952</v>
      </c>
      <c r="C10" s="29">
        <v>45096</v>
      </c>
      <c r="D10" s="4"/>
      <c r="H10" s="4"/>
      <c r="K10" s="4"/>
    </row>
    <row r="11" spans="2:11">
      <c r="B11" s="29">
        <v>44953</v>
      </c>
      <c r="C11" s="29">
        <v>45111</v>
      </c>
      <c r="D11" s="4"/>
      <c r="H11" s="4"/>
      <c r="K11" s="4"/>
    </row>
    <row r="12" spans="2:11">
      <c r="B12" s="29">
        <v>45021</v>
      </c>
      <c r="C12" s="29">
        <v>45173</v>
      </c>
      <c r="D12" s="4"/>
      <c r="H12" s="4"/>
      <c r="K12" s="4"/>
    </row>
    <row r="13" spans="2:11">
      <c r="B13" s="29">
        <v>45047</v>
      </c>
      <c r="C13" s="29">
        <v>45208</v>
      </c>
      <c r="D13" s="4"/>
      <c r="H13" s="4"/>
      <c r="I13" s="4"/>
      <c r="K13" s="4"/>
    </row>
    <row r="14" spans="2:11">
      <c r="B14" s="29">
        <v>45048</v>
      </c>
      <c r="C14" s="29">
        <v>45253</v>
      </c>
      <c r="D14" s="4"/>
      <c r="H14" s="4"/>
      <c r="K14" s="4"/>
    </row>
    <row r="15" spans="2:11">
      <c r="B15" s="29">
        <v>45049</v>
      </c>
      <c r="C15" s="29">
        <v>45285</v>
      </c>
      <c r="D15" s="4"/>
      <c r="H15" s="4"/>
      <c r="K15" s="4"/>
    </row>
    <row r="16" spans="2:11">
      <c r="B16" s="29">
        <v>45099</v>
      </c>
      <c r="C16" s="29">
        <v>45292</v>
      </c>
      <c r="D16" s="4"/>
      <c r="H16" s="4"/>
      <c r="K16" s="4"/>
    </row>
    <row r="17" spans="2:11">
      <c r="B17" s="29">
        <v>45100</v>
      </c>
      <c r="C17" s="29">
        <v>45306</v>
      </c>
      <c r="D17" s="4"/>
      <c r="H17" s="4"/>
      <c r="K17" s="4"/>
    </row>
    <row r="18" spans="2:11">
      <c r="B18" s="29">
        <v>45198</v>
      </c>
      <c r="C18" s="29">
        <v>45341</v>
      </c>
      <c r="D18" s="4"/>
      <c r="H18" s="4"/>
      <c r="K18" s="4"/>
    </row>
    <row r="19" spans="2:11">
      <c r="B19" s="29">
        <v>45201</v>
      </c>
      <c r="C19" s="29">
        <v>45439</v>
      </c>
      <c r="D19" s="4"/>
      <c r="H19" s="4"/>
      <c r="K19" s="4"/>
    </row>
    <row r="20" spans="2:11">
      <c r="B20" s="29">
        <v>45202</v>
      </c>
      <c r="C20" s="29">
        <v>45462</v>
      </c>
      <c r="D20" s="4"/>
      <c r="H20" s="4"/>
      <c r="K20" s="4"/>
    </row>
    <row r="21" spans="2:11">
      <c r="B21" s="29">
        <v>45203</v>
      </c>
      <c r="C21" s="29">
        <v>45477</v>
      </c>
      <c r="D21" s="4"/>
      <c r="H21" s="4"/>
      <c r="K21" s="4"/>
    </row>
    <row r="22" spans="2:11">
      <c r="B22" s="29">
        <v>45204</v>
      </c>
      <c r="C22" s="29">
        <v>45537</v>
      </c>
      <c r="D22" s="4"/>
      <c r="H22" s="4"/>
      <c r="K22" s="4"/>
    </row>
    <row r="23" spans="2:11">
      <c r="B23" s="29">
        <v>45205</v>
      </c>
      <c r="C23" s="29">
        <v>45579</v>
      </c>
      <c r="D23" s="4"/>
      <c r="H23" s="4"/>
      <c r="K23" s="4"/>
    </row>
    <row r="24" spans="2:11">
      <c r="B24" s="29">
        <v>45292</v>
      </c>
      <c r="C24" s="29">
        <v>45607</v>
      </c>
      <c r="D24" s="4"/>
      <c r="H24" s="4"/>
      <c r="K24" s="4"/>
    </row>
    <row r="25" spans="2:11">
      <c r="B25" s="29">
        <v>45334</v>
      </c>
      <c r="C25" s="29">
        <v>45624</v>
      </c>
      <c r="D25" s="4"/>
      <c r="H25" s="4"/>
      <c r="K25" s="4"/>
    </row>
    <row r="26" spans="2:11">
      <c r="B26" s="29">
        <v>45335</v>
      </c>
      <c r="C26" s="29">
        <v>45651</v>
      </c>
      <c r="D26" s="4"/>
      <c r="H26" s="4"/>
      <c r="K26" s="4"/>
    </row>
    <row r="27" spans="2:11">
      <c r="B27" s="29">
        <v>45336</v>
      </c>
      <c r="C27" s="29">
        <v>45658</v>
      </c>
      <c r="D27" s="4"/>
      <c r="H27" s="4"/>
      <c r="K27" s="4"/>
    </row>
    <row r="28" spans="2:11">
      <c r="B28" s="29">
        <v>45337</v>
      </c>
      <c r="C28" s="29">
        <v>45677</v>
      </c>
      <c r="D28" s="4"/>
      <c r="H28" s="4"/>
      <c r="K28" s="4"/>
    </row>
    <row r="29" spans="2:11">
      <c r="B29" s="29">
        <v>45386</v>
      </c>
      <c r="C29" s="29">
        <v>45705</v>
      </c>
      <c r="D29" s="4"/>
      <c r="H29" s="4"/>
      <c r="K29" s="4"/>
    </row>
    <row r="30" spans="2:11">
      <c r="B30" s="29">
        <v>45387</v>
      </c>
      <c r="C30" s="29">
        <v>45803</v>
      </c>
      <c r="D30" s="4"/>
      <c r="H30" s="4"/>
      <c r="K30" s="4"/>
    </row>
    <row r="31" spans="2:11">
      <c r="B31" s="29">
        <v>45413</v>
      </c>
      <c r="C31" s="29">
        <v>45827</v>
      </c>
      <c r="D31" s="4"/>
      <c r="H31" s="4"/>
      <c r="K31" s="4"/>
    </row>
    <row r="32" spans="2:11">
      <c r="B32" s="29">
        <v>45414</v>
      </c>
      <c r="C32" s="29">
        <v>45842</v>
      </c>
      <c r="D32" s="4"/>
      <c r="H32" s="4"/>
      <c r="K32" s="4"/>
    </row>
    <row r="33" spans="2:11">
      <c r="B33" s="29">
        <v>45415</v>
      </c>
      <c r="C33" s="29">
        <v>45901</v>
      </c>
      <c r="D33" s="4"/>
      <c r="H33" s="4"/>
      <c r="K33" s="4"/>
    </row>
    <row r="34" spans="2:11">
      <c r="B34" s="29">
        <v>45453</v>
      </c>
      <c r="C34" s="29">
        <v>45943</v>
      </c>
      <c r="D34" s="4"/>
      <c r="H34" s="4"/>
      <c r="K34" s="4"/>
    </row>
    <row r="35" spans="2:11">
      <c r="B35" s="29">
        <v>45551</v>
      </c>
      <c r="C35" s="29">
        <v>45972</v>
      </c>
      <c r="D35" s="4"/>
      <c r="H35" s="4"/>
      <c r="K35" s="4"/>
    </row>
    <row r="36" spans="2:11">
      <c r="B36" s="29">
        <v>45552</v>
      </c>
      <c r="C36" s="29">
        <v>45988</v>
      </c>
      <c r="D36" s="4"/>
      <c r="H36" s="4"/>
      <c r="K36" s="4"/>
    </row>
    <row r="37" spans="2:11">
      <c r="B37" s="29">
        <v>45566</v>
      </c>
      <c r="C37" s="29">
        <v>46016</v>
      </c>
      <c r="D37" s="4"/>
      <c r="H37" s="4"/>
      <c r="K37" s="4"/>
    </row>
    <row r="38" spans="2:11">
      <c r="B38" s="29">
        <v>45567</v>
      </c>
      <c r="C38" s="29">
        <v>46023</v>
      </c>
      <c r="D38" s="4"/>
      <c r="H38" s="4"/>
      <c r="K38" s="4"/>
    </row>
    <row r="39" spans="2:11">
      <c r="B39" s="29">
        <v>45568</v>
      </c>
      <c r="C39" s="29">
        <v>46041</v>
      </c>
      <c r="D39" s="4"/>
      <c r="H39" s="4"/>
      <c r="K39" s="4"/>
    </row>
    <row r="40" spans="2:11">
      <c r="B40" s="29">
        <v>45569</v>
      </c>
      <c r="C40" s="29">
        <v>46069</v>
      </c>
      <c r="D40" s="4"/>
      <c r="H40" s="4"/>
      <c r="K40" s="4"/>
    </row>
    <row r="41" spans="2:11">
      <c r="B41" s="29">
        <v>45572</v>
      </c>
      <c r="C41" s="29">
        <v>46167</v>
      </c>
      <c r="D41" s="4"/>
      <c r="H41" s="4"/>
      <c r="K41" s="4"/>
    </row>
    <row r="42" spans="2:11">
      <c r="B42" s="29">
        <v>45658</v>
      </c>
      <c r="C42" s="29">
        <v>46272</v>
      </c>
      <c r="D42" s="4"/>
      <c r="H42" s="4"/>
      <c r="K42" s="4"/>
    </row>
    <row r="43" spans="2:11">
      <c r="B43" s="29">
        <v>45685</v>
      </c>
      <c r="C43" s="29">
        <v>46307</v>
      </c>
      <c r="D43" s="4"/>
      <c r="H43" s="4"/>
      <c r="K43" s="4"/>
    </row>
    <row r="44" spans="2:11">
      <c r="B44" s="29">
        <v>45686</v>
      </c>
      <c r="C44" s="29">
        <v>46337</v>
      </c>
      <c r="D44" s="4"/>
      <c r="H44" s="4"/>
      <c r="K44" s="4"/>
    </row>
    <row r="45" spans="2:11">
      <c r="B45" s="29">
        <v>45687</v>
      </c>
      <c r="C45" s="29">
        <v>46352</v>
      </c>
      <c r="D45" s="4"/>
      <c r="H45" s="4"/>
      <c r="K45" s="4"/>
    </row>
    <row r="46" spans="2:11">
      <c r="B46" s="29">
        <v>45688</v>
      </c>
      <c r="C46" s="29">
        <v>46381</v>
      </c>
      <c r="D46" s="4"/>
      <c r="H46" s="4"/>
      <c r="K46" s="4"/>
    </row>
    <row r="47" spans="2:11">
      <c r="B47" s="29">
        <v>45691</v>
      </c>
      <c r="C47" s="29">
        <v>46388</v>
      </c>
      <c r="D47" s="4"/>
      <c r="H47" s="4"/>
      <c r="K47" s="4"/>
    </row>
    <row r="48" spans="2:11">
      <c r="B48" s="29">
        <v>45692</v>
      </c>
      <c r="C48" s="29">
        <v>46405</v>
      </c>
      <c r="D48" s="4"/>
      <c r="H48" s="4"/>
      <c r="K48" s="4"/>
    </row>
    <row r="49" spans="2:11">
      <c r="B49" s="29">
        <v>45751</v>
      </c>
      <c r="C49" s="29">
        <v>46433</v>
      </c>
      <c r="D49" s="4"/>
      <c r="H49" s="4"/>
      <c r="K49" s="4"/>
    </row>
    <row r="50" spans="2:11">
      <c r="B50" s="29">
        <v>45778</v>
      </c>
      <c r="C50" s="29">
        <v>46538</v>
      </c>
      <c r="D50" s="4"/>
      <c r="H50" s="4"/>
      <c r="K50" s="4"/>
    </row>
    <row r="51" spans="2:11">
      <c r="B51" s="29">
        <v>45779</v>
      </c>
      <c r="C51" s="29">
        <v>46573</v>
      </c>
      <c r="D51" s="4"/>
      <c r="H51" s="4"/>
      <c r="K51" s="4"/>
    </row>
    <row r="52" spans="2:11">
      <c r="B52" s="29">
        <v>45782</v>
      </c>
      <c r="C52" s="29">
        <v>46636</v>
      </c>
      <c r="D52" s="4"/>
      <c r="H52" s="4"/>
      <c r="K52" s="4"/>
    </row>
    <row r="53" spans="2:11">
      <c r="B53" s="29">
        <v>45810</v>
      </c>
      <c r="C53" s="29">
        <v>46671</v>
      </c>
      <c r="D53" s="4"/>
      <c r="H53" s="4"/>
      <c r="K53" s="4"/>
    </row>
    <row r="54" spans="2:11">
      <c r="B54" s="29">
        <v>45931</v>
      </c>
      <c r="C54" s="29">
        <v>46702</v>
      </c>
      <c r="D54" s="4"/>
      <c r="H54" s="4"/>
      <c r="K54" s="4"/>
    </row>
    <row r="55" spans="2:11">
      <c r="B55" s="29">
        <v>45932</v>
      </c>
      <c r="C55" s="29">
        <v>46716</v>
      </c>
      <c r="D55" s="4"/>
      <c r="H55" s="4"/>
      <c r="K55" s="4"/>
    </row>
    <row r="56" spans="2:11">
      <c r="B56" s="29">
        <v>45933</v>
      </c>
      <c r="C56" s="29">
        <v>46769</v>
      </c>
      <c r="D56" s="4"/>
      <c r="H56" s="4"/>
      <c r="K56" s="4"/>
    </row>
    <row r="57" spans="2:11">
      <c r="B57" s="29">
        <v>45936</v>
      </c>
      <c r="C57" s="29">
        <v>46804</v>
      </c>
      <c r="D57" s="4"/>
      <c r="H57" s="4"/>
      <c r="K57" s="4"/>
    </row>
    <row r="58" spans="2:11">
      <c r="B58" s="29">
        <v>45937</v>
      </c>
      <c r="C58" s="29">
        <v>46902</v>
      </c>
      <c r="D58" s="4"/>
      <c r="H58" s="4"/>
      <c r="K58" s="4"/>
    </row>
    <row r="59" spans="2:11">
      <c r="B59" s="29">
        <v>45938</v>
      </c>
      <c r="C59" s="29">
        <v>46938</v>
      </c>
      <c r="D59" s="4"/>
      <c r="H59" s="4"/>
      <c r="K59" s="4"/>
    </row>
    <row r="60" spans="2:11">
      <c r="B60" s="29">
        <v>46023</v>
      </c>
      <c r="C60" s="29">
        <v>47000</v>
      </c>
      <c r="D60" s="4"/>
      <c r="H60" s="4"/>
      <c r="K60" s="4"/>
    </row>
    <row r="61" spans="2:11">
      <c r="B61" s="29">
        <v>46070</v>
      </c>
      <c r="C61" s="29">
        <v>47035</v>
      </c>
      <c r="D61" s="4"/>
      <c r="H61" s="4"/>
      <c r="K61" s="4"/>
    </row>
    <row r="62" spans="2:11">
      <c r="B62" s="29">
        <v>46071</v>
      </c>
      <c r="C62" s="29">
        <v>47080</v>
      </c>
      <c r="D62" s="4"/>
      <c r="H62" s="4"/>
      <c r="K62" s="4"/>
    </row>
    <row r="63" spans="2:11">
      <c r="B63" s="29">
        <v>46072</v>
      </c>
      <c r="C63" s="29">
        <v>47112</v>
      </c>
      <c r="D63" s="4"/>
      <c r="H63" s="4"/>
      <c r="K63" s="4"/>
    </row>
    <row r="64" spans="2:11">
      <c r="B64" s="29">
        <v>46073</v>
      </c>
      <c r="C64" s="29">
        <v>47119</v>
      </c>
      <c r="D64" s="4"/>
      <c r="H64" s="4"/>
      <c r="K64" s="4"/>
    </row>
    <row r="65" spans="2:11">
      <c r="B65" s="29">
        <v>46143</v>
      </c>
      <c r="C65" s="29">
        <v>47133</v>
      </c>
      <c r="D65" s="4"/>
      <c r="H65" s="4"/>
      <c r="K65" s="4"/>
    </row>
    <row r="66" spans="2:11">
      <c r="B66" s="29">
        <v>46192</v>
      </c>
      <c r="C66" s="29">
        <v>47168</v>
      </c>
      <c r="D66" s="4"/>
      <c r="H66" s="4"/>
      <c r="K66" s="4"/>
    </row>
    <row r="67" spans="2:11">
      <c r="B67" s="29">
        <v>46290</v>
      </c>
      <c r="C67" s="29">
        <v>47266</v>
      </c>
      <c r="D67" s="4"/>
      <c r="H67" s="4"/>
      <c r="K67" s="4"/>
    </row>
    <row r="68" spans="2:11">
      <c r="B68" s="29">
        <v>46296</v>
      </c>
      <c r="C68" s="29">
        <v>47303</v>
      </c>
      <c r="D68" s="4"/>
      <c r="H68" s="4"/>
      <c r="K68" s="4"/>
    </row>
    <row r="69" spans="2:11">
      <c r="B69" s="29">
        <v>46297</v>
      </c>
      <c r="C69" s="29">
        <v>47364</v>
      </c>
      <c r="D69" s="4"/>
      <c r="H69" s="4"/>
      <c r="K69" s="4"/>
    </row>
    <row r="70" spans="2:11">
      <c r="B70" s="29">
        <v>46300</v>
      </c>
      <c r="C70" s="29">
        <v>47399</v>
      </c>
      <c r="D70" s="4"/>
      <c r="H70" s="4"/>
      <c r="K70" s="4"/>
    </row>
    <row r="71" spans="2:11">
      <c r="B71" s="29">
        <v>46388</v>
      </c>
      <c r="C71" s="29">
        <v>47434</v>
      </c>
      <c r="D71" s="4"/>
      <c r="H71" s="4"/>
      <c r="K71" s="4"/>
    </row>
    <row r="72" spans="2:11">
      <c r="B72" s="29">
        <v>46426</v>
      </c>
      <c r="C72" s="29">
        <v>47444</v>
      </c>
      <c r="D72" s="4"/>
      <c r="H72" s="4"/>
      <c r="K72" s="4"/>
    </row>
    <row r="73" spans="2:11">
      <c r="B73" s="29">
        <v>46427</v>
      </c>
      <c r="C73" s="29">
        <v>47477</v>
      </c>
      <c r="D73" s="4"/>
      <c r="H73" s="4"/>
      <c r="K73" s="4"/>
    </row>
    <row r="74" spans="2:11">
      <c r="B74" s="29">
        <v>46428</v>
      </c>
      <c r="C74" s="29">
        <v>47484</v>
      </c>
      <c r="D74" s="4"/>
      <c r="H74" s="4"/>
      <c r="K74" s="4"/>
    </row>
    <row r="75" spans="2:11">
      <c r="B75" s="29">
        <v>46429</v>
      </c>
      <c r="C75" s="29">
        <v>47504</v>
      </c>
      <c r="D75" s="4"/>
      <c r="H75" s="4"/>
      <c r="K75" s="4"/>
    </row>
    <row r="76" spans="2:11">
      <c r="B76" s="29">
        <v>46482</v>
      </c>
      <c r="C76" s="29">
        <v>47532</v>
      </c>
      <c r="D76" s="4"/>
      <c r="H76" s="4"/>
      <c r="K76" s="4"/>
    </row>
    <row r="77" spans="2:11">
      <c r="B77" s="29">
        <v>46547</v>
      </c>
      <c r="C77" s="29">
        <v>47630</v>
      </c>
      <c r="D77" s="4"/>
      <c r="H77" s="4"/>
      <c r="K77" s="4"/>
    </row>
    <row r="78" spans="2:11">
      <c r="B78" s="29">
        <v>46645</v>
      </c>
      <c r="C78" s="29">
        <v>47668</v>
      </c>
      <c r="D78" s="4"/>
      <c r="H78" s="4"/>
      <c r="K78" s="4"/>
    </row>
    <row r="79" spans="2:11">
      <c r="B79" s="29">
        <v>46661</v>
      </c>
      <c r="C79" s="29">
        <v>47728</v>
      </c>
      <c r="D79" s="4"/>
      <c r="H79" s="4"/>
      <c r="K79" s="4"/>
    </row>
    <row r="80" spans="2:11">
      <c r="B80" s="29">
        <v>46664</v>
      </c>
      <c r="C80" s="29">
        <v>47770</v>
      </c>
      <c r="D80" s="4"/>
      <c r="H80" s="4"/>
      <c r="K80" s="4"/>
    </row>
    <row r="81" spans="2:11">
      <c r="B81" s="29">
        <v>46665</v>
      </c>
      <c r="C81" s="29">
        <v>47798</v>
      </c>
      <c r="D81" s="4"/>
      <c r="H81" s="4"/>
      <c r="K81" s="4"/>
    </row>
    <row r="82" spans="2:11">
      <c r="B82" s="29">
        <v>46755</v>
      </c>
      <c r="C82" s="29">
        <v>47815</v>
      </c>
      <c r="D82" s="4"/>
      <c r="H82" s="4"/>
      <c r="K82" s="4"/>
    </row>
    <row r="83" spans="2:11">
      <c r="B83" s="29">
        <v>46778</v>
      </c>
      <c r="C83" s="29">
        <v>47842</v>
      </c>
      <c r="D83" s="4"/>
      <c r="H83" s="4"/>
      <c r="K83" s="4"/>
    </row>
    <row r="84" spans="2:11">
      <c r="B84" s="29">
        <v>46779</v>
      </c>
      <c r="C84" s="29"/>
      <c r="D84" s="4"/>
      <c r="H84" s="4"/>
      <c r="K84" s="4"/>
    </row>
    <row r="85" spans="2:11">
      <c r="B85" s="29">
        <v>46780</v>
      </c>
      <c r="C85" s="29"/>
      <c r="D85" s="4"/>
      <c r="H85" s="4"/>
      <c r="K85" s="4"/>
    </row>
    <row r="86" spans="2:11">
      <c r="B86" s="29">
        <v>46783</v>
      </c>
      <c r="C86" s="29"/>
      <c r="D86" s="4"/>
      <c r="H86" s="4"/>
      <c r="K86" s="4"/>
    </row>
    <row r="87" spans="2:11">
      <c r="B87" s="29">
        <v>46847</v>
      </c>
      <c r="C87" s="29"/>
      <c r="D87" s="4"/>
      <c r="H87" s="4"/>
      <c r="K87" s="4"/>
    </row>
    <row r="88" spans="2:11">
      <c r="B88" s="29">
        <v>46874</v>
      </c>
      <c r="C88" s="29"/>
      <c r="D88" s="4"/>
      <c r="H88" s="4"/>
      <c r="K88" s="4"/>
    </row>
    <row r="89" spans="2:11">
      <c r="B89" s="29">
        <v>46902</v>
      </c>
      <c r="C89" s="29"/>
      <c r="D89" s="4"/>
      <c r="H89" s="4"/>
      <c r="K89" s="4"/>
    </row>
    <row r="90" spans="2:11">
      <c r="B90" s="29">
        <v>47028</v>
      </c>
      <c r="C90" s="29"/>
      <c r="D90" s="4"/>
      <c r="H90" s="4"/>
      <c r="K90" s="4"/>
    </row>
    <row r="91" spans="2:11">
      <c r="B91" s="29">
        <v>47029</v>
      </c>
      <c r="C91" s="29"/>
      <c r="D91" s="4"/>
      <c r="H91" s="4"/>
      <c r="K91" s="4"/>
    </row>
    <row r="92" spans="2:11">
      <c r="B92" s="29">
        <v>47030</v>
      </c>
      <c r="C92" s="29"/>
      <c r="D92" s="4"/>
      <c r="H92" s="4"/>
      <c r="K92" s="4"/>
    </row>
    <row r="93" spans="2:11">
      <c r="B93" s="29">
        <v>47031</v>
      </c>
      <c r="C93" s="29"/>
      <c r="D93" s="4"/>
      <c r="H93" s="4"/>
      <c r="K93" s="4"/>
    </row>
    <row r="94" spans="2:11">
      <c r="B94" s="29">
        <v>47119</v>
      </c>
      <c r="C94" s="29"/>
      <c r="D94" s="4"/>
      <c r="H94" s="4"/>
      <c r="K94" s="4"/>
    </row>
    <row r="95" spans="2:11">
      <c r="B95" s="29">
        <v>47162</v>
      </c>
      <c r="C95" s="29"/>
      <c r="D95" s="4"/>
      <c r="H95" s="4"/>
      <c r="K95" s="4"/>
    </row>
    <row r="96" spans="2:11">
      <c r="B96" s="29">
        <v>47163</v>
      </c>
      <c r="C96" s="29"/>
      <c r="D96" s="4"/>
      <c r="H96" s="4"/>
      <c r="K96" s="4"/>
    </row>
    <row r="97" spans="2:11">
      <c r="B97" s="29">
        <v>47164</v>
      </c>
      <c r="C97" s="29"/>
      <c r="D97" s="4"/>
      <c r="H97" s="4"/>
      <c r="K97" s="4"/>
    </row>
    <row r="98" spans="2:11">
      <c r="B98" s="29">
        <v>47165</v>
      </c>
      <c r="C98" s="29"/>
      <c r="D98" s="4"/>
      <c r="H98" s="4"/>
      <c r="K98" s="4"/>
    </row>
    <row r="99" spans="2:11">
      <c r="B99" s="29">
        <v>47212</v>
      </c>
      <c r="C99" s="29"/>
      <c r="D99" s="4"/>
      <c r="H99" s="4"/>
      <c r="K99" s="4"/>
    </row>
    <row r="100" spans="2:11">
      <c r="B100" s="29">
        <v>47239</v>
      </c>
      <c r="C100" s="29"/>
      <c r="D100" s="4"/>
      <c r="H100" s="4"/>
      <c r="K100" s="4"/>
    </row>
    <row r="101" spans="2:11">
      <c r="B101" s="29">
        <v>47392</v>
      </c>
      <c r="C101" s="29"/>
      <c r="D101" s="4"/>
      <c r="H101" s="4"/>
      <c r="K101" s="4"/>
    </row>
    <row r="102" spans="2:11">
      <c r="B102" s="29">
        <v>47393</v>
      </c>
      <c r="C102" s="29"/>
      <c r="D102" s="4"/>
      <c r="H102" s="4"/>
      <c r="K102" s="4"/>
    </row>
    <row r="103" spans="2:11">
      <c r="B103" s="29">
        <v>47394</v>
      </c>
      <c r="C103" s="29"/>
      <c r="D103" s="4"/>
      <c r="H103" s="4"/>
      <c r="K103" s="4"/>
    </row>
    <row r="104" spans="2:11">
      <c r="B104" s="29">
        <v>47395</v>
      </c>
      <c r="C104" s="29"/>
      <c r="D104" s="4"/>
      <c r="H104" s="4"/>
      <c r="K104" s="4"/>
    </row>
    <row r="105" spans="2:11">
      <c r="B105" s="29">
        <v>47396</v>
      </c>
      <c r="C105" s="29"/>
      <c r="D105" s="4"/>
      <c r="H105" s="4"/>
      <c r="K105" s="4"/>
    </row>
    <row r="106" spans="2:11">
      <c r="B106" s="29">
        <v>47484</v>
      </c>
      <c r="C106" s="29"/>
      <c r="D106" s="4"/>
      <c r="H106" s="4"/>
      <c r="K106" s="4"/>
    </row>
    <row r="107" spans="2:11">
      <c r="B107" s="29">
        <v>47518</v>
      </c>
      <c r="C107" s="29"/>
      <c r="D107" s="4"/>
      <c r="H107" s="4"/>
      <c r="K107" s="4"/>
    </row>
    <row r="108" spans="2:11">
      <c r="B108" s="29">
        <v>47519</v>
      </c>
      <c r="C108" s="29"/>
      <c r="D108" s="4"/>
      <c r="H108" s="4"/>
      <c r="K108" s="4"/>
    </row>
    <row r="109" spans="2:11">
      <c r="B109" s="29">
        <v>47520</v>
      </c>
      <c r="C109" s="29"/>
      <c r="D109" s="4"/>
      <c r="H109" s="4"/>
      <c r="K109" s="4"/>
    </row>
    <row r="110" spans="2:11">
      <c r="B110" s="29">
        <v>47521</v>
      </c>
      <c r="C110" s="29"/>
      <c r="D110" s="4"/>
      <c r="H110" s="4"/>
      <c r="K110" s="4"/>
    </row>
    <row r="111" spans="2:11">
      <c r="B111" s="29">
        <v>47522</v>
      </c>
      <c r="C111" s="29"/>
      <c r="D111" s="4"/>
      <c r="H111" s="4"/>
      <c r="K111" s="4"/>
    </row>
    <row r="112" spans="2:11">
      <c r="B112" s="29">
        <v>47577</v>
      </c>
      <c r="C112" s="29"/>
      <c r="D112" s="4"/>
      <c r="H112" s="4"/>
      <c r="K112" s="4"/>
    </row>
    <row r="113" spans="2:11">
      <c r="B113" s="29">
        <v>47604</v>
      </c>
      <c r="C113" s="29"/>
      <c r="D113" s="4"/>
      <c r="H113" s="4"/>
      <c r="K113" s="4"/>
    </row>
    <row r="114" spans="2:11">
      <c r="B114" s="29">
        <v>47639</v>
      </c>
      <c r="C114" s="29"/>
      <c r="D114" s="4"/>
      <c r="H114" s="4"/>
      <c r="K114" s="4"/>
    </row>
    <row r="115" spans="2:11">
      <c r="B115" s="29">
        <v>47738</v>
      </c>
      <c r="C115" s="29"/>
      <c r="D115" s="4"/>
      <c r="H115" s="4"/>
      <c r="K115" s="4"/>
    </row>
    <row r="116" spans="2:11">
      <c r="B116" s="29">
        <v>47757</v>
      </c>
      <c r="C116" s="29"/>
      <c r="D116" s="4"/>
      <c r="H116" s="4"/>
      <c r="K116" s="4"/>
    </row>
    <row r="117" spans="2:11">
      <c r="B117" s="29">
        <v>47758</v>
      </c>
      <c r="C117" s="29"/>
      <c r="D117" s="4"/>
      <c r="H117" s="4"/>
      <c r="K117" s="4"/>
    </row>
    <row r="118" spans="2:11">
      <c r="B118" s="29">
        <v>47759</v>
      </c>
      <c r="C118" s="29"/>
      <c r="D118" s="4"/>
      <c r="H118" s="4"/>
      <c r="K118" s="4"/>
    </row>
    <row r="119" spans="2:11">
      <c r="B119" s="29">
        <v>47760</v>
      </c>
      <c r="C119" s="29"/>
      <c r="D119" s="4"/>
      <c r="H119" s="4"/>
      <c r="K119" s="4"/>
    </row>
    <row r="120" spans="2:11">
      <c r="B120" s="5"/>
      <c r="C120" s="5"/>
      <c r="D120" s="4"/>
      <c r="H120" s="4"/>
      <c r="K120" s="4"/>
    </row>
    <row r="121" spans="2:11">
      <c r="B121" s="5"/>
      <c r="C121" s="5"/>
      <c r="D121" s="4"/>
      <c r="H121" s="4"/>
      <c r="K121" s="4"/>
    </row>
    <row r="122" spans="2:11">
      <c r="B122" s="5"/>
      <c r="C122" s="5"/>
      <c r="D122" s="4"/>
      <c r="H122" s="4"/>
      <c r="K122" s="4"/>
    </row>
    <row r="123" spans="2:11">
      <c r="B123" s="5"/>
      <c r="C123" s="5"/>
      <c r="D123" s="4"/>
      <c r="H123" s="4"/>
      <c r="K123" s="4"/>
    </row>
    <row r="124" spans="2:11">
      <c r="B124" s="5"/>
      <c r="C124" s="5"/>
      <c r="D124" s="4"/>
      <c r="H124" s="4"/>
      <c r="K124" s="4"/>
    </row>
    <row r="125" spans="2:11">
      <c r="B125" s="5"/>
      <c r="C125" s="5"/>
      <c r="D125" s="4"/>
      <c r="H125" s="4"/>
      <c r="K125" s="4"/>
    </row>
    <row r="126" spans="2:11">
      <c r="B126" s="5"/>
      <c r="C126" s="5"/>
      <c r="D126" s="4"/>
      <c r="H126" s="4"/>
      <c r="K126" s="4"/>
    </row>
    <row r="127" spans="2:11">
      <c r="B127" s="5"/>
      <c r="C127" s="5"/>
      <c r="D127" s="4"/>
      <c r="H127" s="4"/>
      <c r="K127" s="4"/>
    </row>
    <row r="128" spans="2:11">
      <c r="B128" s="5"/>
      <c r="C128" s="5"/>
      <c r="D128" s="4"/>
      <c r="H128" s="4"/>
      <c r="K128" s="4"/>
    </row>
    <row r="129" spans="2:11">
      <c r="B129" s="5"/>
      <c r="C129" s="5"/>
      <c r="D129" s="4"/>
      <c r="H129" s="4"/>
      <c r="K129" s="4"/>
    </row>
    <row r="130" spans="2:11">
      <c r="B130" s="5"/>
      <c r="C130" s="5"/>
      <c r="D130" s="4"/>
      <c r="H130" s="4"/>
      <c r="K130" s="4"/>
    </row>
    <row r="131" spans="2:11">
      <c r="B131" s="5"/>
      <c r="C131" s="5"/>
      <c r="D131" s="4"/>
      <c r="H131" s="4"/>
      <c r="K131" s="4"/>
    </row>
    <row r="132" spans="2:11">
      <c r="B132" s="5"/>
      <c r="C132" s="5"/>
      <c r="D132" s="4"/>
      <c r="H132" s="4"/>
      <c r="K132" s="4"/>
    </row>
    <row r="133" spans="2:11">
      <c r="B133" s="5"/>
      <c r="C133" s="5"/>
      <c r="D133" s="4"/>
      <c r="H133" s="4"/>
      <c r="K133" s="4"/>
    </row>
    <row r="134" spans="2:11">
      <c r="B134" s="5"/>
      <c r="C134" s="5"/>
      <c r="D134" s="4"/>
      <c r="H134" s="4"/>
      <c r="K134" s="4"/>
    </row>
    <row r="135" spans="2:11">
      <c r="B135" s="5"/>
      <c r="C135" s="5"/>
      <c r="D135" s="4"/>
      <c r="H135" s="4"/>
      <c r="K135" s="4"/>
    </row>
    <row r="136" spans="2:11">
      <c r="B136" s="5"/>
      <c r="C136" s="5"/>
      <c r="D136" s="4"/>
      <c r="H136" s="4"/>
      <c r="K136" s="4"/>
    </row>
    <row r="137" spans="2:11">
      <c r="B137" s="5"/>
      <c r="C137" s="5"/>
      <c r="D137" s="4"/>
      <c r="H137" s="4"/>
      <c r="K137" s="4"/>
    </row>
    <row r="138" spans="2:11">
      <c r="B138" s="5"/>
      <c r="C138" s="5"/>
      <c r="D138" s="4"/>
      <c r="H138" s="4"/>
      <c r="K138" s="4"/>
    </row>
    <row r="139" spans="2:11">
      <c r="B139" s="5"/>
      <c r="C139" s="5"/>
      <c r="D139" s="4"/>
      <c r="H139" s="4"/>
      <c r="K139" s="4"/>
    </row>
    <row r="140" spans="2:11">
      <c r="B140" s="5"/>
      <c r="C140" s="5"/>
      <c r="D140" s="4"/>
      <c r="H140" s="4"/>
      <c r="K140" s="4"/>
    </row>
    <row r="141" spans="2:11">
      <c r="B141" s="5"/>
      <c r="C141" s="5"/>
      <c r="D141" s="4"/>
      <c r="H141" s="4"/>
      <c r="K141" s="4"/>
    </row>
    <row r="142" spans="2:11">
      <c r="B142" s="5"/>
      <c r="C142" s="5"/>
      <c r="D142" s="4"/>
      <c r="H142" s="4"/>
      <c r="K142" s="4"/>
    </row>
    <row r="143" spans="2:11">
      <c r="B143" s="5"/>
      <c r="C143" s="5"/>
      <c r="D143" s="4"/>
      <c r="H143" s="4"/>
      <c r="K143" s="4"/>
    </row>
    <row r="144" spans="2:11">
      <c r="B144" s="5"/>
      <c r="C144" s="5"/>
      <c r="D144" s="4"/>
      <c r="H144" s="4"/>
      <c r="K144" s="4"/>
    </row>
    <row r="145" spans="2:11">
      <c r="B145" s="5"/>
      <c r="C145" s="5"/>
      <c r="D145" s="4"/>
      <c r="H145" s="4"/>
      <c r="K145" s="4"/>
    </row>
    <row r="146" spans="2:11">
      <c r="B146" s="5"/>
      <c r="C146" s="5"/>
      <c r="D146" s="4"/>
      <c r="H146" s="4"/>
      <c r="K146" s="4"/>
    </row>
    <row r="147" spans="2:11">
      <c r="B147" s="5"/>
      <c r="C147" s="5"/>
      <c r="D147" s="4"/>
      <c r="H147" s="4"/>
      <c r="K147" s="4"/>
    </row>
    <row r="148" spans="2:11">
      <c r="B148" s="5"/>
      <c r="C148" s="5"/>
      <c r="D148" s="4"/>
      <c r="H148" s="4"/>
      <c r="K148" s="4"/>
    </row>
    <row r="149" spans="2:11">
      <c r="B149" s="5"/>
      <c r="C149" s="5"/>
      <c r="D149" s="4"/>
      <c r="H149" s="4"/>
      <c r="K149" s="4"/>
    </row>
    <row r="150" spans="2:11">
      <c r="B150" s="5"/>
      <c r="C150" s="5"/>
      <c r="D150" s="4"/>
      <c r="H150" s="4"/>
      <c r="K150" s="4"/>
    </row>
    <row r="151" spans="2:11">
      <c r="B151" s="5"/>
      <c r="C151" s="5"/>
      <c r="D151" s="4"/>
      <c r="H151" s="4"/>
      <c r="K151" s="4"/>
    </row>
    <row r="152" spans="2:11">
      <c r="B152" s="5"/>
      <c r="C152" s="5"/>
      <c r="D152" s="4"/>
      <c r="H152" s="4"/>
      <c r="K152" s="4"/>
    </row>
    <row r="153" spans="2:11">
      <c r="B153" s="5"/>
      <c r="C153" s="5"/>
      <c r="D153" s="4"/>
      <c r="H153" s="4"/>
      <c r="K153" s="4"/>
    </row>
    <row r="154" spans="2:11">
      <c r="B154" s="5"/>
      <c r="C154" s="5"/>
      <c r="D154" s="4"/>
      <c r="H154" s="4"/>
      <c r="K154" s="4"/>
    </row>
    <row r="155" spans="2:11">
      <c r="B155" s="5"/>
      <c r="C155" s="5"/>
      <c r="D155" s="4"/>
      <c r="H155" s="4"/>
      <c r="K155" s="4"/>
    </row>
    <row r="156" spans="2:11">
      <c r="B156" s="5"/>
      <c r="C156" s="5"/>
      <c r="D156" s="4"/>
      <c r="H156" s="4"/>
      <c r="K156" s="4"/>
    </row>
    <row r="157" spans="2:11">
      <c r="B157" s="5"/>
      <c r="C157" s="5"/>
      <c r="D157" s="4"/>
      <c r="H157" s="4"/>
      <c r="K157" s="4"/>
    </row>
    <row r="158" spans="2:11">
      <c r="B158" s="5"/>
      <c r="C158" s="5"/>
      <c r="D158" s="4"/>
      <c r="H158" s="4"/>
      <c r="K158" s="4"/>
    </row>
    <row r="159" spans="2:11">
      <c r="B159" s="5"/>
      <c r="C159" s="5"/>
      <c r="D159" s="4"/>
      <c r="H159" s="4"/>
      <c r="K159" s="4"/>
    </row>
    <row r="160" spans="2:11">
      <c r="B160" s="5"/>
      <c r="C160" s="5"/>
      <c r="D160" s="4"/>
      <c r="H160" s="4"/>
      <c r="K160" s="4"/>
    </row>
    <row r="161" spans="2:11">
      <c r="B161" s="5"/>
      <c r="C161" s="5"/>
      <c r="D161" s="4"/>
      <c r="H161" s="4"/>
      <c r="K161" s="4"/>
    </row>
    <row r="162" spans="2:11">
      <c r="B162" s="5"/>
      <c r="C162" s="5"/>
      <c r="D162" s="4"/>
      <c r="H162" s="4"/>
      <c r="K162" s="4"/>
    </row>
    <row r="163" spans="2:11">
      <c r="B163" s="5"/>
      <c r="C163" s="5"/>
      <c r="D163" s="4"/>
      <c r="H163" s="4"/>
      <c r="K163" s="4"/>
    </row>
    <row r="164" spans="2:11">
      <c r="B164" s="5"/>
      <c r="C164" s="5"/>
      <c r="D164" s="4"/>
      <c r="H164" s="4"/>
      <c r="K164" s="4"/>
    </row>
    <row r="165" spans="2:11">
      <c r="B165" s="5"/>
      <c r="C165" s="5"/>
      <c r="D165" s="4"/>
      <c r="H165" s="4"/>
      <c r="K165" s="4"/>
    </row>
    <row r="166" spans="2:11">
      <c r="B166" s="5"/>
      <c r="C166" s="5"/>
      <c r="D166" s="4"/>
      <c r="H166" s="4"/>
      <c r="K166" s="4"/>
    </row>
    <row r="167" spans="2:11">
      <c r="B167" s="5"/>
      <c r="C167" s="5"/>
      <c r="D167" s="4"/>
      <c r="H167" s="4"/>
      <c r="K167" s="4"/>
    </row>
    <row r="168" spans="2:11">
      <c r="B168" s="5"/>
      <c r="C168" s="5"/>
      <c r="D168" s="4"/>
      <c r="H168" s="4"/>
      <c r="K168" s="4"/>
    </row>
    <row r="169" spans="2:11">
      <c r="B169" s="5"/>
      <c r="C169" s="5"/>
      <c r="D169" s="4"/>
      <c r="H169" s="4"/>
      <c r="K169" s="4"/>
    </row>
    <row r="170" spans="2:11">
      <c r="B170" s="5"/>
      <c r="C170" s="5"/>
      <c r="D170" s="4"/>
      <c r="H170" s="4"/>
      <c r="K170" s="4"/>
    </row>
    <row r="171" spans="2:11">
      <c r="B171" s="5"/>
      <c r="C171" s="5"/>
      <c r="D171" s="4"/>
      <c r="H171" s="4"/>
      <c r="K171" s="4"/>
    </row>
    <row r="172" spans="2:11">
      <c r="B172" s="5"/>
      <c r="C172" s="5"/>
      <c r="D172" s="4"/>
      <c r="H172" s="4"/>
      <c r="K172" s="4"/>
    </row>
    <row r="173" spans="2:11">
      <c r="B173" s="5"/>
      <c r="C173" s="5"/>
      <c r="D173" s="4"/>
      <c r="H173" s="4"/>
      <c r="K173" s="4"/>
    </row>
    <row r="174" spans="2:11">
      <c r="B174" s="5"/>
      <c r="C174" s="5"/>
      <c r="D174" s="4"/>
      <c r="H174" s="4"/>
      <c r="K174" s="4"/>
    </row>
    <row r="175" spans="2:11">
      <c r="B175" s="5"/>
      <c r="C175" s="5"/>
      <c r="D175" s="4"/>
      <c r="H175" s="4"/>
      <c r="K175" s="4"/>
    </row>
    <row r="176" spans="2:11">
      <c r="B176" s="5"/>
      <c r="C176" s="5"/>
      <c r="D176" s="4"/>
      <c r="H176" s="4"/>
      <c r="K176" s="4"/>
    </row>
    <row r="177" spans="2:11">
      <c r="B177" s="5"/>
      <c r="C177" s="5"/>
      <c r="D177" s="4"/>
      <c r="H177" s="4"/>
      <c r="K177" s="4"/>
    </row>
    <row r="178" spans="2:11">
      <c r="B178" s="5"/>
      <c r="C178" s="5"/>
      <c r="D178" s="4"/>
      <c r="H178" s="4"/>
      <c r="K178" s="4"/>
    </row>
    <row r="179" spans="2:11">
      <c r="B179" s="5"/>
      <c r="C179" s="5"/>
      <c r="D179" s="4"/>
      <c r="H179" s="4"/>
      <c r="K179" s="4"/>
    </row>
    <row r="180" spans="2:11">
      <c r="B180" s="5"/>
      <c r="C180" s="5"/>
      <c r="D180" s="4"/>
      <c r="H180" s="4"/>
      <c r="K180" s="4"/>
    </row>
    <row r="181" spans="2:11">
      <c r="B181" s="5"/>
      <c r="C181" s="5"/>
      <c r="D181" s="4"/>
      <c r="H181" s="4"/>
      <c r="K181" s="4"/>
    </row>
    <row r="182" spans="2:11">
      <c r="B182" s="5"/>
      <c r="C182" s="5"/>
      <c r="D182" s="4"/>
      <c r="H182" s="4"/>
      <c r="K182" s="4"/>
    </row>
    <row r="183" spans="2:11">
      <c r="B183" s="5"/>
      <c r="C183" s="5"/>
      <c r="D183" s="4"/>
      <c r="H183" s="4"/>
      <c r="K183" s="4"/>
    </row>
    <row r="184" spans="2:11">
      <c r="B184" s="5"/>
      <c r="C184" s="5"/>
      <c r="D184" s="4"/>
      <c r="H184" s="4"/>
      <c r="K184" s="4"/>
    </row>
    <row r="185" spans="2:11">
      <c r="B185" s="5"/>
      <c r="C185" s="5"/>
      <c r="D185" s="4"/>
      <c r="H185" s="4"/>
      <c r="K185" s="4"/>
    </row>
    <row r="186" spans="2:11">
      <c r="B186" s="5"/>
      <c r="C186" s="5"/>
      <c r="D186" s="4"/>
      <c r="H186" s="4"/>
      <c r="K186" s="4"/>
    </row>
    <row r="187" spans="2:11">
      <c r="B187" s="5"/>
      <c r="C187" s="5"/>
      <c r="D187" s="4"/>
      <c r="H187" s="4"/>
      <c r="K187" s="4"/>
    </row>
    <row r="188" spans="2:11">
      <c r="B188" s="5"/>
      <c r="C188" s="5"/>
      <c r="D188" s="4"/>
      <c r="H188" s="4"/>
      <c r="K188" s="4"/>
    </row>
    <row r="189" spans="2:11">
      <c r="B189" s="5"/>
      <c r="C189" s="5"/>
      <c r="D189" s="4"/>
      <c r="H189" s="4"/>
      <c r="K189" s="4"/>
    </row>
    <row r="190" spans="2:11">
      <c r="B190" s="5"/>
      <c r="C190" s="5"/>
      <c r="D190" s="4"/>
      <c r="H190" s="4"/>
      <c r="K190" s="4"/>
    </row>
    <row r="191" spans="2:11">
      <c r="B191" s="5"/>
      <c r="C191" s="5"/>
      <c r="D191" s="4"/>
      <c r="H191" s="4"/>
      <c r="K191" s="4"/>
    </row>
    <row r="192" spans="2:11">
      <c r="B192" s="5"/>
      <c r="C192" s="5"/>
      <c r="D192" s="4"/>
      <c r="H192" s="4"/>
      <c r="K192" s="4"/>
    </row>
    <row r="193" spans="2:11">
      <c r="B193" s="5"/>
      <c r="C193" s="5"/>
      <c r="D193" s="4"/>
      <c r="H193" s="4"/>
      <c r="K193" s="4"/>
    </row>
    <row r="194" spans="2:11">
      <c r="B194" s="5"/>
      <c r="C194" s="5"/>
      <c r="D194" s="4"/>
      <c r="H194" s="4"/>
      <c r="K194" s="4"/>
    </row>
    <row r="195" spans="2:11">
      <c r="B195" s="5"/>
      <c r="C195" s="5"/>
      <c r="D195" s="4"/>
      <c r="H195" s="4"/>
      <c r="K195" s="4"/>
    </row>
    <row r="196" spans="2:11">
      <c r="B196" s="5"/>
      <c r="C196" s="5"/>
      <c r="D196" s="4"/>
      <c r="H196" s="4"/>
      <c r="K196" s="4"/>
    </row>
    <row r="197" spans="2:11">
      <c r="B197" s="5"/>
      <c r="C197" s="5"/>
      <c r="D197" s="4"/>
      <c r="H197" s="4"/>
      <c r="K197" s="4"/>
    </row>
    <row r="198" spans="2:11">
      <c r="B198" s="5"/>
      <c r="C198" s="5"/>
      <c r="D198" s="4"/>
      <c r="H198" s="4"/>
      <c r="K198" s="4"/>
    </row>
    <row r="199" spans="2:11">
      <c r="B199" s="5"/>
      <c r="C199" s="5"/>
      <c r="D199" s="4"/>
      <c r="H199" s="4"/>
      <c r="K199" s="4"/>
    </row>
    <row r="200" spans="2:11">
      <c r="B200" s="5"/>
      <c r="C200" s="5"/>
      <c r="D200" s="4"/>
      <c r="H200" s="4"/>
      <c r="K200" s="4"/>
    </row>
    <row r="201" spans="2:11">
      <c r="B201" s="5"/>
      <c r="C201" s="5"/>
      <c r="D201" s="4"/>
      <c r="H201" s="4"/>
      <c r="K201" s="4"/>
    </row>
    <row r="202" spans="2:11">
      <c r="B202" s="5"/>
      <c r="C202" s="5"/>
      <c r="D202" s="4"/>
      <c r="H202" s="4"/>
      <c r="K202" s="4"/>
    </row>
    <row r="203" spans="2:11">
      <c r="B203" s="5"/>
      <c r="C203" s="5"/>
      <c r="D203" s="4"/>
      <c r="H203" s="4"/>
      <c r="K203" s="4"/>
    </row>
    <row r="204" spans="2:11">
      <c r="B204" s="5"/>
      <c r="C204" s="5"/>
      <c r="D204" s="4"/>
      <c r="H204" s="4"/>
      <c r="K204" s="4"/>
    </row>
    <row r="205" spans="2:11">
      <c r="B205" s="5"/>
      <c r="C205" s="5"/>
      <c r="D205" s="4"/>
      <c r="H205" s="4"/>
      <c r="K205" s="4"/>
    </row>
    <row r="206" spans="2:11">
      <c r="B206" s="5"/>
      <c r="C206" s="5"/>
      <c r="D206" s="4"/>
      <c r="H206" s="4"/>
      <c r="K206" s="4"/>
    </row>
    <row r="207" spans="2:11">
      <c r="B207" s="5"/>
      <c r="C207" s="5"/>
      <c r="D207" s="4"/>
      <c r="H207" s="4"/>
      <c r="K207" s="4"/>
    </row>
    <row r="208" spans="2:11">
      <c r="B208" s="5"/>
      <c r="C208" s="5"/>
      <c r="D208" s="4"/>
      <c r="H208" s="4"/>
      <c r="K208" s="4"/>
    </row>
    <row r="209" spans="2:11">
      <c r="B209" s="5"/>
      <c r="C209" s="5"/>
      <c r="D209" s="4"/>
      <c r="H209" s="4"/>
      <c r="K209" s="4"/>
    </row>
    <row r="210" spans="2:11">
      <c r="B210" s="5"/>
      <c r="C210" s="5"/>
      <c r="D210" s="4"/>
      <c r="H210" s="4"/>
      <c r="K210" s="4"/>
    </row>
    <row r="211" spans="2:11">
      <c r="B211" s="5"/>
      <c r="C211" s="5"/>
      <c r="D211" s="4"/>
      <c r="H211" s="4"/>
      <c r="K211" s="4"/>
    </row>
    <row r="212" spans="2:11">
      <c r="B212" s="5"/>
      <c r="C212" s="5"/>
      <c r="D212" s="4"/>
      <c r="H212" s="4"/>
      <c r="K212" s="4"/>
    </row>
    <row r="213" spans="2:11">
      <c r="B213" s="5"/>
      <c r="C213" s="5"/>
      <c r="D213" s="4"/>
      <c r="H213" s="4"/>
    </row>
    <row r="214" spans="2:11">
      <c r="B214" s="5"/>
      <c r="C214" s="5"/>
      <c r="D214" s="4"/>
      <c r="H214" s="4"/>
    </row>
    <row r="215" spans="2:11">
      <c r="B215" s="5"/>
      <c r="C215" s="5"/>
      <c r="D215" s="4"/>
      <c r="H215" s="4"/>
    </row>
    <row r="216" spans="2:11">
      <c r="B216" s="5"/>
      <c r="C216" s="5"/>
      <c r="D216" s="4"/>
      <c r="H216" s="4"/>
    </row>
    <row r="217" spans="2:11">
      <c r="B217" s="5"/>
      <c r="C217" s="4"/>
      <c r="D217" s="4"/>
      <c r="H217" s="4"/>
    </row>
    <row r="218" spans="2:11">
      <c r="B218" s="5"/>
      <c r="C218" s="4"/>
      <c r="D218" s="4"/>
      <c r="H218" s="4"/>
    </row>
    <row r="219" spans="2:11">
      <c r="B219" s="5"/>
      <c r="C219" s="4"/>
      <c r="D219" s="4"/>
      <c r="H219" s="4"/>
    </row>
    <row r="220" spans="2:11">
      <c r="B220" s="5"/>
      <c r="C220" s="4"/>
      <c r="D220" s="4"/>
      <c r="H220" s="4"/>
    </row>
    <row r="221" spans="2:11">
      <c r="B221" s="5"/>
      <c r="C221" s="4"/>
      <c r="D221" s="4"/>
      <c r="H221" s="4"/>
    </row>
    <row r="222" spans="2:11">
      <c r="B222" s="5"/>
      <c r="C222" s="4"/>
      <c r="D222" s="4"/>
      <c r="H222" s="4"/>
    </row>
    <row r="223" spans="2:11">
      <c r="B223" s="5"/>
      <c r="C223" s="4"/>
      <c r="D223" s="4"/>
      <c r="H223" s="4"/>
    </row>
    <row r="224" spans="2:11">
      <c r="B224" s="5"/>
      <c r="C224" s="4"/>
      <c r="D224" s="4"/>
      <c r="H224" s="4"/>
    </row>
    <row r="225" spans="2:8">
      <c r="B225" s="5"/>
      <c r="C225" s="4"/>
      <c r="D225" s="4"/>
      <c r="H225" s="4"/>
    </row>
    <row r="226" spans="2:8">
      <c r="B226" s="5"/>
      <c r="C226" s="4"/>
      <c r="D226" s="4"/>
      <c r="H226" s="4"/>
    </row>
    <row r="227" spans="2:8">
      <c r="B227" s="5"/>
      <c r="C227" s="4"/>
      <c r="D227" s="4"/>
      <c r="H227" s="4"/>
    </row>
    <row r="228" spans="2:8">
      <c r="B228" s="5"/>
      <c r="C228" s="4"/>
      <c r="D228" s="4"/>
      <c r="H228" s="4"/>
    </row>
    <row r="229" spans="2:8">
      <c r="B229" s="5"/>
      <c r="C229" s="4"/>
      <c r="D229" s="4"/>
      <c r="H229" s="4"/>
    </row>
    <row r="230" spans="2:8">
      <c r="B230" s="5"/>
      <c r="C230" s="4"/>
      <c r="D230" s="4"/>
      <c r="H230" s="4"/>
    </row>
    <row r="231" spans="2:8">
      <c r="B231" s="5"/>
      <c r="C231" s="4"/>
      <c r="D231" s="4"/>
      <c r="H231" s="4"/>
    </row>
    <row r="232" spans="2:8">
      <c r="B232" s="5"/>
      <c r="C232" s="4"/>
      <c r="D232" s="4"/>
      <c r="H232" s="4"/>
    </row>
    <row r="233" spans="2:8">
      <c r="B233" s="5"/>
      <c r="C233" s="4"/>
      <c r="D233" s="4"/>
      <c r="H233" s="4"/>
    </row>
    <row r="234" spans="2:8">
      <c r="B234" s="5"/>
      <c r="C234" s="4"/>
      <c r="D234" s="4"/>
      <c r="H234" s="4"/>
    </row>
    <row r="235" spans="2:8">
      <c r="B235" s="5"/>
      <c r="C235" s="4"/>
      <c r="D235" s="4"/>
      <c r="H235" s="4"/>
    </row>
    <row r="236" spans="2:8">
      <c r="B236" s="5"/>
      <c r="C236" s="4"/>
      <c r="D236" s="4"/>
      <c r="H236" s="4"/>
    </row>
    <row r="237" spans="2:8">
      <c r="B237" s="5"/>
      <c r="C237" s="4"/>
      <c r="D237" s="4"/>
      <c r="H237" s="4"/>
    </row>
    <row r="238" spans="2:8">
      <c r="B238" s="5"/>
      <c r="C238" s="4"/>
      <c r="D238" s="4"/>
      <c r="H238" s="4"/>
    </row>
    <row r="239" spans="2:8">
      <c r="B239" s="5"/>
      <c r="C239" s="4"/>
      <c r="D239" s="4"/>
      <c r="H239" s="4"/>
    </row>
    <row r="240" spans="2:8">
      <c r="B240" s="5"/>
      <c r="C240" s="4"/>
      <c r="D240" s="4"/>
      <c r="H240" s="4"/>
    </row>
    <row r="241" spans="2:8">
      <c r="B241" s="5"/>
      <c r="C241" s="4"/>
      <c r="D241" s="4"/>
      <c r="H241" s="4"/>
    </row>
    <row r="242" spans="2:8">
      <c r="B242" s="5"/>
      <c r="C242" s="4"/>
      <c r="D242" s="4"/>
      <c r="H242" s="4"/>
    </row>
    <row r="243" spans="2:8">
      <c r="B243" s="5"/>
      <c r="C243" s="4"/>
      <c r="D243" s="4"/>
      <c r="H243" s="4"/>
    </row>
    <row r="244" spans="2:8">
      <c r="B244" s="5"/>
      <c r="C244" s="4"/>
      <c r="D244" s="4"/>
      <c r="H244" s="4"/>
    </row>
    <row r="245" spans="2:8">
      <c r="B245" s="5"/>
      <c r="C245" s="4"/>
      <c r="D245" s="4"/>
      <c r="H245" s="4"/>
    </row>
    <row r="246" spans="2:8">
      <c r="B246" s="5"/>
      <c r="C246" s="4"/>
      <c r="D246" s="4"/>
      <c r="H246" s="4"/>
    </row>
    <row r="247" spans="2:8">
      <c r="B247" s="5"/>
      <c r="C247" s="4"/>
      <c r="D247" s="4"/>
      <c r="H247" s="4"/>
    </row>
    <row r="248" spans="2:8">
      <c r="B248" s="5"/>
      <c r="C248" s="4"/>
      <c r="D248" s="4"/>
      <c r="H248" s="4"/>
    </row>
    <row r="249" spans="2:8">
      <c r="B249" s="5"/>
      <c r="C249" s="4"/>
      <c r="D249" s="4"/>
      <c r="H249" s="4"/>
    </row>
    <row r="250" spans="2:8">
      <c r="B250" s="5"/>
      <c r="C250" s="4"/>
      <c r="D250" s="4"/>
      <c r="H250" s="4"/>
    </row>
    <row r="251" spans="2:8">
      <c r="B251" s="5"/>
      <c r="C251" s="4"/>
      <c r="D251" s="4"/>
      <c r="H251" s="4"/>
    </row>
    <row r="252" spans="2:8">
      <c r="B252" s="5"/>
      <c r="C252" s="4"/>
      <c r="D252" s="4"/>
      <c r="H252" s="4"/>
    </row>
    <row r="253" spans="2:8">
      <c r="B253" s="5"/>
      <c r="C253" s="4"/>
      <c r="D253" s="4"/>
      <c r="H253" s="4"/>
    </row>
    <row r="254" spans="2:8">
      <c r="B254" s="5"/>
      <c r="C254" s="4"/>
      <c r="D254" s="4"/>
      <c r="H254" s="4"/>
    </row>
    <row r="255" spans="2:8">
      <c r="B255" s="5"/>
      <c r="C255" s="4"/>
      <c r="D255" s="4"/>
      <c r="H255" s="4"/>
    </row>
    <row r="256" spans="2:8">
      <c r="B256" s="5"/>
      <c r="C256" s="4"/>
      <c r="D256" s="4"/>
      <c r="H256" s="4"/>
    </row>
    <row r="257" spans="2:8">
      <c r="B257" s="5"/>
      <c r="C257" s="4"/>
      <c r="D257" s="4"/>
      <c r="H257" s="4"/>
    </row>
    <row r="258" spans="2:8">
      <c r="B258" s="5"/>
      <c r="C258" s="4"/>
      <c r="D258" s="4"/>
      <c r="H258" s="4"/>
    </row>
    <row r="259" spans="2:8">
      <c r="B259" s="5"/>
      <c r="C259" s="4"/>
      <c r="D259" s="4"/>
      <c r="H259" s="4"/>
    </row>
    <row r="260" spans="2:8">
      <c r="B260" s="5"/>
      <c r="C260" s="4"/>
      <c r="D260" s="4"/>
      <c r="H260" s="4"/>
    </row>
    <row r="261" spans="2:8">
      <c r="B261" s="5"/>
      <c r="C261" s="4"/>
      <c r="D261" s="4"/>
      <c r="H261" s="4"/>
    </row>
    <row r="262" spans="2:8">
      <c r="B262" s="5"/>
      <c r="C262" s="4"/>
      <c r="D262" s="4"/>
      <c r="H262" s="4"/>
    </row>
    <row r="263" spans="2:8">
      <c r="B263" s="5"/>
      <c r="C263" s="4"/>
      <c r="D263" s="4"/>
      <c r="H263" s="4"/>
    </row>
    <row r="264" spans="2:8">
      <c r="B264" s="5"/>
      <c r="C264" s="4"/>
      <c r="D264" s="4"/>
      <c r="H264" s="4"/>
    </row>
    <row r="265" spans="2:8">
      <c r="B265" s="5"/>
      <c r="C265" s="4"/>
      <c r="D265" s="4"/>
      <c r="H265" s="4"/>
    </row>
    <row r="266" spans="2:8">
      <c r="B266" s="5"/>
      <c r="C266" s="4"/>
      <c r="D266" s="4"/>
      <c r="H266" s="4"/>
    </row>
    <row r="267" spans="2:8">
      <c r="B267" s="5"/>
      <c r="C267" s="4"/>
      <c r="D267" s="4"/>
      <c r="H267" s="4"/>
    </row>
    <row r="268" spans="2:8">
      <c r="B268" s="5"/>
      <c r="C268" s="4"/>
      <c r="D268" s="4"/>
      <c r="H268" s="4"/>
    </row>
    <row r="269" spans="2:8">
      <c r="B269" s="5"/>
      <c r="C269" s="4"/>
      <c r="D269" s="4"/>
      <c r="H269" s="4"/>
    </row>
    <row r="270" spans="2:8">
      <c r="B270" s="5"/>
      <c r="C270" s="4"/>
      <c r="D270" s="4"/>
      <c r="H270" s="4"/>
    </row>
    <row r="271" spans="2:8">
      <c r="B271" s="5"/>
      <c r="C271" s="4"/>
      <c r="D271" s="4"/>
      <c r="H271" s="4"/>
    </row>
    <row r="272" spans="2:8">
      <c r="B272" s="5"/>
      <c r="C272" s="4"/>
      <c r="D272" s="4"/>
      <c r="H272" s="4"/>
    </row>
    <row r="273" spans="2:8">
      <c r="B273" s="5"/>
      <c r="C273" s="4"/>
      <c r="D273" s="4"/>
      <c r="H273" s="4"/>
    </row>
    <row r="274" spans="2:8">
      <c r="B274" s="5"/>
      <c r="C274" s="4"/>
      <c r="D274" s="4"/>
      <c r="H274" s="4"/>
    </row>
    <row r="275" spans="2:8">
      <c r="B275" s="5"/>
      <c r="C275" s="4"/>
      <c r="D275" s="4"/>
      <c r="H275" s="4"/>
    </row>
    <row r="276" spans="2:8">
      <c r="B276" s="5"/>
      <c r="C276" s="4"/>
      <c r="D276" s="4"/>
      <c r="H276" s="4"/>
    </row>
    <row r="277" spans="2:8">
      <c r="B277" s="5"/>
      <c r="C277" s="4"/>
      <c r="D277" s="4"/>
      <c r="H277" s="4"/>
    </row>
    <row r="278" spans="2:8">
      <c r="B278" s="5"/>
      <c r="C278" s="4"/>
      <c r="D278" s="4"/>
      <c r="H278" s="4"/>
    </row>
    <row r="279" spans="2:8">
      <c r="B279" s="5"/>
      <c r="C279" s="4"/>
      <c r="D279" s="4"/>
      <c r="H279" s="4"/>
    </row>
    <row r="280" spans="2:8">
      <c r="B280" s="5"/>
      <c r="C280" s="4"/>
      <c r="D280" s="4"/>
      <c r="H280" s="4"/>
    </row>
    <row r="281" spans="2:8">
      <c r="B281" s="5"/>
      <c r="C281" s="4"/>
      <c r="D281" s="4"/>
      <c r="H281" s="4"/>
    </row>
    <row r="282" spans="2:8">
      <c r="B282" s="5"/>
      <c r="C282" s="4"/>
      <c r="D282" s="4"/>
      <c r="H282" s="4"/>
    </row>
    <row r="283" spans="2:8">
      <c r="B283" s="5"/>
      <c r="C283" s="4"/>
      <c r="D283" s="4"/>
      <c r="H283" s="4"/>
    </row>
    <row r="284" spans="2:8">
      <c r="B284" s="5"/>
      <c r="C284" s="4"/>
      <c r="D284" s="4"/>
      <c r="H284" s="4"/>
    </row>
    <row r="285" spans="2:8">
      <c r="B285" s="5"/>
      <c r="C285" s="4"/>
      <c r="D285" s="4"/>
      <c r="H285" s="4"/>
    </row>
    <row r="286" spans="2:8">
      <c r="B286" s="5"/>
      <c r="C286" s="4"/>
      <c r="D286" s="4"/>
      <c r="H286" s="4"/>
    </row>
    <row r="287" spans="2:8">
      <c r="B287" s="5"/>
      <c r="C287" s="4"/>
      <c r="D287" s="4"/>
      <c r="H287" s="4"/>
    </row>
    <row r="288" spans="2:8">
      <c r="B288" s="5"/>
      <c r="C288" s="4"/>
      <c r="D288" s="4"/>
      <c r="H288" s="4"/>
    </row>
    <row r="289" spans="2:8">
      <c r="B289" s="5"/>
      <c r="C289" s="4"/>
      <c r="D289" s="4"/>
      <c r="H289" s="4"/>
    </row>
    <row r="290" spans="2:8">
      <c r="B290" s="5"/>
      <c r="C290" s="4"/>
      <c r="D290" s="4"/>
      <c r="H290" s="4"/>
    </row>
    <row r="291" spans="2:8">
      <c r="B291" s="5"/>
      <c r="C291" s="4"/>
      <c r="D291" s="4"/>
      <c r="H291" s="4"/>
    </row>
    <row r="292" spans="2:8">
      <c r="B292" s="5"/>
      <c r="C292" s="4"/>
      <c r="D292" s="4"/>
      <c r="H292" s="4"/>
    </row>
    <row r="293" spans="2:8">
      <c r="B293" s="5"/>
      <c r="C293" s="4"/>
      <c r="D293" s="4"/>
      <c r="H293" s="4"/>
    </row>
    <row r="294" spans="2:8">
      <c r="B294" s="5"/>
      <c r="C294" s="4"/>
      <c r="D294" s="4"/>
      <c r="H294" s="4"/>
    </row>
    <row r="295" spans="2:8">
      <c r="B295" s="5"/>
      <c r="C295" s="4"/>
      <c r="D295" s="4"/>
      <c r="H295" s="4"/>
    </row>
    <row r="296" spans="2:8">
      <c r="B296" s="5"/>
      <c r="C296" s="4"/>
      <c r="D296" s="4"/>
      <c r="H296" s="4"/>
    </row>
    <row r="297" spans="2:8">
      <c r="B297" s="5"/>
      <c r="C297" s="4"/>
      <c r="D297" s="4"/>
      <c r="H297" s="4"/>
    </row>
    <row r="298" spans="2:8">
      <c r="B298" s="5"/>
      <c r="C298" s="4"/>
      <c r="D298" s="4"/>
      <c r="H298" s="4"/>
    </row>
    <row r="299" spans="2:8">
      <c r="B299" s="5"/>
      <c r="C299" s="4"/>
      <c r="D299" s="4"/>
      <c r="H299" s="4"/>
    </row>
    <row r="300" spans="2:8">
      <c r="B300" s="5"/>
      <c r="C300" s="4"/>
      <c r="D300" s="4"/>
      <c r="H300" s="4"/>
    </row>
    <row r="301" spans="2:8">
      <c r="B301" s="5"/>
      <c r="C301" s="4"/>
      <c r="D301" s="4"/>
      <c r="H301" s="4"/>
    </row>
    <row r="302" spans="2:8">
      <c r="B302" s="5"/>
      <c r="C302" s="4"/>
      <c r="D302" s="4"/>
      <c r="H302" s="4"/>
    </row>
    <row r="303" spans="2:8">
      <c r="B303" s="5"/>
      <c r="C303" s="4"/>
      <c r="D303" s="4"/>
      <c r="H303" s="4"/>
    </row>
    <row r="304" spans="2:8">
      <c r="B304" s="5"/>
      <c r="C304" s="4"/>
      <c r="D304" s="4"/>
      <c r="H304" s="4"/>
    </row>
    <row r="305" spans="2:8">
      <c r="B305" s="5"/>
      <c r="C305" s="4"/>
      <c r="D305" s="4"/>
      <c r="H305" s="4"/>
    </row>
    <row r="306" spans="2:8">
      <c r="B306" s="5"/>
      <c r="C306" s="4"/>
      <c r="D306" s="4"/>
      <c r="H306" s="4"/>
    </row>
    <row r="307" spans="2:8">
      <c r="B307" s="5"/>
      <c r="C307" s="4"/>
      <c r="D307" s="4"/>
      <c r="H307" s="4"/>
    </row>
    <row r="308" spans="2:8">
      <c r="B308" s="5"/>
      <c r="C308" s="4"/>
      <c r="D308" s="4"/>
      <c r="H308" s="4"/>
    </row>
    <row r="309" spans="2:8">
      <c r="B309" s="5"/>
      <c r="C309" s="4"/>
      <c r="D309" s="4"/>
      <c r="H309" s="4"/>
    </row>
    <row r="310" spans="2:8">
      <c r="B310" s="5"/>
      <c r="C310" s="4"/>
      <c r="D310" s="4"/>
      <c r="H310" s="4"/>
    </row>
    <row r="311" spans="2:8">
      <c r="B311" s="5"/>
      <c r="C311" s="4"/>
      <c r="D311" s="4"/>
      <c r="H311" s="4"/>
    </row>
    <row r="312" spans="2:8">
      <c r="B312" s="5"/>
      <c r="C312" s="4"/>
      <c r="D312" s="4"/>
      <c r="H312" s="4"/>
    </row>
    <row r="313" spans="2:8">
      <c r="B313" s="5"/>
      <c r="C313" s="4"/>
      <c r="D313" s="4"/>
      <c r="H313" s="4"/>
    </row>
    <row r="314" spans="2:8">
      <c r="B314" s="5"/>
      <c r="C314" s="4"/>
      <c r="D314" s="4"/>
      <c r="H314" s="4"/>
    </row>
    <row r="315" spans="2:8">
      <c r="B315" s="5"/>
      <c r="C315" s="4"/>
      <c r="D315" s="4"/>
      <c r="H315" s="4"/>
    </row>
    <row r="316" spans="2:8">
      <c r="B316" s="5"/>
      <c r="C316" s="4"/>
      <c r="D316" s="4"/>
      <c r="H316" s="4"/>
    </row>
    <row r="317" spans="2:8">
      <c r="B317" s="5"/>
      <c r="C317" s="4"/>
      <c r="D317" s="4"/>
      <c r="H317" s="4"/>
    </row>
    <row r="318" spans="2:8">
      <c r="B318" s="5"/>
      <c r="C318" s="4"/>
      <c r="D318" s="4"/>
      <c r="H318" s="4"/>
    </row>
    <row r="319" spans="2:8">
      <c r="B319" s="5"/>
      <c r="C319" s="4"/>
      <c r="D319" s="4"/>
      <c r="H319" s="4"/>
    </row>
    <row r="320" spans="2:8">
      <c r="B320" s="5"/>
      <c r="C320" s="4"/>
      <c r="D320" s="4"/>
      <c r="H320" s="4"/>
    </row>
    <row r="321" spans="2:8">
      <c r="B321" s="5"/>
      <c r="C321" s="4"/>
      <c r="D321" s="4"/>
      <c r="H321" s="4"/>
    </row>
    <row r="322" spans="2:8">
      <c r="B322" s="5"/>
      <c r="C322" s="4"/>
      <c r="D322" s="4"/>
      <c r="H322" s="4"/>
    </row>
    <row r="323" spans="2:8">
      <c r="B323" s="5"/>
      <c r="C323" s="4"/>
      <c r="D323" s="4"/>
      <c r="H323" s="4"/>
    </row>
    <row r="324" spans="2:8">
      <c r="B324" s="5"/>
      <c r="C324" s="4"/>
      <c r="D324" s="4"/>
      <c r="H324" s="4"/>
    </row>
    <row r="325" spans="2:8">
      <c r="B325" s="5"/>
      <c r="C325" s="4"/>
      <c r="D325" s="4"/>
      <c r="H325" s="4"/>
    </row>
    <row r="326" spans="2:8">
      <c r="B326" s="5"/>
      <c r="C326" s="4"/>
      <c r="D326" s="4"/>
      <c r="H326" s="4"/>
    </row>
    <row r="327" spans="2:8">
      <c r="B327" s="5"/>
      <c r="C327" s="4"/>
      <c r="D327" s="4"/>
      <c r="H327" s="4"/>
    </row>
    <row r="328" spans="2:8">
      <c r="B328" s="5"/>
      <c r="C328" s="4"/>
      <c r="D328" s="4"/>
      <c r="H328" s="4"/>
    </row>
    <row r="329" spans="2:8">
      <c r="B329" s="5"/>
      <c r="C329" s="4"/>
      <c r="D329" s="4"/>
      <c r="H329" s="4"/>
    </row>
    <row r="330" spans="2:8">
      <c r="B330" s="5"/>
      <c r="C330" s="4"/>
      <c r="D330" s="4"/>
      <c r="H330" s="4"/>
    </row>
    <row r="331" spans="2:8">
      <c r="B331" s="5"/>
      <c r="C331" s="4"/>
      <c r="D331" s="4"/>
      <c r="H331" s="4"/>
    </row>
    <row r="332" spans="2:8">
      <c r="B332" s="5"/>
      <c r="C332" s="4"/>
      <c r="D332" s="4"/>
      <c r="H332" s="4"/>
    </row>
    <row r="333" spans="2:8">
      <c r="B333" s="5"/>
      <c r="C333" s="4"/>
      <c r="D333" s="4"/>
      <c r="H333" s="4"/>
    </row>
    <row r="334" spans="2:8">
      <c r="B334" s="5"/>
      <c r="C334" s="4"/>
      <c r="D334" s="4"/>
      <c r="H334" s="4"/>
    </row>
    <row r="335" spans="2:8">
      <c r="B335" s="5"/>
      <c r="C335" s="4"/>
      <c r="D335" s="4"/>
      <c r="H335" s="4"/>
    </row>
    <row r="336" spans="2:8">
      <c r="B336" s="5"/>
      <c r="C336" s="4"/>
      <c r="D336" s="4"/>
      <c r="H336" s="4"/>
    </row>
    <row r="337" spans="2:8">
      <c r="B337" s="5"/>
      <c r="C337" s="4"/>
      <c r="D337" s="4"/>
      <c r="H337" s="4"/>
    </row>
    <row r="338" spans="2:8">
      <c r="B338" s="5"/>
      <c r="C338" s="4"/>
      <c r="D338" s="4"/>
      <c r="H338" s="4"/>
    </row>
    <row r="339" spans="2:8">
      <c r="B339" s="5"/>
      <c r="C339" s="4"/>
      <c r="D339" s="4"/>
      <c r="H339" s="4"/>
    </row>
    <row r="340" spans="2:8">
      <c r="B340" s="5"/>
      <c r="C340" s="4"/>
      <c r="D340" s="4"/>
      <c r="H340" s="4"/>
    </row>
    <row r="341" spans="2:8">
      <c r="B341" s="5"/>
      <c r="C341" s="4"/>
      <c r="D341" s="4"/>
      <c r="H341" s="4"/>
    </row>
    <row r="342" spans="2:8">
      <c r="B342" s="5"/>
      <c r="C342" s="4"/>
      <c r="D342" s="4"/>
      <c r="H342" s="4"/>
    </row>
    <row r="343" spans="2:8">
      <c r="B343" s="5"/>
      <c r="C343" s="4"/>
      <c r="D343" s="4"/>
      <c r="H343" s="4"/>
    </row>
    <row r="344" spans="2:8">
      <c r="B344" s="5"/>
      <c r="C344" s="4"/>
      <c r="D344" s="4"/>
      <c r="H344" s="4"/>
    </row>
    <row r="345" spans="2:8">
      <c r="B345" s="5"/>
      <c r="C345" s="4"/>
      <c r="D345" s="4"/>
      <c r="H345" s="4"/>
    </row>
    <row r="346" spans="2:8">
      <c r="B346" s="5"/>
      <c r="C346" s="4"/>
      <c r="D346" s="4"/>
      <c r="H346" s="4"/>
    </row>
    <row r="347" spans="2:8">
      <c r="B347" s="5"/>
      <c r="C347" s="4"/>
      <c r="D347" s="4"/>
      <c r="H347" s="4"/>
    </row>
    <row r="348" spans="2:8">
      <c r="B348" s="5"/>
      <c r="C348" s="4"/>
      <c r="D348" s="4"/>
      <c r="H348" s="4"/>
    </row>
    <row r="349" spans="2:8">
      <c r="B349" s="5"/>
      <c r="C349" s="4"/>
      <c r="D349" s="4"/>
      <c r="H349" s="4"/>
    </row>
    <row r="350" spans="2:8">
      <c r="B350" s="5"/>
      <c r="C350" s="4"/>
      <c r="D350" s="4"/>
      <c r="H350" s="4"/>
    </row>
    <row r="351" spans="2:8">
      <c r="B351" s="5"/>
      <c r="C351" s="4"/>
      <c r="D351" s="4"/>
      <c r="H351" s="4"/>
    </row>
    <row r="352" spans="2:8">
      <c r="B352" s="5"/>
      <c r="C352" s="4"/>
      <c r="D352" s="4"/>
      <c r="H352" s="4"/>
    </row>
    <row r="353" spans="2:8">
      <c r="B353" s="5"/>
      <c r="C353" s="4"/>
      <c r="D353" s="4"/>
      <c r="H353" s="4"/>
    </row>
    <row r="354" spans="2:8">
      <c r="B354" s="5"/>
      <c r="C354" s="4"/>
      <c r="D354" s="4"/>
      <c r="H354" s="4"/>
    </row>
    <row r="355" spans="2:8">
      <c r="B355" s="5"/>
      <c r="C355" s="4"/>
      <c r="D355" s="4"/>
      <c r="H355" s="4"/>
    </row>
    <row r="356" spans="2:8">
      <c r="B356" s="5"/>
      <c r="C356" s="4"/>
      <c r="D356" s="4"/>
      <c r="H356" s="4"/>
    </row>
    <row r="357" spans="2:8">
      <c r="B357" s="5"/>
      <c r="C357" s="4"/>
      <c r="D357" s="4"/>
      <c r="H357" s="4"/>
    </row>
    <row r="358" spans="2:8">
      <c r="B358" s="5"/>
      <c r="C358" s="4"/>
      <c r="D358" s="4"/>
      <c r="H358" s="4"/>
    </row>
    <row r="359" spans="2:8">
      <c r="B359" s="5"/>
      <c r="C359" s="4"/>
      <c r="D359" s="4"/>
      <c r="H359" s="4"/>
    </row>
    <row r="360" spans="2:8">
      <c r="B360" s="5"/>
      <c r="C360" s="4"/>
      <c r="D360" s="4"/>
      <c r="H360" s="4"/>
    </row>
    <row r="361" spans="2:8">
      <c r="B361" s="5"/>
      <c r="C361" s="4"/>
      <c r="D361" s="4"/>
      <c r="H361" s="4"/>
    </row>
    <row r="362" spans="2:8">
      <c r="B362" s="5"/>
      <c r="C362" s="4"/>
      <c r="D362" s="4"/>
      <c r="H362" s="4"/>
    </row>
    <row r="363" spans="2:8">
      <c r="B363" s="4"/>
      <c r="C363" s="4"/>
      <c r="D363" s="4"/>
    </row>
    <row r="364" spans="2:8">
      <c r="B364" s="4"/>
      <c r="C364" s="4"/>
      <c r="D364" s="4"/>
    </row>
    <row r="365" spans="2:8">
      <c r="B365" s="4"/>
      <c r="C365" s="4"/>
      <c r="D365" s="4"/>
    </row>
    <row r="366" spans="2:8">
      <c r="B366" s="4"/>
      <c r="C366" s="4"/>
      <c r="D366" s="4"/>
    </row>
    <row r="367" spans="2:8">
      <c r="B367" s="4"/>
      <c r="C367" s="4"/>
      <c r="D367" s="4"/>
    </row>
    <row r="368" spans="2:8">
      <c r="B368" s="4"/>
      <c r="C368" s="4"/>
      <c r="D368" s="4"/>
    </row>
    <row r="369" spans="2:4">
      <c r="B369" s="4"/>
      <c r="C369" s="4"/>
      <c r="D369" s="4"/>
    </row>
    <row r="370" spans="2:4">
      <c r="B370" s="4"/>
      <c r="C370" s="4"/>
      <c r="D370" s="4"/>
    </row>
    <row r="371" spans="2:4">
      <c r="B371" s="4"/>
      <c r="C371" s="4"/>
      <c r="D371" s="4"/>
    </row>
    <row r="372" spans="2:4">
      <c r="B372" s="4"/>
      <c r="C372" s="4"/>
      <c r="D372" s="4"/>
    </row>
    <row r="373" spans="2:4">
      <c r="B373" s="4"/>
      <c r="C373" s="4"/>
      <c r="D373" s="4"/>
    </row>
    <row r="374" spans="2:4">
      <c r="B374" s="4"/>
      <c r="C374" s="4"/>
      <c r="D374" s="4"/>
    </row>
    <row r="375" spans="2:4">
      <c r="B375" s="4"/>
      <c r="C375" s="4"/>
      <c r="D375" s="4"/>
    </row>
    <row r="376" spans="2:4">
      <c r="B376" s="4"/>
      <c r="C376" s="4"/>
      <c r="D376" s="4"/>
    </row>
    <row r="377" spans="2:4">
      <c r="B377" s="4"/>
      <c r="C377" s="4"/>
      <c r="D377" s="4"/>
    </row>
    <row r="378" spans="2:4">
      <c r="B378" s="4"/>
      <c r="C378" s="4"/>
      <c r="D378" s="4"/>
    </row>
    <row r="379" spans="2:4">
      <c r="B379" s="4"/>
      <c r="C379" s="4"/>
      <c r="D379" s="4"/>
    </row>
    <row r="380" spans="2:4">
      <c r="B380" s="4"/>
      <c r="C380" s="4"/>
      <c r="D380" s="4"/>
    </row>
    <row r="381" spans="2:4">
      <c r="B381" s="4"/>
      <c r="C381" s="4"/>
      <c r="D381" s="4"/>
    </row>
    <row r="382" spans="2:4">
      <c r="B382" s="4"/>
      <c r="C382" s="4"/>
      <c r="D382" s="4"/>
    </row>
    <row r="383" spans="2:4">
      <c r="B383" s="4"/>
      <c r="C383" s="4"/>
      <c r="D383" s="4"/>
    </row>
    <row r="384" spans="2:4">
      <c r="B384" s="4"/>
      <c r="C384" s="4"/>
      <c r="D384" s="4"/>
    </row>
    <row r="385" spans="2:4">
      <c r="B385" s="4"/>
      <c r="C385" s="4"/>
      <c r="D385" s="4"/>
    </row>
    <row r="386" spans="2:4">
      <c r="B386" s="4"/>
      <c r="C386" s="4"/>
      <c r="D386" s="4"/>
    </row>
    <row r="387" spans="2:4">
      <c r="B387" s="4"/>
      <c r="C387" s="4"/>
      <c r="D387" s="4"/>
    </row>
    <row r="388" spans="2:4">
      <c r="B388" s="4"/>
      <c r="C388" s="4"/>
      <c r="D388" s="4"/>
    </row>
    <row r="389" spans="2:4">
      <c r="B389" s="4"/>
      <c r="C389" s="4"/>
      <c r="D389" s="4"/>
    </row>
    <row r="390" spans="2:4">
      <c r="B390" s="4"/>
      <c r="C390" s="4"/>
      <c r="D390" s="4"/>
    </row>
    <row r="391" spans="2:4">
      <c r="B391" s="4"/>
      <c r="C391" s="4"/>
      <c r="D391" s="4"/>
    </row>
    <row r="392" spans="2:4">
      <c r="B392" s="4"/>
      <c r="C392" s="4"/>
      <c r="D392" s="4"/>
    </row>
    <row r="393" spans="2:4">
      <c r="B393" s="4"/>
      <c r="C393" s="4"/>
      <c r="D393" s="4"/>
    </row>
    <row r="394" spans="2:4">
      <c r="B394" s="4"/>
      <c r="C394" s="4"/>
      <c r="D394" s="4"/>
    </row>
    <row r="395" spans="2:4">
      <c r="B395" s="4"/>
      <c r="C395" s="4"/>
      <c r="D395" s="4"/>
    </row>
    <row r="396" spans="2:4">
      <c r="B396" s="4"/>
      <c r="C396" s="4"/>
      <c r="D396" s="4"/>
    </row>
    <row r="397" spans="2:4">
      <c r="B397" s="4"/>
      <c r="C397" s="4"/>
      <c r="D397" s="4"/>
    </row>
    <row r="398" spans="2:4">
      <c r="B398" s="4"/>
      <c r="C398" s="4"/>
      <c r="D398" s="4"/>
    </row>
    <row r="399" spans="2:4">
      <c r="B399" s="4"/>
      <c r="C399" s="4"/>
      <c r="D399" s="4"/>
    </row>
    <row r="400" spans="2:4">
      <c r="B400" s="4"/>
      <c r="C400" s="4"/>
      <c r="D400" s="4"/>
    </row>
    <row r="401" spans="2:4">
      <c r="B401" s="4"/>
      <c r="C401" s="4"/>
      <c r="D401" s="4"/>
    </row>
    <row r="402" spans="2:4">
      <c r="B402" s="4"/>
      <c r="C402" s="4"/>
      <c r="D402" s="4"/>
    </row>
    <row r="403" spans="2:4">
      <c r="B403" s="4"/>
      <c r="C403" s="4"/>
      <c r="D403" s="4"/>
    </row>
    <row r="404" spans="2:4">
      <c r="B404" s="4"/>
      <c r="C404" s="4"/>
      <c r="D404" s="4"/>
    </row>
    <row r="405" spans="2:4">
      <c r="B405" s="4"/>
      <c r="C405" s="4"/>
      <c r="D405" s="4"/>
    </row>
    <row r="406" spans="2:4">
      <c r="B406" s="4"/>
      <c r="C406" s="4"/>
      <c r="D406" s="4"/>
    </row>
    <row r="407" spans="2:4">
      <c r="B407" s="4"/>
      <c r="C407" s="4"/>
      <c r="D407" s="4"/>
    </row>
    <row r="408" spans="2:4">
      <c r="B408" s="4"/>
      <c r="C408" s="4"/>
      <c r="D408" s="4"/>
    </row>
    <row r="409" spans="2:4">
      <c r="B409" s="4"/>
      <c r="C409" s="4"/>
      <c r="D409" s="4"/>
    </row>
    <row r="410" spans="2:4">
      <c r="B410" s="4"/>
      <c r="C410" s="4"/>
      <c r="D410" s="4"/>
    </row>
    <row r="411" spans="2:4">
      <c r="B411" s="4"/>
      <c r="C411" s="4"/>
      <c r="D411" s="4"/>
    </row>
    <row r="412" spans="2:4">
      <c r="B412" s="4"/>
      <c r="C412" s="4"/>
      <c r="D412" s="4"/>
    </row>
    <row r="413" spans="2:4">
      <c r="B413" s="4"/>
      <c r="C413" s="4"/>
      <c r="D413" s="4"/>
    </row>
    <row r="414" spans="2:4">
      <c r="B414" s="4"/>
      <c r="C414" s="4"/>
      <c r="D414" s="4"/>
    </row>
    <row r="415" spans="2:4">
      <c r="B415" s="4"/>
      <c r="C415" s="4"/>
      <c r="D415" s="4"/>
    </row>
    <row r="416" spans="2:4">
      <c r="B416" s="4"/>
      <c r="C416" s="4"/>
      <c r="D416" s="4"/>
    </row>
    <row r="417" spans="2:4">
      <c r="B417" s="4"/>
      <c r="C417" s="4"/>
      <c r="D417" s="4"/>
    </row>
    <row r="418" spans="2:4">
      <c r="B418" s="4"/>
      <c r="C418" s="4"/>
      <c r="D418" s="4"/>
    </row>
    <row r="419" spans="2:4">
      <c r="B419" s="4"/>
      <c r="C419" s="4"/>
      <c r="D419" s="4"/>
    </row>
    <row r="420" spans="2:4">
      <c r="B420" s="4"/>
      <c r="C420" s="4"/>
      <c r="D420" s="4"/>
    </row>
    <row r="421" spans="2:4">
      <c r="B421" s="4"/>
      <c r="C421" s="4"/>
      <c r="D421" s="4"/>
    </row>
    <row r="422" spans="2:4">
      <c r="B422" s="4"/>
      <c r="C422" s="4"/>
      <c r="D422" s="4"/>
    </row>
    <row r="423" spans="2:4">
      <c r="B423" s="4"/>
      <c r="C423" s="4"/>
      <c r="D423" s="4"/>
    </row>
    <row r="424" spans="2:4">
      <c r="B424" s="4"/>
      <c r="C424" s="4"/>
      <c r="D424" s="4"/>
    </row>
    <row r="425" spans="2:4">
      <c r="B425" s="4"/>
      <c r="C425" s="4"/>
      <c r="D425" s="4"/>
    </row>
    <row r="426" spans="2:4">
      <c r="B426" s="4"/>
      <c r="C426" s="4"/>
      <c r="D426" s="4"/>
    </row>
    <row r="427" spans="2:4">
      <c r="B427" s="4"/>
      <c r="C427" s="4"/>
      <c r="D427" s="4"/>
    </row>
    <row r="428" spans="2:4">
      <c r="B428" s="4"/>
      <c r="C428" s="4"/>
      <c r="D428" s="4"/>
    </row>
    <row r="429" spans="2:4">
      <c r="B429" s="4"/>
      <c r="C429" s="4"/>
      <c r="D429" s="4"/>
    </row>
    <row r="430" spans="2:4">
      <c r="B430" s="4"/>
      <c r="C430" s="4"/>
      <c r="D430" s="4"/>
    </row>
    <row r="431" spans="2:4">
      <c r="B431" s="4"/>
      <c r="C431" s="4"/>
      <c r="D431" s="4"/>
    </row>
    <row r="432" spans="2:4">
      <c r="B432" s="4"/>
      <c r="C432" s="4"/>
      <c r="D432" s="4"/>
    </row>
    <row r="433" spans="2:4">
      <c r="B433" s="4"/>
      <c r="C433" s="4"/>
      <c r="D433" s="4"/>
    </row>
    <row r="434" spans="2:4">
      <c r="B434" s="4"/>
      <c r="C434" s="4"/>
      <c r="D434" s="4"/>
    </row>
    <row r="435" spans="2:4">
      <c r="B435" s="4"/>
      <c r="C435" s="4"/>
      <c r="D435" s="4"/>
    </row>
    <row r="436" spans="2:4">
      <c r="B436" s="4"/>
      <c r="C436" s="4"/>
      <c r="D436" s="4"/>
    </row>
    <row r="437" spans="2:4">
      <c r="B437" s="4"/>
      <c r="C437" s="4"/>
      <c r="D437" s="4"/>
    </row>
    <row r="438" spans="2:4">
      <c r="B438" s="4"/>
      <c r="C438" s="4"/>
      <c r="D438" s="4"/>
    </row>
    <row r="439" spans="2:4">
      <c r="B439" s="4"/>
      <c r="C439" s="4"/>
      <c r="D439" s="4"/>
    </row>
    <row r="440" spans="2:4">
      <c r="B440" s="4"/>
      <c r="C440" s="4"/>
      <c r="D440" s="4"/>
    </row>
    <row r="441" spans="2:4">
      <c r="B441" s="4"/>
      <c r="C441" s="4"/>
      <c r="D441" s="4"/>
    </row>
    <row r="442" spans="2:4">
      <c r="B442" s="4"/>
      <c r="C442" s="4"/>
      <c r="D442" s="4"/>
    </row>
    <row r="443" spans="2:4">
      <c r="B443" s="4"/>
      <c r="C443" s="4"/>
      <c r="D443" s="4"/>
    </row>
    <row r="444" spans="2:4">
      <c r="B444" s="4"/>
      <c r="C444" s="4"/>
      <c r="D444" s="4"/>
    </row>
    <row r="445" spans="2:4">
      <c r="B445" s="4"/>
      <c r="C445" s="4"/>
      <c r="D445" s="4"/>
    </row>
    <row r="446" spans="2:4">
      <c r="B446" s="4"/>
      <c r="C446" s="4"/>
      <c r="D446" s="4"/>
    </row>
    <row r="447" spans="2:4">
      <c r="B447" s="4"/>
      <c r="C447" s="4"/>
      <c r="D447" s="4"/>
    </row>
    <row r="448" spans="2:4">
      <c r="B448" s="4"/>
      <c r="C448" s="4"/>
      <c r="D448" s="4"/>
    </row>
    <row r="449" spans="2:4">
      <c r="B449" s="4"/>
      <c r="C449" s="4"/>
      <c r="D449" s="4"/>
    </row>
    <row r="450" spans="2:4">
      <c r="B450" s="4"/>
      <c r="C450" s="4"/>
      <c r="D450" s="4"/>
    </row>
    <row r="451" spans="2:4">
      <c r="B451" s="4"/>
      <c r="C451" s="4"/>
      <c r="D451" s="4"/>
    </row>
    <row r="452" spans="2:4">
      <c r="B452" s="4"/>
      <c r="C452" s="4"/>
      <c r="D452" s="4"/>
    </row>
    <row r="453" spans="2:4">
      <c r="B453" s="4"/>
      <c r="C453" s="4"/>
      <c r="D453" s="4"/>
    </row>
    <row r="454" spans="2:4">
      <c r="B454" s="4"/>
      <c r="C454" s="4"/>
      <c r="D454" s="4"/>
    </row>
    <row r="455" spans="2:4">
      <c r="B455" s="4"/>
      <c r="C455" s="4"/>
      <c r="D455" s="4"/>
    </row>
    <row r="456" spans="2:4">
      <c r="B456" s="4"/>
      <c r="C456" s="4"/>
      <c r="D456" s="4"/>
    </row>
    <row r="457" spans="2:4">
      <c r="B457" s="4"/>
      <c r="C457" s="4"/>
      <c r="D457" s="4"/>
    </row>
    <row r="458" spans="2:4">
      <c r="B458" s="4"/>
      <c r="C458" s="4"/>
      <c r="D458" s="4"/>
    </row>
    <row r="459" spans="2:4">
      <c r="B459" s="4"/>
      <c r="C459" s="4"/>
      <c r="D459" s="4"/>
    </row>
    <row r="460" spans="2:4">
      <c r="B460" s="4"/>
      <c r="C460" s="4"/>
      <c r="D460" s="4"/>
    </row>
    <row r="461" spans="2:4">
      <c r="B461" s="4"/>
      <c r="C461" s="4"/>
      <c r="D461" s="4"/>
    </row>
    <row r="462" spans="2:4">
      <c r="B462" s="4"/>
      <c r="C462" s="4"/>
      <c r="D462" s="4"/>
    </row>
    <row r="463" spans="2:4">
      <c r="B463" s="4"/>
      <c r="C463" s="4"/>
      <c r="D463" s="4"/>
    </row>
    <row r="464" spans="2:4">
      <c r="B464" s="4"/>
      <c r="C464" s="4"/>
      <c r="D464" s="4"/>
    </row>
    <row r="465" spans="2:4">
      <c r="B465" s="4"/>
      <c r="C465" s="4"/>
      <c r="D465" s="4"/>
    </row>
    <row r="466" spans="2:4">
      <c r="B466" s="4"/>
      <c r="C466" s="4"/>
      <c r="D466" s="4"/>
    </row>
    <row r="467" spans="2:4">
      <c r="B467" s="4"/>
      <c r="C467" s="4"/>
      <c r="D467" s="4"/>
    </row>
    <row r="468" spans="2:4">
      <c r="B468" s="4"/>
      <c r="C468" s="4"/>
      <c r="D468" s="4"/>
    </row>
    <row r="469" spans="2:4">
      <c r="B469" s="4"/>
      <c r="C469" s="4"/>
      <c r="D469" s="4"/>
    </row>
    <row r="470" spans="2:4">
      <c r="B470" s="4"/>
      <c r="C470" s="4"/>
      <c r="D470" s="4"/>
    </row>
    <row r="471" spans="2:4">
      <c r="B471" s="4"/>
      <c r="C471" s="4"/>
      <c r="D471" s="4"/>
    </row>
    <row r="472" spans="2:4">
      <c r="B472" s="4"/>
      <c r="C472" s="4"/>
      <c r="D472" s="4"/>
    </row>
    <row r="473" spans="2:4">
      <c r="B473" s="4"/>
      <c r="C473" s="4"/>
      <c r="D473" s="4"/>
    </row>
    <row r="474" spans="2:4">
      <c r="B474" s="4"/>
      <c r="C474" s="4"/>
      <c r="D474" s="4"/>
    </row>
    <row r="475" spans="2:4">
      <c r="B475" s="4"/>
      <c r="C475" s="4"/>
      <c r="D475" s="4"/>
    </row>
    <row r="476" spans="2:4">
      <c r="B476" s="4"/>
      <c r="C476" s="4"/>
      <c r="D476" s="4"/>
    </row>
    <row r="477" spans="2:4">
      <c r="B477" s="4"/>
      <c r="C477" s="4"/>
      <c r="D477" s="4"/>
    </row>
    <row r="478" spans="2:4">
      <c r="B478" s="4"/>
      <c r="C478" s="4"/>
      <c r="D478" s="4"/>
    </row>
    <row r="479" spans="2:4">
      <c r="B479" s="4"/>
      <c r="C479" s="4"/>
      <c r="D479" s="4"/>
    </row>
    <row r="480" spans="2:4">
      <c r="B480" s="4"/>
      <c r="C480" s="4"/>
      <c r="D480" s="4"/>
    </row>
    <row r="481" spans="2:4">
      <c r="B481" s="4"/>
      <c r="C481" s="4"/>
      <c r="D481" s="4"/>
    </row>
    <row r="482" spans="2:4">
      <c r="B482" s="4"/>
      <c r="C482" s="4"/>
      <c r="D482" s="4"/>
    </row>
    <row r="483" spans="2:4">
      <c r="B483" s="4"/>
      <c r="C483" s="4"/>
      <c r="D483" s="4"/>
    </row>
    <row r="484" spans="2:4">
      <c r="B484" s="4"/>
      <c r="C484" s="4"/>
      <c r="D484" s="4"/>
    </row>
    <row r="485" spans="2:4">
      <c r="B485" s="4"/>
      <c r="C485" s="4"/>
      <c r="D485" s="4"/>
    </row>
    <row r="486" spans="2:4">
      <c r="B486" s="4"/>
      <c r="C486" s="4"/>
      <c r="D486" s="4"/>
    </row>
    <row r="487" spans="2:4">
      <c r="B487" s="4"/>
      <c r="C487" s="4"/>
      <c r="D487" s="4"/>
    </row>
    <row r="488" spans="2:4">
      <c r="B488" s="4"/>
      <c r="C488" s="4"/>
      <c r="D488" s="4"/>
    </row>
    <row r="489" spans="2:4">
      <c r="B489" s="4"/>
      <c r="C489" s="4"/>
      <c r="D489" s="4"/>
    </row>
    <row r="490" spans="2:4">
      <c r="B490" s="4"/>
      <c r="C490" s="4"/>
      <c r="D490" s="4"/>
    </row>
    <row r="491" spans="2:4">
      <c r="B491" s="4"/>
      <c r="C491" s="4"/>
      <c r="D491" s="4"/>
    </row>
    <row r="492" spans="2:4">
      <c r="B492" s="4"/>
      <c r="C492" s="4"/>
      <c r="D492" s="4"/>
    </row>
    <row r="493" spans="2:4">
      <c r="B493" s="4"/>
      <c r="C493" s="4"/>
      <c r="D493" s="4"/>
    </row>
    <row r="494" spans="2:4">
      <c r="B494" s="4"/>
      <c r="C494" s="4"/>
      <c r="D494" s="4"/>
    </row>
    <row r="495" spans="2:4">
      <c r="B495" s="4"/>
      <c r="C495" s="4"/>
      <c r="D495" s="4"/>
    </row>
    <row r="496" spans="2:4">
      <c r="B496" s="4"/>
      <c r="C496" s="4"/>
      <c r="D496" s="4"/>
    </row>
    <row r="497" spans="2:4">
      <c r="B497" s="4"/>
      <c r="C497" s="4"/>
      <c r="D497" s="4"/>
    </row>
    <row r="498" spans="2:4">
      <c r="B498" s="4"/>
      <c r="C498" s="4"/>
      <c r="D498" s="4"/>
    </row>
    <row r="499" spans="2:4">
      <c r="B499" s="4"/>
      <c r="C499" s="4"/>
      <c r="D499" s="4"/>
    </row>
    <row r="500" spans="2:4">
      <c r="B500" s="4"/>
      <c r="C500" s="4"/>
      <c r="D500" s="4"/>
    </row>
    <row r="501" spans="2:4">
      <c r="B501" s="4"/>
      <c r="C501" s="4"/>
      <c r="D501" s="4"/>
    </row>
    <row r="502" spans="2:4">
      <c r="B502" s="4"/>
      <c r="C502" s="4"/>
      <c r="D502" s="4"/>
    </row>
    <row r="503" spans="2:4">
      <c r="B503" s="4"/>
      <c r="C503" s="4"/>
      <c r="D503" s="4"/>
    </row>
    <row r="504" spans="2:4">
      <c r="B504" s="4"/>
      <c r="C504" s="4"/>
      <c r="D504" s="4"/>
    </row>
    <row r="505" spans="2:4">
      <c r="B505" s="4"/>
      <c r="C505" s="4"/>
      <c r="D505" s="4"/>
    </row>
    <row r="506" spans="2:4">
      <c r="B506" s="4"/>
      <c r="C506" s="4"/>
      <c r="D506" s="4"/>
    </row>
    <row r="507" spans="2:4">
      <c r="B507" s="4"/>
      <c r="C507" s="4"/>
      <c r="D507" s="4"/>
    </row>
    <row r="508" spans="2:4">
      <c r="B508" s="4"/>
      <c r="C508" s="4"/>
      <c r="D508" s="4"/>
    </row>
    <row r="509" spans="2:4">
      <c r="B509" s="4"/>
      <c r="C509" s="4"/>
      <c r="D509" s="4"/>
    </row>
    <row r="510" spans="2:4">
      <c r="B510" s="4"/>
      <c r="C510" s="4"/>
      <c r="D510" s="4"/>
    </row>
    <row r="511" spans="2:4">
      <c r="B511" s="4"/>
      <c r="C511" s="4"/>
      <c r="D511" s="4"/>
    </row>
    <row r="512" spans="2:4">
      <c r="B512" s="4"/>
      <c r="C512" s="4"/>
      <c r="D512" s="4"/>
    </row>
    <row r="513" spans="2:4">
      <c r="B513" s="4"/>
      <c r="C513" s="4"/>
      <c r="D513" s="4"/>
    </row>
    <row r="514" spans="2:4">
      <c r="B514" s="4"/>
      <c r="C514" s="4"/>
      <c r="D514" s="4"/>
    </row>
    <row r="515" spans="2:4">
      <c r="B515" s="4"/>
      <c r="C515" s="4"/>
      <c r="D515" s="4"/>
    </row>
    <row r="516" spans="2:4">
      <c r="B516" s="4"/>
      <c r="C516" s="4"/>
      <c r="D516" s="4"/>
    </row>
    <row r="517" spans="2:4">
      <c r="B517" s="4"/>
      <c r="C517" s="4"/>
      <c r="D517" s="4"/>
    </row>
    <row r="518" spans="2:4">
      <c r="B518" s="4"/>
      <c r="C518" s="4"/>
      <c r="D518" s="4"/>
    </row>
    <row r="519" spans="2:4">
      <c r="B519" s="4"/>
      <c r="C519" s="4"/>
      <c r="D519" s="4"/>
    </row>
    <row r="520" spans="2:4">
      <c r="B520" s="4"/>
      <c r="C520" s="4"/>
      <c r="D520" s="4"/>
    </row>
    <row r="521" spans="2:4">
      <c r="B521" s="4"/>
      <c r="C521" s="4"/>
      <c r="D521" s="4"/>
    </row>
    <row r="522" spans="2:4">
      <c r="B522" s="4"/>
      <c r="C522" s="4"/>
      <c r="D522" s="4"/>
    </row>
    <row r="523" spans="2:4">
      <c r="B523" s="4"/>
      <c r="C523" s="4"/>
      <c r="D523" s="4"/>
    </row>
    <row r="524" spans="2:4">
      <c r="B524" s="4"/>
      <c r="C524" s="4"/>
      <c r="D524" s="4"/>
    </row>
    <row r="525" spans="2:4">
      <c r="B525" s="4"/>
      <c r="C525" s="4"/>
      <c r="D525" s="4"/>
    </row>
    <row r="526" spans="2:4">
      <c r="B526" s="4"/>
      <c r="C526" s="4"/>
      <c r="D526" s="4"/>
    </row>
    <row r="527" spans="2:4">
      <c r="B527" s="4"/>
      <c r="C527" s="4"/>
      <c r="D527" s="4"/>
    </row>
    <row r="528" spans="2:4">
      <c r="B528" s="4"/>
      <c r="C528" s="4"/>
      <c r="D528" s="4"/>
    </row>
    <row r="529" spans="2:4">
      <c r="B529" s="4"/>
      <c r="C529" s="4"/>
      <c r="D529" s="4"/>
    </row>
    <row r="530" spans="2:4">
      <c r="B530" s="4"/>
      <c r="C530" s="4"/>
      <c r="D530" s="4"/>
    </row>
    <row r="531" spans="2:4">
      <c r="B531" s="4"/>
      <c r="C531" s="4"/>
      <c r="D531" s="4"/>
    </row>
    <row r="532" spans="2:4">
      <c r="B532" s="4"/>
      <c r="C532" s="4"/>
      <c r="D532" s="4"/>
    </row>
    <row r="533" spans="2:4">
      <c r="B533" s="4"/>
      <c r="C533" s="4"/>
      <c r="D533" s="4"/>
    </row>
    <row r="534" spans="2:4">
      <c r="B534" s="4"/>
      <c r="C534" s="4"/>
      <c r="D534" s="4"/>
    </row>
    <row r="535" spans="2:4">
      <c r="B535" s="4"/>
      <c r="C535" s="4"/>
      <c r="D535" s="4"/>
    </row>
    <row r="536" spans="2:4">
      <c r="B536" s="4"/>
      <c r="C536" s="4"/>
      <c r="D536" s="4"/>
    </row>
    <row r="537" spans="2:4">
      <c r="B537" s="4"/>
      <c r="C537" s="4"/>
      <c r="D537" s="4"/>
    </row>
    <row r="538" spans="2:4">
      <c r="B538" s="4"/>
      <c r="C538" s="4"/>
      <c r="D538" s="4"/>
    </row>
    <row r="539" spans="2:4">
      <c r="B539" s="4"/>
      <c r="C539" s="4"/>
      <c r="D539" s="4"/>
    </row>
    <row r="540" spans="2:4">
      <c r="B540" s="4"/>
      <c r="C540" s="4"/>
      <c r="D540" s="4"/>
    </row>
    <row r="541" spans="2:4">
      <c r="B541" s="4"/>
      <c r="C541" s="4"/>
      <c r="D541" s="4"/>
    </row>
    <row r="542" spans="2:4">
      <c r="B542" s="4"/>
      <c r="C542" s="4"/>
      <c r="D542" s="4"/>
    </row>
    <row r="543" spans="2:4">
      <c r="B543" s="4"/>
      <c r="C543" s="4"/>
      <c r="D543" s="4"/>
    </row>
    <row r="544" spans="2:4">
      <c r="B544" s="4"/>
      <c r="C544" s="4"/>
      <c r="D544" s="4"/>
    </row>
    <row r="545" spans="2:4">
      <c r="B545" s="4"/>
      <c r="C545" s="4"/>
      <c r="D545" s="4"/>
    </row>
    <row r="546" spans="2:4">
      <c r="B546" s="4"/>
      <c r="C546" s="4"/>
      <c r="D546" s="4"/>
    </row>
    <row r="547" spans="2:4">
      <c r="B547" s="4"/>
      <c r="C547" s="4"/>
      <c r="D547" s="4"/>
    </row>
    <row r="548" spans="2:4">
      <c r="B548" s="4"/>
      <c r="C548" s="4"/>
      <c r="D548" s="4"/>
    </row>
    <row r="549" spans="2:4">
      <c r="B549" s="4"/>
      <c r="C549" s="4"/>
      <c r="D549" s="4"/>
    </row>
    <row r="550" spans="2:4">
      <c r="B550" s="4"/>
      <c r="C550" s="4"/>
      <c r="D550" s="4"/>
    </row>
    <row r="551" spans="2:4">
      <c r="B551" s="4"/>
      <c r="C551" s="4"/>
      <c r="D551" s="4"/>
    </row>
    <row r="552" spans="2:4">
      <c r="B552" s="4"/>
      <c r="C552" s="4"/>
      <c r="D552" s="4"/>
    </row>
    <row r="553" spans="2:4">
      <c r="B553" s="4"/>
      <c r="C553" s="4"/>
      <c r="D553" s="4"/>
    </row>
    <row r="554" spans="2:4">
      <c r="B554" s="4"/>
      <c r="C554" s="4"/>
      <c r="D554" s="4"/>
    </row>
    <row r="555" spans="2:4">
      <c r="B555" s="4"/>
      <c r="C555" s="4"/>
      <c r="D555" s="4"/>
    </row>
    <row r="556" spans="2:4">
      <c r="B556" s="4"/>
      <c r="C556" s="4"/>
      <c r="D556" s="4"/>
    </row>
    <row r="557" spans="2:4">
      <c r="B557" s="4"/>
      <c r="C557" s="4"/>
      <c r="D557" s="4"/>
    </row>
    <row r="558" spans="2:4">
      <c r="B558" s="4"/>
      <c r="C558" s="4"/>
      <c r="D558" s="4"/>
    </row>
    <row r="559" spans="2:4">
      <c r="B559" s="4"/>
      <c r="C559" s="4"/>
      <c r="D559" s="4"/>
    </row>
    <row r="560" spans="2:4">
      <c r="B560" s="4"/>
      <c r="C560" s="4"/>
      <c r="D560" s="4"/>
    </row>
    <row r="561" spans="2:4">
      <c r="B561" s="4"/>
      <c r="C561" s="4"/>
      <c r="D561" s="4"/>
    </row>
    <row r="562" spans="2:4">
      <c r="B562" s="4"/>
      <c r="C562" s="4"/>
      <c r="D562" s="4"/>
    </row>
    <row r="563" spans="2:4">
      <c r="B563" s="4"/>
      <c r="C563" s="4"/>
      <c r="D563" s="4"/>
    </row>
    <row r="564" spans="2:4">
      <c r="B564" s="4"/>
      <c r="C564" s="4"/>
      <c r="D564" s="4"/>
    </row>
    <row r="565" spans="2:4">
      <c r="B565" s="4"/>
      <c r="C565" s="4"/>
      <c r="D565" s="4"/>
    </row>
    <row r="566" spans="2:4">
      <c r="B566" s="4"/>
      <c r="C566" s="4"/>
      <c r="D566" s="4"/>
    </row>
    <row r="567" spans="2:4">
      <c r="B567" s="4"/>
      <c r="C567" s="4"/>
      <c r="D567" s="4"/>
    </row>
    <row r="568" spans="2:4">
      <c r="B568" s="4"/>
      <c r="C568" s="4"/>
      <c r="D568" s="4"/>
    </row>
    <row r="569" spans="2:4">
      <c r="B569" s="4"/>
      <c r="C569" s="4"/>
      <c r="D569" s="4"/>
    </row>
    <row r="570" spans="2:4">
      <c r="B570" s="4"/>
      <c r="C570" s="4"/>
      <c r="D570" s="4"/>
    </row>
    <row r="571" spans="2:4">
      <c r="B571" s="4"/>
      <c r="C571" s="4"/>
      <c r="D571" s="4"/>
    </row>
    <row r="572" spans="2:4">
      <c r="B572" s="4"/>
      <c r="C572" s="4"/>
      <c r="D572" s="4"/>
    </row>
    <row r="573" spans="2:4">
      <c r="B573" s="4"/>
      <c r="C573" s="4"/>
      <c r="D573" s="4"/>
    </row>
    <row r="574" spans="2:4">
      <c r="B574" s="4"/>
      <c r="C574" s="4"/>
      <c r="D574" s="4"/>
    </row>
    <row r="575" spans="2:4">
      <c r="B575" s="4"/>
      <c r="C575" s="4"/>
      <c r="D575" s="4"/>
    </row>
    <row r="576" spans="2:4">
      <c r="B576" s="4"/>
      <c r="C576" s="4"/>
      <c r="D576" s="4"/>
    </row>
    <row r="577" spans="2:4">
      <c r="B577" s="4"/>
      <c r="C577" s="4"/>
      <c r="D577" s="4"/>
    </row>
    <row r="578" spans="2:4">
      <c r="B578" s="4"/>
      <c r="C578" s="4"/>
      <c r="D578" s="4"/>
    </row>
    <row r="579" spans="2:4">
      <c r="B579" s="4"/>
      <c r="C579" s="4"/>
      <c r="D579" s="4"/>
    </row>
    <row r="580" spans="2:4">
      <c r="B580" s="4"/>
      <c r="C580" s="4"/>
      <c r="D580" s="4"/>
    </row>
    <row r="581" spans="2:4">
      <c r="B581" s="4"/>
      <c r="C581" s="4"/>
      <c r="D581" s="4"/>
    </row>
    <row r="582" spans="2:4">
      <c r="B582" s="4"/>
      <c r="C582" s="4"/>
      <c r="D582" s="4"/>
    </row>
    <row r="583" spans="2:4">
      <c r="B583" s="4"/>
      <c r="C583" s="4"/>
      <c r="D583" s="4"/>
    </row>
    <row r="584" spans="2:4">
      <c r="B584" s="4"/>
      <c r="C584" s="4"/>
      <c r="D584" s="4"/>
    </row>
    <row r="585" spans="2:4">
      <c r="B585" s="4"/>
      <c r="C585" s="4"/>
      <c r="D585" s="4"/>
    </row>
    <row r="586" spans="2:4">
      <c r="B586" s="4"/>
      <c r="C586" s="4"/>
      <c r="D586" s="4"/>
    </row>
    <row r="587" spans="2:4">
      <c r="B587" s="4"/>
      <c r="C587" s="4"/>
      <c r="D587" s="4"/>
    </row>
    <row r="588" spans="2:4">
      <c r="B588" s="4"/>
      <c r="C588" s="4"/>
      <c r="D588" s="4"/>
    </row>
    <row r="589" spans="2:4">
      <c r="B589" s="4"/>
      <c r="C589" s="4"/>
      <c r="D589" s="4"/>
    </row>
    <row r="590" spans="2:4">
      <c r="B590" s="4"/>
      <c r="C590" s="4"/>
      <c r="D590" s="4"/>
    </row>
    <row r="591" spans="2:4">
      <c r="B591" s="4"/>
      <c r="C591" s="4"/>
      <c r="D591" s="4"/>
    </row>
    <row r="592" spans="2:4">
      <c r="B592" s="4"/>
      <c r="C592" s="4"/>
      <c r="D592" s="4"/>
    </row>
    <row r="593" spans="2:4">
      <c r="B593" s="4"/>
      <c r="C593" s="4"/>
      <c r="D593" s="4"/>
    </row>
    <row r="594" spans="2:4">
      <c r="B594" s="4"/>
      <c r="C594" s="4"/>
      <c r="D594" s="4"/>
    </row>
    <row r="595" spans="2:4">
      <c r="B595" s="4"/>
      <c r="C595" s="4"/>
      <c r="D595" s="4"/>
    </row>
    <row r="596" spans="2:4">
      <c r="B596" s="4"/>
      <c r="C596" s="4"/>
      <c r="D596" s="4"/>
    </row>
    <row r="597" spans="2:4">
      <c r="B597" s="4"/>
      <c r="C597" s="4"/>
      <c r="D597" s="4"/>
    </row>
    <row r="598" spans="2:4">
      <c r="B598" s="4"/>
      <c r="C598" s="4"/>
      <c r="D598" s="4"/>
    </row>
    <row r="599" spans="2:4">
      <c r="B599" s="4"/>
      <c r="C599" s="4"/>
      <c r="D599" s="4"/>
    </row>
    <row r="600" spans="2:4">
      <c r="B600" s="4"/>
      <c r="C600" s="4"/>
      <c r="D600" s="4"/>
    </row>
    <row r="601" spans="2:4">
      <c r="B601" s="4"/>
      <c r="C601" s="4"/>
      <c r="D601" s="4"/>
    </row>
    <row r="602" spans="2:4">
      <c r="B602" s="4"/>
      <c r="C602" s="4"/>
      <c r="D602" s="4"/>
    </row>
    <row r="603" spans="2:4">
      <c r="B603" s="4"/>
      <c r="C603" s="4"/>
      <c r="D603" s="4"/>
    </row>
    <row r="604" spans="2:4">
      <c r="B604" s="4"/>
      <c r="C604" s="4"/>
      <c r="D604" s="4"/>
    </row>
    <row r="605" spans="2:4">
      <c r="B605" s="4"/>
      <c r="C605" s="4"/>
      <c r="D605" s="4"/>
    </row>
    <row r="606" spans="2:4">
      <c r="B606" s="4"/>
      <c r="C606" s="4"/>
      <c r="D606" s="4"/>
    </row>
    <row r="607" spans="2:4">
      <c r="B607" s="4"/>
      <c r="C607" s="4"/>
      <c r="D607" s="4"/>
    </row>
    <row r="608" spans="2:4">
      <c r="B608" s="4"/>
      <c r="C608" s="4"/>
      <c r="D608" s="4"/>
    </row>
    <row r="609" spans="2:4">
      <c r="B609" s="4"/>
      <c r="C609" s="4"/>
      <c r="D609" s="4"/>
    </row>
    <row r="610" spans="2:4">
      <c r="B610" s="4"/>
      <c r="C610" s="4"/>
      <c r="D610" s="4"/>
    </row>
    <row r="611" spans="2:4">
      <c r="B611" s="4"/>
      <c r="C611" s="4"/>
      <c r="D611" s="4"/>
    </row>
    <row r="612" spans="2:4">
      <c r="B612" s="4"/>
      <c r="C612" s="4"/>
      <c r="D612" s="4"/>
    </row>
    <row r="613" spans="2:4">
      <c r="B613" s="4"/>
      <c r="C613" s="4"/>
      <c r="D613" s="4"/>
    </row>
    <row r="614" spans="2:4">
      <c r="B614" s="4"/>
      <c r="C614" s="4"/>
      <c r="D614" s="4"/>
    </row>
    <row r="615" spans="2:4">
      <c r="B615" s="4"/>
      <c r="C615" s="4"/>
      <c r="D615" s="4"/>
    </row>
    <row r="616" spans="2:4">
      <c r="B616" s="4"/>
      <c r="C616" s="4"/>
      <c r="D616" s="4"/>
    </row>
    <row r="617" spans="2:4">
      <c r="B617" s="4"/>
      <c r="C617" s="4"/>
      <c r="D617" s="4"/>
    </row>
    <row r="618" spans="2:4">
      <c r="B618" s="4"/>
      <c r="C618" s="4"/>
      <c r="D618" s="4"/>
    </row>
    <row r="619" spans="2:4">
      <c r="B619" s="4"/>
      <c r="C619" s="4"/>
      <c r="D619" s="4"/>
    </row>
    <row r="620" spans="2:4">
      <c r="B620" s="4"/>
      <c r="C620" s="4"/>
      <c r="D620" s="4"/>
    </row>
    <row r="621" spans="2:4">
      <c r="B621" s="4"/>
      <c r="C621" s="4"/>
      <c r="D621" s="4"/>
    </row>
    <row r="622" spans="2:4">
      <c r="B622" s="4"/>
      <c r="C622" s="4"/>
      <c r="D622" s="4"/>
    </row>
    <row r="623" spans="2:4">
      <c r="B623" s="4"/>
      <c r="C623" s="4"/>
      <c r="D623" s="4"/>
    </row>
    <row r="624" spans="2:4">
      <c r="B624" s="4"/>
      <c r="C624" s="4"/>
      <c r="D624" s="4"/>
    </row>
    <row r="625" spans="2:4">
      <c r="B625" s="4"/>
      <c r="C625" s="4"/>
      <c r="D625" s="4"/>
    </row>
    <row r="626" spans="2:4">
      <c r="B626" s="4"/>
      <c r="C626" s="4"/>
      <c r="D626" s="4"/>
    </row>
    <row r="627" spans="2:4">
      <c r="B627" s="4"/>
      <c r="C627" s="4"/>
      <c r="D627" s="4"/>
    </row>
    <row r="628" spans="2:4">
      <c r="B628" s="4"/>
      <c r="C628" s="4"/>
      <c r="D628" s="4"/>
    </row>
    <row r="629" spans="2:4">
      <c r="B629" s="4"/>
      <c r="C629" s="4"/>
      <c r="D629" s="4"/>
    </row>
    <row r="630" spans="2:4">
      <c r="B630" s="4"/>
      <c r="C630" s="4"/>
      <c r="D630" s="4"/>
    </row>
    <row r="631" spans="2:4">
      <c r="B631" s="4"/>
      <c r="C631" s="4"/>
      <c r="D631" s="4"/>
    </row>
    <row r="632" spans="2:4">
      <c r="B632" s="4"/>
      <c r="C632" s="4"/>
      <c r="D632" s="4"/>
    </row>
    <row r="633" spans="2:4">
      <c r="B633" s="4"/>
      <c r="C633" s="4"/>
      <c r="D633" s="4"/>
    </row>
    <row r="634" spans="2:4">
      <c r="B634" s="4"/>
      <c r="C634" s="4"/>
      <c r="D634" s="4"/>
    </row>
    <row r="635" spans="2:4">
      <c r="B635" s="4"/>
      <c r="C635" s="4"/>
      <c r="D635" s="4"/>
    </row>
    <row r="636" spans="2:4">
      <c r="B636" s="4"/>
      <c r="C636" s="4"/>
      <c r="D636" s="4"/>
    </row>
    <row r="637" spans="2:4">
      <c r="B637" s="4"/>
      <c r="C637" s="4"/>
      <c r="D637" s="4"/>
    </row>
    <row r="638" spans="2:4">
      <c r="B638" s="4"/>
      <c r="C638" s="4"/>
      <c r="D638" s="4"/>
    </row>
    <row r="639" spans="2:4">
      <c r="B639" s="4"/>
      <c r="C639" s="4"/>
      <c r="D639" s="4"/>
    </row>
    <row r="640" spans="2:4">
      <c r="B640" s="4"/>
      <c r="C640" s="4"/>
      <c r="D640" s="4"/>
    </row>
    <row r="641" spans="2:4">
      <c r="B641" s="4"/>
      <c r="C641" s="4"/>
      <c r="D641" s="4"/>
    </row>
    <row r="642" spans="2:4">
      <c r="B642" s="4"/>
      <c r="C642" s="4"/>
      <c r="D642" s="4"/>
    </row>
    <row r="643" spans="2:4">
      <c r="B643" s="4"/>
      <c r="C643" s="4"/>
      <c r="D643" s="4"/>
    </row>
    <row r="644" spans="2:4">
      <c r="B644" s="4"/>
      <c r="C644" s="4"/>
      <c r="D644" s="4"/>
    </row>
    <row r="645" spans="2:4">
      <c r="B645" s="4"/>
      <c r="C645" s="4"/>
      <c r="D645" s="4"/>
    </row>
    <row r="646" spans="2:4">
      <c r="B646" s="4"/>
      <c r="C646" s="4"/>
      <c r="D646" s="4"/>
    </row>
    <row r="647" spans="2:4">
      <c r="B647" s="4"/>
      <c r="C647" s="4"/>
      <c r="D647" s="4"/>
    </row>
    <row r="648" spans="2:4">
      <c r="B648" s="4"/>
      <c r="C648" s="4"/>
      <c r="D648" s="4"/>
    </row>
    <row r="649" spans="2:4">
      <c r="B649" s="4"/>
      <c r="C649" s="4"/>
      <c r="D649" s="4"/>
    </row>
    <row r="650" spans="2:4">
      <c r="B650" s="4"/>
      <c r="C650" s="4"/>
      <c r="D650" s="4"/>
    </row>
    <row r="651" spans="2:4">
      <c r="B651" s="4"/>
      <c r="C651" s="4"/>
      <c r="D651" s="4"/>
    </row>
    <row r="652" spans="2:4">
      <c r="B652" s="4"/>
      <c r="C652" s="4"/>
      <c r="D652" s="4"/>
    </row>
    <row r="653" spans="2:4">
      <c r="B653" s="4"/>
      <c r="C653" s="4"/>
      <c r="D653" s="4"/>
    </row>
    <row r="654" spans="2:4">
      <c r="B654" s="4"/>
      <c r="C654" s="4"/>
      <c r="D654" s="4"/>
    </row>
    <row r="655" spans="2:4">
      <c r="B655" s="4"/>
      <c r="C655" s="4"/>
      <c r="D655" s="4"/>
    </row>
    <row r="656" spans="2:4">
      <c r="B656" s="4"/>
      <c r="C656" s="4"/>
      <c r="D656" s="4"/>
    </row>
    <row r="657" spans="2:4">
      <c r="B657" s="4"/>
      <c r="C657" s="4"/>
      <c r="D657" s="4"/>
    </row>
    <row r="658" spans="2:4">
      <c r="B658" s="4"/>
      <c r="C658" s="4"/>
      <c r="D658" s="4"/>
    </row>
    <row r="659" spans="2:4">
      <c r="B659" s="4"/>
      <c r="C659" s="4"/>
      <c r="D659" s="4"/>
    </row>
    <row r="660" spans="2:4">
      <c r="B660" s="4"/>
      <c r="C660" s="4"/>
      <c r="D660" s="4"/>
    </row>
    <row r="661" spans="2:4">
      <c r="B661" s="4"/>
      <c r="C661" s="4"/>
      <c r="D661" s="4"/>
    </row>
    <row r="662" spans="2:4">
      <c r="B662" s="4"/>
      <c r="C662" s="4"/>
      <c r="D662" s="4"/>
    </row>
    <row r="663" spans="2:4">
      <c r="B663" s="4"/>
      <c r="C663" s="4"/>
      <c r="D663" s="4"/>
    </row>
    <row r="664" spans="2:4">
      <c r="B664" s="4"/>
      <c r="C664" s="4"/>
      <c r="D664" s="4"/>
    </row>
    <row r="665" spans="2:4">
      <c r="B665" s="4"/>
      <c r="C665" s="4"/>
      <c r="D665" s="4"/>
    </row>
    <row r="666" spans="2:4">
      <c r="B666" s="4"/>
      <c r="C666" s="4"/>
      <c r="D666" s="4"/>
    </row>
    <row r="667" spans="2:4">
      <c r="B667" s="4"/>
      <c r="C667" s="4"/>
      <c r="D667" s="4"/>
    </row>
    <row r="668" spans="2:4">
      <c r="B668" s="4"/>
      <c r="C668" s="4"/>
      <c r="D668" s="4"/>
    </row>
    <row r="669" spans="2:4">
      <c r="B669" s="4"/>
      <c r="C669" s="4"/>
      <c r="D669" s="4"/>
    </row>
    <row r="670" spans="2:4">
      <c r="B670" s="4"/>
      <c r="C670" s="4"/>
      <c r="D670" s="4"/>
    </row>
    <row r="671" spans="2:4">
      <c r="B671" s="4"/>
      <c r="C671" s="4"/>
      <c r="D671" s="4"/>
    </row>
    <row r="672" spans="2:4">
      <c r="B672" s="4"/>
      <c r="C672" s="4"/>
      <c r="D672" s="4"/>
    </row>
    <row r="673" spans="2:4">
      <c r="B673" s="4"/>
      <c r="C673" s="4"/>
      <c r="D673" s="4"/>
    </row>
    <row r="674" spans="2:4">
      <c r="B674" s="4"/>
      <c r="C674" s="4"/>
      <c r="D674" s="4"/>
    </row>
    <row r="675" spans="2:4">
      <c r="B675" s="4"/>
      <c r="C675" s="4"/>
      <c r="D675" s="4"/>
    </row>
    <row r="676" spans="2:4">
      <c r="B676" s="4"/>
      <c r="C676" s="4"/>
      <c r="D676" s="4"/>
    </row>
    <row r="677" spans="2:4">
      <c r="B677" s="4"/>
      <c r="C677" s="4"/>
      <c r="D677" s="4"/>
    </row>
    <row r="678" spans="2:4">
      <c r="B678" s="4"/>
      <c r="C678" s="4"/>
      <c r="D678" s="4"/>
    </row>
    <row r="679" spans="2:4">
      <c r="B679" s="4"/>
      <c r="C679" s="4"/>
      <c r="D679" s="4"/>
    </row>
    <row r="680" spans="2:4">
      <c r="B680" s="4"/>
      <c r="C680" s="4"/>
      <c r="D680" s="4"/>
    </row>
    <row r="681" spans="2:4">
      <c r="B681" s="4"/>
      <c r="C681" s="4"/>
      <c r="D681" s="4"/>
    </row>
    <row r="682" spans="2:4">
      <c r="B682" s="4"/>
      <c r="C682" s="4"/>
      <c r="D682" s="4"/>
    </row>
    <row r="683" spans="2:4">
      <c r="B683" s="4"/>
      <c r="C683" s="4"/>
      <c r="D683" s="4"/>
    </row>
    <row r="684" spans="2:4">
      <c r="B684" s="4"/>
      <c r="C684" s="4"/>
      <c r="D684" s="4"/>
    </row>
    <row r="685" spans="2:4">
      <c r="B685" s="4"/>
      <c r="C685" s="4"/>
      <c r="D685" s="4"/>
    </row>
    <row r="686" spans="2:4">
      <c r="B686" s="4"/>
      <c r="C686" s="4"/>
      <c r="D686" s="4"/>
    </row>
    <row r="687" spans="2:4">
      <c r="B687" s="4"/>
      <c r="C687" s="4"/>
      <c r="D687" s="4"/>
    </row>
    <row r="688" spans="2:4">
      <c r="B688" s="4"/>
      <c r="C688" s="4"/>
      <c r="D688" s="4"/>
    </row>
    <row r="689" spans="2:4">
      <c r="B689" s="4"/>
      <c r="C689" s="4"/>
      <c r="D689" s="4"/>
    </row>
    <row r="690" spans="2:4">
      <c r="B690" s="4"/>
      <c r="C690" s="4"/>
      <c r="D690" s="4"/>
    </row>
    <row r="691" spans="2:4">
      <c r="B691" s="4"/>
      <c r="C691" s="4"/>
      <c r="D691" s="4"/>
    </row>
    <row r="692" spans="2:4">
      <c r="B692" s="4"/>
      <c r="C692" s="4"/>
      <c r="D692" s="4"/>
    </row>
    <row r="693" spans="2:4">
      <c r="B693" s="4"/>
      <c r="C693" s="4"/>
      <c r="D693" s="4"/>
    </row>
    <row r="694" spans="2:4">
      <c r="B694" s="4"/>
      <c r="C694" s="4"/>
      <c r="D694" s="4"/>
    </row>
    <row r="695" spans="2:4">
      <c r="B695" s="4"/>
      <c r="C695" s="4"/>
      <c r="D695" s="4"/>
    </row>
    <row r="696" spans="2:4">
      <c r="B696" s="4"/>
      <c r="C696" s="4"/>
      <c r="D696" s="4"/>
    </row>
    <row r="697" spans="2:4">
      <c r="B697" s="4"/>
      <c r="C697" s="4"/>
      <c r="D697" s="4"/>
    </row>
    <row r="698" spans="2:4">
      <c r="B698" s="4"/>
      <c r="C698" s="4"/>
      <c r="D698" s="4"/>
    </row>
    <row r="699" spans="2:4">
      <c r="B699" s="4"/>
      <c r="C699" s="4"/>
      <c r="D699" s="4"/>
    </row>
    <row r="700" spans="2:4">
      <c r="B700" s="4"/>
      <c r="C700" s="4"/>
      <c r="D700" s="4"/>
    </row>
    <row r="701" spans="2:4">
      <c r="B701" s="4"/>
      <c r="C701" s="4"/>
      <c r="D701" s="4"/>
    </row>
    <row r="702" spans="2:4">
      <c r="B702" s="4"/>
      <c r="C702" s="4"/>
      <c r="D702" s="4"/>
    </row>
    <row r="703" spans="2:4">
      <c r="B703" s="4"/>
      <c r="C703" s="4"/>
      <c r="D703" s="4"/>
    </row>
    <row r="704" spans="2:4">
      <c r="B704" s="4"/>
      <c r="C704" s="4"/>
      <c r="D704" s="4"/>
    </row>
    <row r="705" spans="2:4">
      <c r="B705" s="4"/>
      <c r="C705" s="4"/>
      <c r="D705" s="4"/>
    </row>
    <row r="706" spans="2:4">
      <c r="B706" s="4"/>
      <c r="C706" s="4"/>
      <c r="D706" s="4"/>
    </row>
    <row r="707" spans="2:4">
      <c r="B707" s="4"/>
      <c r="C707" s="4"/>
      <c r="D707" s="4"/>
    </row>
    <row r="708" spans="2:4">
      <c r="B708" s="4"/>
      <c r="C708" s="4"/>
      <c r="D708" s="4"/>
    </row>
    <row r="709" spans="2:4">
      <c r="B709" s="4"/>
      <c r="C709" s="4"/>
      <c r="D709" s="4"/>
    </row>
    <row r="710" spans="2:4">
      <c r="B710" s="4"/>
      <c r="C710" s="4"/>
      <c r="D710" s="4"/>
    </row>
    <row r="711" spans="2:4">
      <c r="B711" s="4"/>
      <c r="C711" s="4"/>
      <c r="D711" s="4"/>
    </row>
    <row r="712" spans="2:4">
      <c r="B712" s="4"/>
      <c r="C712" s="4"/>
      <c r="D712" s="4"/>
    </row>
    <row r="713" spans="2:4">
      <c r="B713" s="4"/>
      <c r="C713" s="4"/>
      <c r="D713" s="4"/>
    </row>
    <row r="714" spans="2:4">
      <c r="B714" s="4"/>
      <c r="C714" s="4"/>
      <c r="D714" s="4"/>
    </row>
    <row r="715" spans="2:4">
      <c r="B715" s="4"/>
      <c r="C715" s="4"/>
      <c r="D715" s="4"/>
    </row>
    <row r="716" spans="2:4">
      <c r="B716" s="4"/>
      <c r="C716" s="4"/>
      <c r="D716" s="4"/>
    </row>
    <row r="717" spans="2:4">
      <c r="B717" s="4"/>
      <c r="C717" s="4"/>
      <c r="D717" s="4"/>
    </row>
    <row r="718" spans="2:4">
      <c r="B718" s="4"/>
      <c r="C718" s="4"/>
      <c r="D718" s="4"/>
    </row>
    <row r="719" spans="2:4">
      <c r="B719" s="4"/>
      <c r="C719" s="4"/>
      <c r="D719" s="4"/>
    </row>
    <row r="720" spans="2:4">
      <c r="B720" s="4"/>
      <c r="C720" s="4"/>
      <c r="D720" s="4"/>
    </row>
    <row r="721" spans="2:4">
      <c r="B721" s="4"/>
      <c r="C721" s="4"/>
      <c r="D721" s="4"/>
    </row>
    <row r="722" spans="2:4">
      <c r="B722" s="4"/>
      <c r="C722" s="4"/>
      <c r="D722" s="4"/>
    </row>
    <row r="723" spans="2:4">
      <c r="B723" s="4"/>
      <c r="C723" s="4"/>
      <c r="D723" s="4"/>
    </row>
    <row r="724" spans="2:4">
      <c r="B724" s="4"/>
      <c r="C724" s="4"/>
      <c r="D724" s="4"/>
    </row>
    <row r="725" spans="2:4">
      <c r="B725" s="4"/>
      <c r="C725" s="4"/>
      <c r="D725" s="4"/>
    </row>
    <row r="726" spans="2:4">
      <c r="B726" s="4"/>
      <c r="C726" s="4"/>
      <c r="D726" s="4"/>
    </row>
    <row r="727" spans="2:4">
      <c r="B727" s="4"/>
      <c r="C727" s="4"/>
      <c r="D727" s="4"/>
    </row>
    <row r="728" spans="2:4">
      <c r="B728" s="4"/>
      <c r="C728" s="4"/>
      <c r="D728" s="4"/>
    </row>
    <row r="729" spans="2:4">
      <c r="B729" s="4"/>
      <c r="C729" s="4"/>
      <c r="D729" s="4"/>
    </row>
    <row r="730" spans="2:4">
      <c r="B730" s="4"/>
      <c r="C730" s="4"/>
      <c r="D730" s="4"/>
    </row>
    <row r="731" spans="2:4">
      <c r="B731" s="4"/>
      <c r="C731" s="4"/>
      <c r="D731" s="4"/>
    </row>
    <row r="732" spans="2:4">
      <c r="B732" s="4"/>
      <c r="C732" s="4"/>
      <c r="D732" s="4"/>
    </row>
    <row r="733" spans="2:4">
      <c r="B733" s="4"/>
      <c r="C733" s="4"/>
      <c r="D733" s="4"/>
    </row>
    <row r="734" spans="2:4">
      <c r="B734" s="4"/>
      <c r="C734" s="4"/>
      <c r="D734" s="4"/>
    </row>
    <row r="735" spans="2:4">
      <c r="B735" s="4"/>
      <c r="C735" s="4"/>
      <c r="D735" s="4"/>
    </row>
    <row r="736" spans="2:4">
      <c r="B736" s="4"/>
      <c r="C736" s="4"/>
      <c r="D736" s="4"/>
    </row>
    <row r="737" spans="2:4">
      <c r="B737" s="4"/>
      <c r="C737" s="4"/>
      <c r="D737" s="4"/>
    </row>
    <row r="738" spans="2:4">
      <c r="B738" s="4"/>
      <c r="C738" s="4"/>
      <c r="D738" s="4"/>
    </row>
    <row r="739" spans="2:4">
      <c r="B739" s="4"/>
      <c r="C739" s="4"/>
      <c r="D739" s="4"/>
    </row>
    <row r="740" spans="2:4">
      <c r="B740" s="4"/>
      <c r="C740" s="4"/>
      <c r="D740" s="4"/>
    </row>
    <row r="741" spans="2:4">
      <c r="B741" s="4"/>
      <c r="C741" s="4"/>
      <c r="D741" s="4"/>
    </row>
    <row r="742" spans="2:4">
      <c r="B742" s="4"/>
      <c r="C742" s="4"/>
      <c r="D742" s="4"/>
    </row>
    <row r="743" spans="2:4">
      <c r="B743" s="4"/>
      <c r="C743" s="4"/>
      <c r="D743" s="4"/>
    </row>
    <row r="744" spans="2:4">
      <c r="B744" s="4"/>
      <c r="C744" s="4"/>
      <c r="D744" s="4"/>
    </row>
    <row r="745" spans="2:4">
      <c r="B745" s="4"/>
      <c r="C745" s="4"/>
      <c r="D745" s="4"/>
    </row>
    <row r="746" spans="2:4">
      <c r="B746" s="4"/>
      <c r="C746" s="4"/>
      <c r="D746" s="4"/>
    </row>
    <row r="747" spans="2:4">
      <c r="B747" s="4"/>
      <c r="C747" s="4"/>
      <c r="D747" s="4"/>
    </row>
    <row r="748" spans="2:4">
      <c r="B748" s="4"/>
      <c r="C748" s="4"/>
      <c r="D748" s="4"/>
    </row>
    <row r="749" spans="2:4">
      <c r="B749" s="4"/>
      <c r="C749" s="4"/>
      <c r="D749" s="4"/>
    </row>
    <row r="750" spans="2:4">
      <c r="B750" s="4"/>
      <c r="C750" s="4"/>
      <c r="D750" s="4"/>
    </row>
    <row r="751" spans="2:4">
      <c r="B751" s="4"/>
      <c r="C751" s="4"/>
      <c r="D751" s="4"/>
    </row>
    <row r="752" spans="2:4">
      <c r="B752" s="4"/>
      <c r="C752" s="4"/>
      <c r="D752" s="4"/>
    </row>
    <row r="753" spans="2:4">
      <c r="B753" s="4"/>
      <c r="C753" s="4"/>
      <c r="D753" s="4"/>
    </row>
    <row r="754" spans="2:4">
      <c r="B754" s="4"/>
      <c r="C754" s="4"/>
      <c r="D754" s="4"/>
    </row>
    <row r="755" spans="2:4">
      <c r="B755" s="4"/>
      <c r="C755" s="4"/>
      <c r="D755" s="4"/>
    </row>
    <row r="756" spans="2:4">
      <c r="B756" s="4"/>
      <c r="C756" s="4"/>
      <c r="D756" s="4"/>
    </row>
    <row r="757" spans="2:4">
      <c r="B757" s="4"/>
      <c r="C757" s="4"/>
      <c r="D757" s="4"/>
    </row>
    <row r="758" spans="2:4">
      <c r="B758" s="4"/>
      <c r="C758" s="4"/>
      <c r="D758" s="4"/>
    </row>
    <row r="759" spans="2:4">
      <c r="B759" s="4"/>
      <c r="C759" s="4"/>
      <c r="D759" s="4"/>
    </row>
    <row r="760" spans="2:4">
      <c r="B760" s="4"/>
      <c r="C760" s="4"/>
      <c r="D760" s="4"/>
    </row>
    <row r="761" spans="2:4">
      <c r="B761" s="4"/>
      <c r="C761" s="4"/>
      <c r="D761" s="4"/>
    </row>
    <row r="762" spans="2:4">
      <c r="B762" s="4"/>
      <c r="C762" s="4"/>
      <c r="D762" s="4"/>
    </row>
    <row r="763" spans="2:4">
      <c r="B763" s="4"/>
      <c r="C763" s="4"/>
      <c r="D763" s="4"/>
    </row>
    <row r="764" spans="2:4">
      <c r="B764" s="4"/>
      <c r="C764" s="4"/>
      <c r="D764" s="4"/>
    </row>
    <row r="765" spans="2:4">
      <c r="B765" s="4"/>
      <c r="C765" s="4"/>
      <c r="D765" s="4"/>
    </row>
    <row r="766" spans="2:4">
      <c r="B766" s="4"/>
      <c r="C766" s="4"/>
      <c r="D766" s="4"/>
    </row>
    <row r="767" spans="2:4">
      <c r="B767" s="4"/>
      <c r="C767" s="4"/>
      <c r="D767" s="4"/>
    </row>
    <row r="768" spans="2:4">
      <c r="B768" s="4"/>
      <c r="C768" s="4"/>
      <c r="D768" s="4"/>
    </row>
    <row r="769" spans="2:4">
      <c r="B769" s="4"/>
      <c r="C769" s="4"/>
      <c r="D769" s="4"/>
    </row>
    <row r="770" spans="2:4">
      <c r="B770" s="4"/>
      <c r="C770" s="4"/>
      <c r="D770" s="4"/>
    </row>
    <row r="771" spans="2:4">
      <c r="B771" s="4"/>
      <c r="C771" s="4"/>
      <c r="D771" s="4"/>
    </row>
    <row r="772" spans="2:4">
      <c r="B772" s="4"/>
      <c r="C772" s="4"/>
      <c r="D772" s="4"/>
    </row>
    <row r="773" spans="2:4">
      <c r="B773" s="4"/>
      <c r="C773" s="4"/>
      <c r="D773" s="4"/>
    </row>
    <row r="774" spans="2:4">
      <c r="B774" s="4"/>
      <c r="C774" s="4"/>
      <c r="D774" s="4"/>
    </row>
    <row r="775" spans="2:4">
      <c r="B775" s="4"/>
      <c r="C775" s="4"/>
      <c r="D775" s="4"/>
    </row>
    <row r="776" spans="2:4">
      <c r="B776" s="4"/>
      <c r="C776" s="4"/>
      <c r="D776" s="4"/>
    </row>
    <row r="777" spans="2:4">
      <c r="B777" s="4"/>
      <c r="C777" s="4"/>
      <c r="D777" s="4"/>
    </row>
    <row r="778" spans="2:4">
      <c r="B778" s="4"/>
      <c r="C778" s="4"/>
      <c r="D778" s="4"/>
    </row>
    <row r="779" spans="2:4">
      <c r="B779" s="4"/>
      <c r="C779" s="4"/>
      <c r="D779" s="4"/>
    </row>
    <row r="780" spans="2:4">
      <c r="B780" s="4"/>
      <c r="C780" s="4"/>
      <c r="D780" s="4"/>
    </row>
    <row r="781" spans="2:4">
      <c r="B781" s="4"/>
      <c r="C781" s="4"/>
      <c r="D781" s="4"/>
    </row>
    <row r="782" spans="2:4">
      <c r="B782" s="4"/>
      <c r="C782" s="4"/>
      <c r="D782" s="4"/>
    </row>
    <row r="783" spans="2:4">
      <c r="B783" s="4"/>
      <c r="C783" s="4"/>
      <c r="D783" s="4"/>
    </row>
    <row r="784" spans="2:4">
      <c r="B784" s="4"/>
      <c r="C784" s="4"/>
      <c r="D784" s="4"/>
    </row>
    <row r="785" spans="2:4">
      <c r="B785" s="4"/>
      <c r="C785" s="4"/>
      <c r="D785" s="4"/>
    </row>
    <row r="786" spans="2:4">
      <c r="B786" s="4"/>
      <c r="C786" s="4"/>
      <c r="D786" s="4"/>
    </row>
    <row r="787" spans="2:4">
      <c r="B787" s="4"/>
      <c r="C787" s="4"/>
      <c r="D787" s="4"/>
    </row>
    <row r="788" spans="2:4">
      <c r="B788" s="4"/>
      <c r="C788" s="4"/>
      <c r="D788" s="4"/>
    </row>
    <row r="789" spans="2:4">
      <c r="B789" s="4"/>
      <c r="C789" s="4"/>
      <c r="D789" s="4"/>
    </row>
    <row r="790" spans="2:4">
      <c r="B790" s="4"/>
      <c r="C790" s="4"/>
      <c r="D790" s="4"/>
    </row>
    <row r="791" spans="2:4">
      <c r="B791" s="4"/>
      <c r="C791" s="4"/>
      <c r="D791" s="4"/>
    </row>
    <row r="792" spans="2:4">
      <c r="B792" s="4"/>
      <c r="C792" s="4"/>
      <c r="D792" s="4"/>
    </row>
    <row r="793" spans="2:4">
      <c r="B793" s="4"/>
      <c r="C793" s="4"/>
      <c r="D793" s="4"/>
    </row>
    <row r="794" spans="2:4">
      <c r="B794" s="4"/>
      <c r="C794" s="4"/>
      <c r="D794" s="4"/>
    </row>
    <row r="795" spans="2:4">
      <c r="B795" s="4"/>
      <c r="C795" s="4"/>
      <c r="D795" s="4"/>
    </row>
    <row r="796" spans="2:4">
      <c r="B796" s="4"/>
      <c r="C796" s="4"/>
      <c r="D796" s="4"/>
    </row>
    <row r="797" spans="2:4">
      <c r="B797" s="4"/>
      <c r="C797" s="4"/>
      <c r="D797" s="4"/>
    </row>
    <row r="798" spans="2:4">
      <c r="B798" s="4"/>
      <c r="C798" s="4"/>
      <c r="D798" s="4"/>
    </row>
    <row r="799" spans="2:4">
      <c r="B799" s="4"/>
      <c r="C799" s="4"/>
      <c r="D799" s="4"/>
    </row>
    <row r="800" spans="2:4">
      <c r="B800" s="4"/>
      <c r="C800" s="4"/>
      <c r="D800" s="4"/>
    </row>
    <row r="801" spans="2:4">
      <c r="B801" s="4"/>
      <c r="C801" s="4"/>
      <c r="D801" s="4"/>
    </row>
    <row r="802" spans="2:4">
      <c r="B802" s="4"/>
      <c r="C802" s="4"/>
      <c r="D802" s="4"/>
    </row>
    <row r="803" spans="2:4">
      <c r="B803" s="4"/>
      <c r="C803" s="4"/>
      <c r="D803" s="4"/>
    </row>
    <row r="804" spans="2:4">
      <c r="B804" s="4"/>
      <c r="C804" s="4"/>
      <c r="D804" s="4"/>
    </row>
    <row r="805" spans="2:4">
      <c r="B805" s="4"/>
      <c r="C805" s="4"/>
      <c r="D805" s="4"/>
    </row>
    <row r="806" spans="2:4">
      <c r="B806" s="4"/>
      <c r="C806" s="4"/>
      <c r="D806" s="4"/>
    </row>
    <row r="807" spans="2:4">
      <c r="B807" s="4"/>
      <c r="C807" s="4"/>
      <c r="D807" s="4"/>
    </row>
    <row r="808" spans="2:4">
      <c r="B808" s="4"/>
      <c r="C808" s="4"/>
      <c r="D808" s="4"/>
    </row>
    <row r="809" spans="2:4">
      <c r="B809" s="4"/>
      <c r="C809" s="4"/>
      <c r="D809" s="4"/>
    </row>
    <row r="810" spans="2:4">
      <c r="B810" s="4"/>
      <c r="C810" s="4"/>
      <c r="D810" s="4"/>
    </row>
    <row r="811" spans="2:4">
      <c r="B811" s="4"/>
      <c r="C811" s="4"/>
      <c r="D811" s="4"/>
    </row>
    <row r="812" spans="2:4">
      <c r="B812" s="4"/>
      <c r="C812" s="4"/>
      <c r="D812" s="4"/>
    </row>
    <row r="813" spans="2:4">
      <c r="B813" s="4"/>
      <c r="C813" s="4"/>
      <c r="D813" s="4"/>
    </row>
    <row r="814" spans="2:4">
      <c r="B814" s="4"/>
      <c r="C814" s="4"/>
      <c r="D814" s="4"/>
    </row>
    <row r="815" spans="2:4">
      <c r="B815" s="4"/>
      <c r="C815" s="4"/>
      <c r="D815" s="4"/>
    </row>
    <row r="816" spans="2:4">
      <c r="B816" s="4"/>
      <c r="C816" s="4"/>
      <c r="D816" s="4"/>
    </row>
    <row r="817" spans="2:4">
      <c r="B817" s="4"/>
      <c r="C817" s="4"/>
      <c r="D817" s="4"/>
    </row>
    <row r="818" spans="2:4">
      <c r="B818" s="4"/>
      <c r="C818" s="4"/>
      <c r="D818" s="4"/>
    </row>
    <row r="819" spans="2:4">
      <c r="B819" s="4"/>
      <c r="C819" s="4"/>
      <c r="D819" s="4"/>
    </row>
    <row r="820" spans="2:4">
      <c r="B820" s="4"/>
      <c r="C820" s="4"/>
      <c r="D820" s="4"/>
    </row>
    <row r="821" spans="2:4">
      <c r="B821" s="4"/>
      <c r="C821" s="4"/>
      <c r="D821" s="4"/>
    </row>
    <row r="822" spans="2:4">
      <c r="B822" s="4"/>
      <c r="C822" s="4"/>
      <c r="D822" s="4"/>
    </row>
    <row r="823" spans="2:4">
      <c r="B823" s="4"/>
      <c r="C823" s="4"/>
      <c r="D823" s="4"/>
    </row>
    <row r="824" spans="2:4">
      <c r="B824" s="4"/>
      <c r="C824" s="4"/>
      <c r="D824" s="4"/>
    </row>
    <row r="825" spans="2:4">
      <c r="B825" s="4"/>
      <c r="C825" s="4"/>
      <c r="D825" s="4"/>
    </row>
    <row r="826" spans="2:4">
      <c r="B826" s="4"/>
      <c r="C826" s="4"/>
      <c r="D826" s="4"/>
    </row>
    <row r="827" spans="2:4">
      <c r="B827" s="4"/>
      <c r="C827" s="4"/>
      <c r="D827" s="4"/>
    </row>
    <row r="828" spans="2:4">
      <c r="B828" s="4"/>
      <c r="C828" s="4"/>
      <c r="D828" s="4"/>
    </row>
    <row r="829" spans="2:4">
      <c r="B829" s="4"/>
      <c r="C829" s="4"/>
      <c r="D829" s="4"/>
    </row>
    <row r="830" spans="2:4">
      <c r="B830" s="4"/>
      <c r="C830" s="4"/>
      <c r="D830" s="4"/>
    </row>
    <row r="831" spans="2:4">
      <c r="B831" s="4"/>
      <c r="C831" s="4"/>
      <c r="D831" s="4"/>
    </row>
    <row r="832" spans="2:4">
      <c r="B832" s="4"/>
      <c r="C832" s="4"/>
      <c r="D832" s="4"/>
    </row>
    <row r="833" spans="2:4">
      <c r="B833" s="4"/>
      <c r="C833" s="4"/>
      <c r="D833" s="4"/>
    </row>
    <row r="834" spans="2:4">
      <c r="B834" s="4"/>
      <c r="C834" s="4"/>
      <c r="D834" s="4"/>
    </row>
    <row r="835" spans="2:4">
      <c r="B835" s="4"/>
      <c r="C835" s="4"/>
      <c r="D835" s="4"/>
    </row>
    <row r="836" spans="2:4">
      <c r="B836" s="4"/>
      <c r="C836" s="4"/>
      <c r="D836" s="4"/>
    </row>
    <row r="837" spans="2:4">
      <c r="B837" s="4"/>
      <c r="C837" s="4"/>
      <c r="D837" s="4"/>
    </row>
    <row r="838" spans="2:4">
      <c r="B838" s="4"/>
      <c r="C838" s="4"/>
      <c r="D838" s="4"/>
    </row>
    <row r="839" spans="2:4">
      <c r="B839" s="4"/>
      <c r="C839" s="4"/>
      <c r="D839" s="4"/>
    </row>
    <row r="840" spans="2:4">
      <c r="B840" s="4"/>
      <c r="C840" s="4"/>
      <c r="D840" s="4"/>
    </row>
    <row r="841" spans="2:4">
      <c r="B841" s="4"/>
      <c r="C841" s="4"/>
      <c r="D841" s="4"/>
    </row>
    <row r="842" spans="2:4">
      <c r="B842" s="4"/>
      <c r="C842" s="4"/>
      <c r="D842" s="4"/>
    </row>
    <row r="843" spans="2:4">
      <c r="B843" s="4"/>
      <c r="C843" s="4"/>
      <c r="D843" s="4"/>
    </row>
    <row r="844" spans="2:4">
      <c r="B844" s="4"/>
      <c r="C844" s="4"/>
      <c r="D844" s="4"/>
    </row>
    <row r="845" spans="2:4">
      <c r="B845" s="4"/>
      <c r="C845" s="4"/>
      <c r="D845" s="4"/>
    </row>
    <row r="846" spans="2:4">
      <c r="B846" s="4"/>
      <c r="C846" s="4"/>
      <c r="D846" s="4"/>
    </row>
    <row r="847" spans="2:4">
      <c r="B847" s="4"/>
      <c r="C847" s="4"/>
      <c r="D847" s="4"/>
    </row>
    <row r="848" spans="2:4">
      <c r="B848" s="4"/>
      <c r="C848" s="4"/>
      <c r="D848" s="4"/>
    </row>
    <row r="849" spans="2:4">
      <c r="B849" s="4"/>
      <c r="C849" s="4"/>
      <c r="D849" s="4"/>
    </row>
    <row r="850" spans="2:4">
      <c r="B850" s="4"/>
      <c r="C850" s="4"/>
      <c r="D850" s="4"/>
    </row>
    <row r="851" spans="2:4">
      <c r="B851" s="4"/>
      <c r="C851" s="4"/>
      <c r="D851" s="4"/>
    </row>
    <row r="852" spans="2:4">
      <c r="B852" s="4"/>
      <c r="C852" s="4"/>
      <c r="D852" s="4"/>
    </row>
    <row r="853" spans="2:4">
      <c r="B853" s="4"/>
      <c r="C853" s="4"/>
      <c r="D853" s="4"/>
    </row>
    <row r="854" spans="2:4">
      <c r="B854" s="4"/>
      <c r="C854" s="4"/>
      <c r="D854" s="4"/>
    </row>
    <row r="855" spans="2:4">
      <c r="B855" s="4"/>
      <c r="C855" s="4"/>
      <c r="D855" s="4"/>
    </row>
    <row r="856" spans="2:4">
      <c r="B856" s="4"/>
      <c r="C856" s="4"/>
      <c r="D856" s="4"/>
    </row>
    <row r="857" spans="2:4">
      <c r="B857" s="4"/>
      <c r="C857" s="4"/>
      <c r="D857" s="4"/>
    </row>
    <row r="858" spans="2:4">
      <c r="B858" s="4"/>
      <c r="C858" s="4"/>
      <c r="D858" s="4"/>
    </row>
    <row r="859" spans="2:4">
      <c r="B859" s="4"/>
      <c r="C859" s="4"/>
      <c r="D859" s="4"/>
    </row>
    <row r="860" spans="2:4">
      <c r="B860" s="4"/>
      <c r="C860" s="4"/>
      <c r="D860" s="4"/>
    </row>
    <row r="861" spans="2:4">
      <c r="B861" s="4"/>
      <c r="C861" s="4"/>
      <c r="D861" s="4"/>
    </row>
    <row r="862" spans="2:4">
      <c r="B862" s="4"/>
      <c r="C862" s="4"/>
      <c r="D862" s="4"/>
    </row>
    <row r="863" spans="2:4">
      <c r="B863" s="4"/>
      <c r="C863" s="4"/>
      <c r="D863" s="4"/>
    </row>
    <row r="864" spans="2:4">
      <c r="B864" s="4"/>
      <c r="C864" s="4"/>
      <c r="D864" s="4"/>
    </row>
    <row r="865" spans="2:4">
      <c r="B865" s="4"/>
      <c r="C865" s="4"/>
      <c r="D865" s="4"/>
    </row>
    <row r="866" spans="2:4">
      <c r="B866" s="4"/>
      <c r="C866" s="4"/>
      <c r="D866" s="4"/>
    </row>
    <row r="867" spans="2:4">
      <c r="B867" s="4"/>
      <c r="C867" s="4"/>
      <c r="D867" s="4"/>
    </row>
    <row r="868" spans="2:4">
      <c r="B868" s="4"/>
      <c r="C868" s="4"/>
      <c r="D868" s="4"/>
    </row>
    <row r="869" spans="2:4">
      <c r="B869" s="4"/>
      <c r="C869" s="4"/>
      <c r="D869" s="4"/>
    </row>
    <row r="870" spans="2:4">
      <c r="B870" s="4"/>
      <c r="C870" s="4"/>
      <c r="D870" s="4"/>
    </row>
    <row r="871" spans="2:4">
      <c r="B871" s="4"/>
      <c r="C871" s="4"/>
      <c r="D871" s="4"/>
    </row>
    <row r="872" spans="2:4">
      <c r="B872" s="4"/>
      <c r="C872" s="4"/>
      <c r="D872" s="4"/>
    </row>
    <row r="873" spans="2:4">
      <c r="B873" s="4"/>
      <c r="C873" s="4"/>
      <c r="D873" s="4"/>
    </row>
    <row r="874" spans="2:4">
      <c r="B874" s="4"/>
      <c r="C874" s="4"/>
      <c r="D874" s="4"/>
    </row>
    <row r="875" spans="2:4">
      <c r="B875" s="4"/>
      <c r="C875" s="4"/>
      <c r="D875" s="4"/>
    </row>
    <row r="876" spans="2:4">
      <c r="B876" s="4"/>
      <c r="C876" s="4"/>
      <c r="D876" s="4"/>
    </row>
    <row r="877" spans="2:4">
      <c r="B877" s="4"/>
      <c r="C877" s="4"/>
      <c r="D877" s="4"/>
    </row>
    <row r="878" spans="2:4">
      <c r="B878" s="4"/>
      <c r="C878" s="4"/>
      <c r="D878" s="4"/>
    </row>
    <row r="879" spans="2:4">
      <c r="B879" s="4"/>
      <c r="C879" s="4"/>
      <c r="D879" s="4"/>
    </row>
    <row r="880" spans="2:4">
      <c r="B880" s="4"/>
      <c r="C880" s="4"/>
      <c r="D880" s="4"/>
    </row>
    <row r="881" spans="2:4">
      <c r="B881" s="4"/>
      <c r="C881" s="4"/>
      <c r="D881" s="4"/>
    </row>
    <row r="882" spans="2:4">
      <c r="B882" s="4"/>
      <c r="C882" s="4"/>
      <c r="D882" s="4"/>
    </row>
    <row r="883" spans="2:4">
      <c r="B883" s="4"/>
      <c r="C883" s="4"/>
      <c r="D883" s="4"/>
    </row>
    <row r="884" spans="2:4">
      <c r="B884" s="4"/>
      <c r="C884" s="4"/>
      <c r="D884" s="4"/>
    </row>
    <row r="885" spans="2:4">
      <c r="B885" s="4"/>
      <c r="C885" s="4"/>
      <c r="D885" s="4"/>
    </row>
    <row r="886" spans="2:4">
      <c r="B886" s="4"/>
      <c r="C886" s="4"/>
      <c r="D886" s="4"/>
    </row>
    <row r="887" spans="2:4">
      <c r="B887" s="4"/>
      <c r="C887" s="4"/>
      <c r="D887" s="4"/>
    </row>
    <row r="888" spans="2:4">
      <c r="B888" s="4"/>
      <c r="C888" s="4"/>
      <c r="D888" s="4"/>
    </row>
    <row r="889" spans="2:4">
      <c r="B889" s="4"/>
      <c r="C889" s="4"/>
      <c r="D889" s="4"/>
    </row>
    <row r="890" spans="2:4">
      <c r="B890" s="4"/>
      <c r="C890" s="4"/>
      <c r="D890" s="4"/>
    </row>
    <row r="891" spans="2:4">
      <c r="B891" s="4"/>
      <c r="C891" s="4"/>
      <c r="D891" s="4"/>
    </row>
    <row r="892" spans="2:4">
      <c r="B892" s="4"/>
      <c r="C892" s="4"/>
      <c r="D892" s="4"/>
    </row>
    <row r="893" spans="2:4">
      <c r="B893" s="4"/>
      <c r="C893" s="4"/>
      <c r="D893" s="4"/>
    </row>
    <row r="894" spans="2:4">
      <c r="B894" s="4"/>
      <c r="C894" s="4"/>
      <c r="D894" s="4"/>
    </row>
    <row r="895" spans="2:4">
      <c r="B895" s="4"/>
      <c r="C895" s="4"/>
      <c r="D895" s="4"/>
    </row>
    <row r="896" spans="2:4">
      <c r="B896" s="4"/>
      <c r="C896" s="4"/>
      <c r="D896" s="4"/>
    </row>
    <row r="897" spans="2:4">
      <c r="B897" s="4"/>
      <c r="C897" s="4"/>
      <c r="D897" s="4"/>
    </row>
    <row r="898" spans="2:4">
      <c r="B898" s="4"/>
      <c r="C898" s="4"/>
      <c r="D898" s="4"/>
    </row>
    <row r="899" spans="2:4">
      <c r="B899" s="4"/>
      <c r="C899" s="4"/>
      <c r="D899" s="4"/>
    </row>
    <row r="900" spans="2:4">
      <c r="B900" s="4"/>
      <c r="C900" s="4"/>
      <c r="D900" s="4"/>
    </row>
    <row r="901" spans="2:4">
      <c r="B901" s="4"/>
      <c r="C901" s="4"/>
      <c r="D901" s="4"/>
    </row>
    <row r="902" spans="2:4">
      <c r="B902" s="4"/>
      <c r="C902" s="4"/>
      <c r="D902" s="4"/>
    </row>
    <row r="903" spans="2:4">
      <c r="B903" s="4"/>
      <c r="C903" s="4"/>
      <c r="D903" s="4"/>
    </row>
    <row r="904" spans="2:4">
      <c r="B904" s="4"/>
      <c r="C904" s="4"/>
      <c r="D904" s="4"/>
    </row>
    <row r="905" spans="2:4">
      <c r="B905" s="4"/>
      <c r="C905" s="4"/>
      <c r="D905" s="4"/>
    </row>
    <row r="906" spans="2:4">
      <c r="B906" s="4"/>
      <c r="C906" s="4"/>
      <c r="D906" s="4"/>
    </row>
    <row r="907" spans="2:4">
      <c r="B907" s="4"/>
      <c r="C907" s="4"/>
      <c r="D907" s="4"/>
    </row>
    <row r="908" spans="2:4">
      <c r="B908" s="4"/>
      <c r="C908" s="4"/>
      <c r="D908" s="4"/>
    </row>
    <row r="909" spans="2:4">
      <c r="B909" s="4"/>
      <c r="C909" s="4"/>
      <c r="D909" s="4"/>
    </row>
    <row r="910" spans="2:4">
      <c r="B910" s="4"/>
      <c r="C910" s="4"/>
      <c r="D910" s="4"/>
    </row>
    <row r="911" spans="2:4">
      <c r="B911" s="4"/>
      <c r="C911" s="4"/>
      <c r="D911" s="4"/>
    </row>
    <row r="912" spans="2:4">
      <c r="B912" s="4"/>
      <c r="C912" s="4"/>
      <c r="D912" s="4"/>
    </row>
    <row r="913" spans="2:4">
      <c r="B913" s="4"/>
      <c r="C913" s="4"/>
      <c r="D913" s="4"/>
    </row>
    <row r="914" spans="2:4">
      <c r="B914" s="4"/>
      <c r="C914" s="4"/>
      <c r="D914" s="4"/>
    </row>
    <row r="915" spans="2:4">
      <c r="B915" s="4"/>
      <c r="C915" s="4"/>
      <c r="D915" s="4"/>
    </row>
    <row r="916" spans="2:4">
      <c r="B916" s="4"/>
      <c r="C916" s="4"/>
      <c r="D916" s="4"/>
    </row>
    <row r="917" spans="2:4">
      <c r="B917" s="4"/>
      <c r="C917" s="4"/>
      <c r="D917" s="4"/>
    </row>
    <row r="918" spans="2:4">
      <c r="B918" s="4"/>
      <c r="C918" s="4"/>
      <c r="D918" s="4"/>
    </row>
    <row r="919" spans="2:4">
      <c r="B919" s="4"/>
      <c r="C919" s="4"/>
      <c r="D919" s="4"/>
    </row>
    <row r="920" spans="2:4">
      <c r="B920" s="4"/>
      <c r="C920" s="4"/>
      <c r="D920" s="4"/>
    </row>
    <row r="921" spans="2:4">
      <c r="B921" s="4"/>
      <c r="C921" s="4"/>
      <c r="D921" s="4"/>
    </row>
    <row r="922" spans="2:4">
      <c r="B922" s="4"/>
      <c r="C922" s="4"/>
      <c r="D922" s="4"/>
    </row>
    <row r="923" spans="2:4">
      <c r="B923" s="4"/>
      <c r="C923" s="4"/>
      <c r="D923" s="4"/>
    </row>
    <row r="924" spans="2:4">
      <c r="B924" s="4"/>
      <c r="C924" s="4"/>
      <c r="D924" s="4"/>
    </row>
    <row r="925" spans="2:4">
      <c r="B925" s="4"/>
      <c r="C925" s="4"/>
      <c r="D925" s="4"/>
    </row>
    <row r="926" spans="2:4">
      <c r="B926" s="4"/>
      <c r="C926" s="4"/>
      <c r="D926" s="4"/>
    </row>
    <row r="927" spans="2:4">
      <c r="B927" s="4"/>
      <c r="C927" s="4"/>
      <c r="D927" s="4"/>
    </row>
    <row r="928" spans="2:4">
      <c r="B928" s="4"/>
      <c r="C928" s="4"/>
      <c r="D928" s="4"/>
    </row>
    <row r="929" spans="2:4">
      <c r="B929" s="4"/>
      <c r="C929" s="4"/>
      <c r="D929" s="4"/>
    </row>
    <row r="930" spans="2:4">
      <c r="B930" s="4"/>
      <c r="C930" s="4"/>
      <c r="D930" s="4"/>
    </row>
    <row r="931" spans="2:4">
      <c r="B931" s="4"/>
      <c r="C931" s="4"/>
      <c r="D931" s="4"/>
    </row>
    <row r="932" spans="2:4">
      <c r="B932" s="4"/>
      <c r="C932" s="4"/>
      <c r="D932" s="4"/>
    </row>
    <row r="933" spans="2:4">
      <c r="B933" s="4"/>
      <c r="C933" s="4"/>
      <c r="D933" s="4"/>
    </row>
    <row r="934" spans="2:4">
      <c r="B934" s="4"/>
      <c r="C934" s="4"/>
      <c r="D934" s="4"/>
    </row>
    <row r="935" spans="2:4">
      <c r="B935" s="4"/>
      <c r="C935" s="4"/>
      <c r="D935" s="4"/>
    </row>
    <row r="936" spans="2:4">
      <c r="B936" s="4"/>
      <c r="C936" s="4"/>
      <c r="D936" s="4"/>
    </row>
    <row r="937" spans="2:4">
      <c r="B937" s="4"/>
      <c r="C937" s="4"/>
      <c r="D937" s="4"/>
    </row>
    <row r="938" spans="2:4">
      <c r="B938" s="4"/>
      <c r="C938" s="4"/>
      <c r="D938" s="4"/>
    </row>
    <row r="939" spans="2:4">
      <c r="B939" s="4"/>
      <c r="C939" s="4"/>
      <c r="D939" s="4"/>
    </row>
    <row r="940" spans="2:4">
      <c r="B940" s="4"/>
      <c r="C940" s="4"/>
      <c r="D940" s="4"/>
    </row>
    <row r="941" spans="2:4">
      <c r="B941" s="4"/>
      <c r="C941" s="4"/>
      <c r="D941" s="4"/>
    </row>
    <row r="942" spans="2:4">
      <c r="B942" s="4"/>
      <c r="C942" s="4"/>
      <c r="D942" s="4"/>
    </row>
    <row r="943" spans="2:4">
      <c r="B943" s="4"/>
      <c r="C943" s="4"/>
      <c r="D943" s="4"/>
    </row>
    <row r="944" spans="2:4">
      <c r="B944" s="4"/>
      <c r="C944" s="4"/>
      <c r="D944" s="4"/>
    </row>
    <row r="945" spans="2:4">
      <c r="B945" s="4"/>
      <c r="C945" s="4"/>
      <c r="D945" s="4"/>
    </row>
    <row r="946" spans="2:4">
      <c r="B946" s="4"/>
      <c r="C946" s="4"/>
      <c r="D946" s="4"/>
    </row>
    <row r="947" spans="2:4">
      <c r="B947" s="4"/>
      <c r="C947" s="4"/>
      <c r="D947" s="4"/>
    </row>
    <row r="948" spans="2:4">
      <c r="B948" s="4"/>
      <c r="C948" s="4"/>
      <c r="D948" s="4"/>
    </row>
    <row r="949" spans="2:4">
      <c r="B949" s="4"/>
      <c r="C949" s="4"/>
      <c r="D949" s="4"/>
    </row>
    <row r="950" spans="2:4">
      <c r="B950" s="4"/>
      <c r="C950" s="4"/>
      <c r="D950" s="4"/>
    </row>
    <row r="951" spans="2:4">
      <c r="B951" s="4"/>
      <c r="C951" s="4"/>
      <c r="D951" s="4"/>
    </row>
    <row r="952" spans="2:4">
      <c r="B952" s="4"/>
      <c r="C952" s="4"/>
      <c r="D952" s="4"/>
    </row>
    <row r="953" spans="2:4">
      <c r="B953" s="4"/>
      <c r="C953" s="4"/>
      <c r="D953" s="4"/>
    </row>
    <row r="954" spans="2:4">
      <c r="B954" s="4"/>
      <c r="C954" s="4"/>
      <c r="D954" s="4"/>
    </row>
    <row r="955" spans="2:4">
      <c r="B955" s="4"/>
      <c r="C955" s="4"/>
      <c r="D955" s="4"/>
    </row>
    <row r="956" spans="2:4">
      <c r="B956" s="4"/>
      <c r="C956" s="4"/>
      <c r="D956" s="4"/>
    </row>
    <row r="957" spans="2:4">
      <c r="B957" s="4"/>
      <c r="C957" s="4"/>
      <c r="D957" s="4"/>
    </row>
    <row r="958" spans="2:4">
      <c r="B958" s="4"/>
      <c r="C958" s="4"/>
      <c r="D958" s="4"/>
    </row>
    <row r="959" spans="2:4">
      <c r="B959" s="4"/>
      <c r="C959" s="4"/>
      <c r="D959" s="4"/>
    </row>
    <row r="960" spans="2:4">
      <c r="B960" s="4"/>
      <c r="C960" s="4"/>
      <c r="D960" s="4"/>
    </row>
    <row r="961" spans="2:4">
      <c r="B961" s="4"/>
      <c r="C961" s="4"/>
      <c r="D961" s="4"/>
    </row>
    <row r="962" spans="2:4">
      <c r="B962" s="4"/>
      <c r="C962" s="4"/>
      <c r="D962" s="4"/>
    </row>
    <row r="963" spans="2:4">
      <c r="B963" s="4"/>
      <c r="C963" s="4"/>
      <c r="D963" s="4"/>
    </row>
    <row r="964" spans="2:4">
      <c r="B964" s="4"/>
      <c r="C964" s="4"/>
      <c r="D964" s="4"/>
    </row>
    <row r="965" spans="2:4">
      <c r="B965" s="4"/>
      <c r="C965" s="4"/>
      <c r="D965" s="4"/>
    </row>
    <row r="966" spans="2:4">
      <c r="B966" s="4"/>
      <c r="C966" s="4"/>
      <c r="D966" s="4"/>
    </row>
    <row r="967" spans="2:4">
      <c r="B967" s="4"/>
      <c r="C967" s="4"/>
      <c r="D967" s="4"/>
    </row>
    <row r="968" spans="2:4">
      <c r="B968" s="4"/>
      <c r="C968" s="4"/>
      <c r="D968" s="4"/>
    </row>
    <row r="969" spans="2:4">
      <c r="B969" s="4"/>
      <c r="C969" s="4"/>
      <c r="D969" s="4"/>
    </row>
    <row r="970" spans="2:4">
      <c r="B970" s="4"/>
      <c r="C970" s="4"/>
      <c r="D970" s="4"/>
    </row>
    <row r="971" spans="2:4">
      <c r="B971" s="4"/>
      <c r="C971" s="4"/>
      <c r="D971" s="4"/>
    </row>
    <row r="972" spans="2:4">
      <c r="B972" s="4"/>
      <c r="C972" s="4"/>
      <c r="D972" s="4"/>
    </row>
    <row r="973" spans="2:4">
      <c r="B973" s="4"/>
      <c r="C973" s="4"/>
      <c r="D973" s="4"/>
    </row>
    <row r="974" spans="2:4">
      <c r="B974" s="4"/>
      <c r="C974" s="4"/>
      <c r="D974" s="4"/>
    </row>
    <row r="975" spans="2:4">
      <c r="B975" s="4"/>
      <c r="C975" s="4"/>
      <c r="D975" s="4"/>
    </row>
    <row r="976" spans="2:4">
      <c r="B976" s="4"/>
      <c r="C976" s="4"/>
      <c r="D976" s="4"/>
    </row>
    <row r="977" spans="2:4">
      <c r="B977" s="4"/>
      <c r="C977" s="4"/>
      <c r="D977" s="4"/>
    </row>
    <row r="978" spans="2:4">
      <c r="B978" s="4"/>
      <c r="C978" s="4"/>
      <c r="D978" s="4"/>
    </row>
    <row r="979" spans="2:4">
      <c r="B979" s="4"/>
      <c r="C979" s="4"/>
      <c r="D979" s="4"/>
    </row>
    <row r="980" spans="2:4">
      <c r="B980" s="4"/>
      <c r="C980" s="4"/>
      <c r="D980" s="4"/>
    </row>
    <row r="981" spans="2:4">
      <c r="B981" s="4"/>
      <c r="C981" s="4"/>
      <c r="D981" s="4"/>
    </row>
    <row r="982" spans="2:4">
      <c r="B982" s="4"/>
      <c r="C982" s="4"/>
      <c r="D982" s="4"/>
    </row>
    <row r="983" spans="2:4">
      <c r="B983" s="4"/>
      <c r="C983" s="4"/>
      <c r="D983" s="4"/>
    </row>
    <row r="984" spans="2:4">
      <c r="B984" s="4"/>
      <c r="C984" s="4"/>
      <c r="D984" s="4"/>
    </row>
    <row r="985" spans="2:4">
      <c r="B985" s="4"/>
      <c r="C985" s="4"/>
      <c r="D985" s="4"/>
    </row>
    <row r="986" spans="2:4">
      <c r="B986" s="4"/>
      <c r="C986" s="4"/>
      <c r="D986" s="4"/>
    </row>
    <row r="987" spans="2:4">
      <c r="B987" s="4"/>
      <c r="C987" s="4"/>
      <c r="D987" s="4"/>
    </row>
    <row r="988" spans="2:4">
      <c r="B988" s="4"/>
      <c r="C988" s="4"/>
      <c r="D988" s="4"/>
    </row>
    <row r="989" spans="2:4">
      <c r="B989" s="4"/>
      <c r="C989" s="4"/>
      <c r="D989" s="4"/>
    </row>
    <row r="990" spans="2:4">
      <c r="B990" s="4"/>
      <c r="C990" s="4"/>
      <c r="D990" s="4"/>
    </row>
    <row r="991" spans="2:4">
      <c r="B991" s="4"/>
      <c r="C991" s="4"/>
      <c r="D991" s="4"/>
    </row>
    <row r="992" spans="2:4">
      <c r="B992" s="4"/>
      <c r="C992" s="4"/>
      <c r="D992" s="4"/>
    </row>
    <row r="993" spans="2:4">
      <c r="B993" s="4"/>
      <c r="C993" s="4"/>
      <c r="D993" s="4"/>
    </row>
    <row r="994" spans="2:4">
      <c r="B994" s="4"/>
      <c r="C994" s="4"/>
      <c r="D994" s="4"/>
    </row>
    <row r="995" spans="2:4">
      <c r="B995" s="4"/>
      <c r="C995" s="4"/>
      <c r="D995" s="4"/>
    </row>
    <row r="996" spans="2:4">
      <c r="B996" s="4"/>
      <c r="C996" s="4"/>
      <c r="D996" s="4"/>
    </row>
    <row r="997" spans="2:4">
      <c r="B997" s="4"/>
      <c r="C997" s="4"/>
      <c r="D997" s="4"/>
    </row>
    <row r="998" spans="2:4">
      <c r="B998" s="4"/>
      <c r="C998" s="4"/>
      <c r="D998" s="4"/>
    </row>
    <row r="999" spans="2:4">
      <c r="B999" s="4"/>
      <c r="C999" s="4"/>
      <c r="D999" s="4"/>
    </row>
    <row r="1000" spans="2:4">
      <c r="B1000" s="4"/>
      <c r="C1000" s="4"/>
      <c r="D1000" s="4"/>
    </row>
    <row r="1001" spans="2:4">
      <c r="B1001" s="4"/>
      <c r="C1001" s="4"/>
      <c r="D1001" s="4"/>
    </row>
    <row r="1002" spans="2:4">
      <c r="B1002" s="4"/>
      <c r="C1002" s="4"/>
      <c r="D1002" s="4"/>
    </row>
    <row r="1003" spans="2:4">
      <c r="B1003" s="4"/>
      <c r="C1003" s="4"/>
      <c r="D1003" s="4"/>
    </row>
    <row r="1004" spans="2:4">
      <c r="B1004" s="4"/>
      <c r="C1004" s="4"/>
      <c r="D1004" s="4"/>
    </row>
    <row r="1005" spans="2:4">
      <c r="B1005" s="4"/>
      <c r="C1005" s="4"/>
      <c r="D1005" s="4"/>
    </row>
    <row r="1006" spans="2:4">
      <c r="B1006" s="4"/>
      <c r="C1006" s="4"/>
      <c r="D1006" s="4"/>
    </row>
    <row r="1007" spans="2:4">
      <c r="B1007" s="4"/>
      <c r="C1007" s="4"/>
      <c r="D1007" s="4"/>
    </row>
    <row r="1008" spans="2:4">
      <c r="B1008" s="4"/>
      <c r="C1008" s="4"/>
      <c r="D1008" s="4"/>
    </row>
    <row r="1009" spans="2:4">
      <c r="B1009" s="4"/>
      <c r="C1009" s="4"/>
      <c r="D1009" s="4"/>
    </row>
    <row r="1010" spans="2:4">
      <c r="B1010" s="4"/>
      <c r="C1010" s="4"/>
      <c r="D1010" s="4"/>
    </row>
    <row r="1011" spans="2:4">
      <c r="B1011" s="4"/>
      <c r="C1011" s="4"/>
      <c r="D1011" s="4"/>
    </row>
    <row r="1012" spans="2:4">
      <c r="B1012" s="4"/>
      <c r="C1012" s="4"/>
      <c r="D1012" s="4"/>
    </row>
    <row r="1013" spans="2:4">
      <c r="B1013" s="4"/>
      <c r="C1013" s="4"/>
      <c r="D1013" s="4"/>
    </row>
    <row r="1014" spans="2:4">
      <c r="B1014" s="4"/>
      <c r="C1014" s="4"/>
      <c r="D1014" s="4"/>
    </row>
    <row r="1015" spans="2:4">
      <c r="B1015" s="4"/>
      <c r="C1015" s="4"/>
      <c r="D1015" s="4"/>
    </row>
    <row r="1016" spans="2:4">
      <c r="B1016" s="4"/>
      <c r="C1016" s="4"/>
      <c r="D1016" s="4"/>
    </row>
    <row r="1017" spans="2:4">
      <c r="B1017" s="4"/>
      <c r="C1017" s="4"/>
      <c r="D1017" s="4"/>
    </row>
    <row r="1018" spans="2:4">
      <c r="B1018" s="4"/>
      <c r="C1018" s="4"/>
      <c r="D1018" s="4"/>
    </row>
    <row r="1019" spans="2:4">
      <c r="B1019" s="4"/>
      <c r="C1019" s="4"/>
      <c r="D1019" s="4"/>
    </row>
    <row r="1020" spans="2:4">
      <c r="B1020" s="4"/>
      <c r="C1020" s="4"/>
      <c r="D1020" s="4"/>
    </row>
    <row r="1021" spans="2:4">
      <c r="B1021" s="4"/>
      <c r="C1021" s="4"/>
      <c r="D1021" s="4"/>
    </row>
    <row r="1022" spans="2:4">
      <c r="B1022" s="4"/>
      <c r="C1022" s="4"/>
      <c r="D1022" s="4"/>
    </row>
    <row r="1023" spans="2:4">
      <c r="B1023" s="4"/>
      <c r="C1023" s="4"/>
      <c r="D1023" s="4"/>
    </row>
    <row r="1024" spans="2:4">
      <c r="B1024" s="4"/>
      <c r="C1024" s="4"/>
      <c r="D1024" s="4"/>
    </row>
    <row r="1025" spans="2:4">
      <c r="B1025" s="4"/>
      <c r="C1025" s="4"/>
      <c r="D1025" s="4"/>
    </row>
    <row r="1026" spans="2:4">
      <c r="B1026" s="4"/>
      <c r="C1026" s="4"/>
      <c r="D1026" s="4"/>
    </row>
    <row r="1027" spans="2:4">
      <c r="B1027" s="4"/>
      <c r="C1027" s="4"/>
      <c r="D1027" s="4"/>
    </row>
    <row r="1028" spans="2:4">
      <c r="B1028" s="4"/>
      <c r="C1028" s="4"/>
      <c r="D1028" s="4"/>
    </row>
    <row r="1029" spans="2:4">
      <c r="B1029" s="4"/>
      <c r="C1029" s="4"/>
      <c r="D1029" s="4"/>
    </row>
    <row r="1030" spans="2:4">
      <c r="B1030" s="4"/>
      <c r="C1030" s="4"/>
      <c r="D1030" s="4"/>
    </row>
    <row r="1031" spans="2:4">
      <c r="B1031" s="4"/>
      <c r="C1031" s="4"/>
      <c r="D1031" s="4"/>
    </row>
    <row r="1032" spans="2:4">
      <c r="B1032" s="4"/>
      <c r="C1032" s="4"/>
      <c r="D1032" s="4"/>
    </row>
    <row r="1033" spans="2:4">
      <c r="B1033" s="4"/>
      <c r="C1033" s="4"/>
      <c r="D1033" s="4"/>
    </row>
    <row r="1034" spans="2:4">
      <c r="B1034" s="4"/>
      <c r="C1034" s="4"/>
      <c r="D1034" s="4"/>
    </row>
    <row r="1035" spans="2:4">
      <c r="B1035" s="4"/>
      <c r="C1035" s="4"/>
      <c r="D1035" s="4"/>
    </row>
    <row r="1036" spans="2:4">
      <c r="B1036" s="4"/>
      <c r="C1036" s="4"/>
      <c r="D1036" s="4"/>
    </row>
    <row r="1037" spans="2:4">
      <c r="B1037" s="4"/>
      <c r="C1037" s="4"/>
      <c r="D1037" s="4"/>
    </row>
    <row r="1038" spans="2:4">
      <c r="B1038" s="4"/>
      <c r="C1038" s="4"/>
      <c r="D1038" s="4"/>
    </row>
    <row r="1039" spans="2:4">
      <c r="B1039" s="4"/>
      <c r="C1039" s="4"/>
      <c r="D1039" s="4"/>
    </row>
    <row r="1040" spans="2:4">
      <c r="B1040" s="4"/>
      <c r="C1040" s="4"/>
      <c r="D1040" s="4"/>
    </row>
    <row r="1041" spans="2:4">
      <c r="B1041" s="4"/>
      <c r="C1041" s="4"/>
      <c r="D1041" s="4"/>
    </row>
    <row r="1042" spans="2:4">
      <c r="B1042" s="4"/>
      <c r="C1042" s="4"/>
      <c r="D1042" s="4"/>
    </row>
    <row r="1043" spans="2:4">
      <c r="B1043" s="4"/>
      <c r="C1043" s="4"/>
      <c r="D1043" s="4"/>
    </row>
    <row r="1044" spans="2:4">
      <c r="B1044" s="4"/>
      <c r="C1044" s="4"/>
      <c r="D1044" s="4"/>
    </row>
    <row r="1045" spans="2:4">
      <c r="B1045" s="4"/>
      <c r="C1045" s="4"/>
      <c r="D1045" s="4"/>
    </row>
    <row r="1046" spans="2:4">
      <c r="B1046" s="4"/>
      <c r="C1046" s="4"/>
      <c r="D1046" s="4"/>
    </row>
    <row r="1047" spans="2:4">
      <c r="B1047" s="4"/>
      <c r="C1047" s="4"/>
      <c r="D1047" s="4"/>
    </row>
    <row r="1048" spans="2:4">
      <c r="B1048" s="4"/>
      <c r="C1048" s="4"/>
      <c r="D1048" s="4"/>
    </row>
    <row r="1049" spans="2:4">
      <c r="B1049" s="4"/>
      <c r="C1049" s="4"/>
      <c r="D1049" s="4"/>
    </row>
    <row r="1050" spans="2:4">
      <c r="B1050" s="4"/>
      <c r="C1050" s="4"/>
      <c r="D1050" s="4"/>
    </row>
    <row r="1051" spans="2:4">
      <c r="B1051" s="4"/>
      <c r="C1051" s="4"/>
      <c r="D1051" s="4"/>
    </row>
    <row r="1052" spans="2:4">
      <c r="B1052" s="4"/>
      <c r="C1052" s="4"/>
      <c r="D1052" s="4"/>
    </row>
    <row r="1053" spans="2:4">
      <c r="B1053" s="4"/>
      <c r="C1053" s="4"/>
      <c r="D1053" s="4"/>
    </row>
    <row r="1054" spans="2:4">
      <c r="B1054" s="4"/>
      <c r="C1054" s="4"/>
      <c r="D1054" s="4"/>
    </row>
    <row r="1055" spans="2:4">
      <c r="B1055" s="4"/>
      <c r="C1055" s="4"/>
      <c r="D1055" s="4"/>
    </row>
    <row r="1056" spans="2:4">
      <c r="B1056" s="4"/>
      <c r="C1056" s="4"/>
      <c r="D1056" s="4"/>
    </row>
    <row r="1057" spans="2:4">
      <c r="B1057" s="4"/>
      <c r="C1057" s="4"/>
      <c r="D1057" s="4"/>
    </row>
    <row r="1058" spans="2:4">
      <c r="B1058" s="4"/>
      <c r="C1058" s="4"/>
      <c r="D1058" s="4"/>
    </row>
    <row r="1059" spans="2:4">
      <c r="B1059" s="4"/>
      <c r="C1059" s="4"/>
      <c r="D1059" s="4"/>
    </row>
    <row r="1060" spans="2:4">
      <c r="B1060" s="4"/>
      <c r="C1060" s="4"/>
      <c r="D1060" s="4"/>
    </row>
    <row r="1061" spans="2:4">
      <c r="B1061" s="4"/>
      <c r="C1061" s="4"/>
      <c r="D1061" s="4"/>
    </row>
    <row r="1062" spans="2:4">
      <c r="B1062" s="4"/>
      <c r="C1062" s="4"/>
      <c r="D1062" s="4"/>
    </row>
    <row r="1063" spans="2:4">
      <c r="B1063" s="4"/>
      <c r="C1063" s="4"/>
      <c r="D1063" s="4"/>
    </row>
    <row r="1064" spans="2:4">
      <c r="B1064" s="4"/>
      <c r="C1064" s="4"/>
      <c r="D1064" s="4"/>
    </row>
    <row r="1065" spans="2:4">
      <c r="B1065" s="4"/>
      <c r="C1065" s="4"/>
      <c r="D1065" s="4"/>
    </row>
    <row r="1066" spans="2:4">
      <c r="B1066" s="4"/>
      <c r="C1066" s="4"/>
      <c r="D1066" s="4"/>
    </row>
    <row r="1067" spans="2:4">
      <c r="B1067" s="4"/>
      <c r="C1067" s="4"/>
      <c r="D1067" s="4"/>
    </row>
    <row r="1068" spans="2:4">
      <c r="B1068" s="4"/>
      <c r="C1068" s="4"/>
      <c r="D1068" s="4"/>
    </row>
    <row r="1069" spans="2:4">
      <c r="B1069" s="4"/>
      <c r="C1069" s="4"/>
      <c r="D1069" s="4"/>
    </row>
    <row r="1070" spans="2:4">
      <c r="B1070" s="4"/>
      <c r="C1070" s="4"/>
      <c r="D1070" s="4"/>
    </row>
    <row r="1071" spans="2:4">
      <c r="B1071" s="4"/>
      <c r="C1071" s="4"/>
      <c r="D1071" s="4"/>
    </row>
    <row r="1072" spans="2:4">
      <c r="B1072" s="4"/>
      <c r="C1072" s="4"/>
      <c r="D1072" s="4"/>
    </row>
    <row r="1073" spans="2:4">
      <c r="B1073" s="4"/>
      <c r="C1073" s="4"/>
      <c r="D1073" s="4"/>
    </row>
    <row r="1074" spans="2:4">
      <c r="B1074" s="4"/>
      <c r="C1074" s="4"/>
      <c r="D1074" s="4"/>
    </row>
    <row r="1075" spans="2:4">
      <c r="B1075" s="4"/>
      <c r="C1075" s="4"/>
      <c r="D1075" s="4"/>
    </row>
    <row r="1076" spans="2:4">
      <c r="B1076" s="4"/>
      <c r="C1076" s="4"/>
      <c r="D1076" s="4"/>
    </row>
    <row r="1077" spans="2:4">
      <c r="B1077" s="4"/>
      <c r="C1077" s="4"/>
      <c r="D1077" s="4"/>
    </row>
    <row r="1078" spans="2:4">
      <c r="B1078" s="4"/>
      <c r="C1078" s="4"/>
      <c r="D1078" s="4"/>
    </row>
    <row r="1079" spans="2:4">
      <c r="B1079" s="4"/>
      <c r="C1079" s="4"/>
      <c r="D1079" s="4"/>
    </row>
    <row r="1080" spans="2:4">
      <c r="B1080" s="4"/>
      <c r="C1080" s="4"/>
      <c r="D1080" s="4"/>
    </row>
    <row r="1081" spans="2:4">
      <c r="B1081" s="4"/>
      <c r="C1081" s="4"/>
      <c r="D1081" s="4"/>
    </row>
    <row r="1082" spans="2:4">
      <c r="B1082" s="4"/>
      <c r="C1082" s="4"/>
      <c r="D1082" s="4"/>
    </row>
    <row r="1083" spans="2:4">
      <c r="B1083" s="4"/>
      <c r="C1083" s="4"/>
      <c r="D1083" s="4"/>
    </row>
    <row r="1084" spans="2:4">
      <c r="B1084" s="4"/>
      <c r="C1084" s="4"/>
      <c r="D1084" s="4"/>
    </row>
    <row r="1085" spans="2:4">
      <c r="B1085" s="4"/>
      <c r="C1085" s="4"/>
      <c r="D1085" s="4"/>
    </row>
    <row r="1086" spans="2:4">
      <c r="B1086" s="4"/>
      <c r="C1086" s="4"/>
      <c r="D1086" s="4"/>
    </row>
    <row r="1087" spans="2:4">
      <c r="B1087" s="4"/>
      <c r="C1087" s="4"/>
      <c r="D1087" s="4"/>
    </row>
    <row r="1088" spans="2:4">
      <c r="B1088" s="4"/>
      <c r="C1088" s="4"/>
      <c r="D1088" s="4"/>
    </row>
    <row r="1089" spans="2:4">
      <c r="B1089" s="4"/>
      <c r="C1089" s="4"/>
      <c r="D1089" s="4"/>
    </row>
    <row r="1090" spans="2:4">
      <c r="B1090" s="4"/>
      <c r="C1090" s="4"/>
      <c r="D1090" s="4"/>
    </row>
    <row r="1091" spans="2:4">
      <c r="B1091" s="4"/>
      <c r="C1091" s="4"/>
      <c r="D1091" s="4"/>
    </row>
    <row r="1092" spans="2:4">
      <c r="B1092" s="4"/>
      <c r="C1092" s="4"/>
      <c r="D1092" s="4"/>
    </row>
    <row r="1093" spans="2:4">
      <c r="B1093" s="4"/>
      <c r="C1093" s="4"/>
      <c r="D1093" s="4"/>
    </row>
    <row r="1094" spans="2:4">
      <c r="B1094" s="4"/>
      <c r="C1094" s="4"/>
      <c r="D1094" s="4"/>
    </row>
    <row r="1095" spans="2:4">
      <c r="B1095" s="4"/>
      <c r="C1095" s="4"/>
      <c r="D1095" s="4"/>
    </row>
    <row r="1096" spans="2:4">
      <c r="B1096" s="4"/>
      <c r="C1096" s="4"/>
      <c r="D1096" s="4"/>
    </row>
    <row r="1097" spans="2:4">
      <c r="B1097" s="4"/>
      <c r="C1097" s="4"/>
      <c r="D1097" s="4"/>
    </row>
    <row r="1098" spans="2:4">
      <c r="B1098" s="4"/>
      <c r="C1098" s="4"/>
      <c r="D1098" s="4"/>
    </row>
    <row r="1099" spans="2:4">
      <c r="B1099" s="4"/>
      <c r="C1099" s="4"/>
      <c r="D1099" s="4"/>
    </row>
    <row r="1100" spans="2:4">
      <c r="B1100" s="4"/>
      <c r="C1100" s="4"/>
      <c r="D1100" s="4"/>
    </row>
    <row r="1101" spans="2:4">
      <c r="B1101" s="4"/>
      <c r="C1101" s="4"/>
      <c r="D1101" s="4"/>
    </row>
    <row r="1102" spans="2:4">
      <c r="B1102" s="4"/>
      <c r="C1102" s="4"/>
      <c r="D1102" s="4"/>
    </row>
    <row r="1103" spans="2:4">
      <c r="B1103" s="4"/>
      <c r="C1103" s="4"/>
      <c r="D1103" s="4"/>
    </row>
    <row r="1104" spans="2:4">
      <c r="B1104" s="4"/>
      <c r="C1104" s="4"/>
      <c r="D1104" s="4"/>
    </row>
    <row r="1105" spans="2:4">
      <c r="B1105" s="4"/>
      <c r="C1105" s="4"/>
      <c r="D1105" s="4"/>
    </row>
    <row r="1106" spans="2:4">
      <c r="B1106" s="4"/>
      <c r="C1106" s="4"/>
      <c r="D1106" s="4"/>
    </row>
    <row r="1107" spans="2:4">
      <c r="B1107" s="4"/>
      <c r="C1107" s="4"/>
      <c r="D1107" s="4"/>
    </row>
    <row r="1108" spans="2:4">
      <c r="B1108" s="4"/>
      <c r="C1108" s="4"/>
      <c r="D1108" s="4"/>
    </row>
    <row r="1109" spans="2:4">
      <c r="B1109" s="4"/>
      <c r="C1109" s="4"/>
      <c r="D1109" s="4"/>
    </row>
    <row r="1110" spans="2:4">
      <c r="B1110" s="4"/>
      <c r="C1110" s="4"/>
      <c r="D1110" s="4"/>
    </row>
    <row r="1111" spans="2:4">
      <c r="B1111" s="4"/>
      <c r="C1111" s="4"/>
      <c r="D1111" s="4"/>
    </row>
    <row r="1112" spans="2:4">
      <c r="B1112" s="4"/>
      <c r="C1112" s="4"/>
      <c r="D1112" s="4"/>
    </row>
    <row r="1113" spans="2:4">
      <c r="B1113" s="4"/>
      <c r="C1113" s="4"/>
      <c r="D1113" s="4"/>
    </row>
    <row r="1114" spans="2:4">
      <c r="B1114" s="4"/>
      <c r="C1114" s="4"/>
      <c r="D1114" s="4"/>
    </row>
    <row r="1115" spans="2:4">
      <c r="B1115" s="4"/>
      <c r="C1115" s="4"/>
      <c r="D1115" s="4"/>
    </row>
    <row r="1116" spans="2:4">
      <c r="B1116" s="4"/>
      <c r="C1116" s="4"/>
      <c r="D1116" s="4"/>
    </row>
    <row r="1117" spans="2:4">
      <c r="B1117" s="4"/>
      <c r="C1117" s="4"/>
      <c r="D1117" s="4"/>
    </row>
    <row r="1118" spans="2:4">
      <c r="B1118" s="4"/>
      <c r="C1118" s="4"/>
      <c r="D1118" s="4"/>
    </row>
    <row r="1119" spans="2:4">
      <c r="B1119" s="4"/>
      <c r="C1119" s="4"/>
      <c r="D1119" s="4"/>
    </row>
    <row r="1120" spans="2:4">
      <c r="B1120" s="4"/>
      <c r="C1120" s="4"/>
      <c r="D1120" s="4"/>
    </row>
    <row r="1121" spans="2:4">
      <c r="B1121" s="4"/>
      <c r="C1121" s="4"/>
      <c r="D1121" s="4"/>
    </row>
    <row r="1122" spans="2:4">
      <c r="B1122" s="4"/>
      <c r="C1122" s="4"/>
      <c r="D1122" s="4"/>
    </row>
    <row r="1123" spans="2:4">
      <c r="B1123" s="4"/>
      <c r="C1123" s="4"/>
      <c r="D1123" s="4"/>
    </row>
    <row r="1124" spans="2:4">
      <c r="B1124" s="4"/>
      <c r="C1124" s="4"/>
      <c r="D1124" s="4"/>
    </row>
    <row r="1125" spans="2:4">
      <c r="B1125" s="4"/>
      <c r="C1125" s="4"/>
      <c r="D1125" s="4"/>
    </row>
    <row r="1126" spans="2:4">
      <c r="B1126" s="4"/>
      <c r="C1126" s="4"/>
      <c r="D1126" s="4"/>
    </row>
    <row r="1127" spans="2:4">
      <c r="B1127" s="4"/>
      <c r="C1127" s="4"/>
      <c r="D1127" s="4"/>
    </row>
    <row r="1128" spans="2:4">
      <c r="B1128" s="4"/>
      <c r="C1128" s="4"/>
      <c r="D1128" s="4"/>
    </row>
    <row r="1129" spans="2:4">
      <c r="B1129" s="4"/>
      <c r="C1129" s="4"/>
      <c r="D1129" s="4"/>
    </row>
    <row r="1130" spans="2:4">
      <c r="B1130" s="4"/>
      <c r="C1130" s="4"/>
      <c r="D1130" s="4"/>
    </row>
    <row r="1131" spans="2:4">
      <c r="B1131" s="4"/>
      <c r="C1131" s="4"/>
      <c r="D1131" s="4"/>
    </row>
    <row r="1132" spans="2:4">
      <c r="B1132" s="4"/>
      <c r="C1132" s="4"/>
      <c r="D1132" s="4"/>
    </row>
    <row r="1133" spans="2:4">
      <c r="B1133" s="4"/>
      <c r="C1133" s="4"/>
      <c r="D1133" s="4"/>
    </row>
    <row r="1134" spans="2:4">
      <c r="B1134" s="4"/>
      <c r="C1134" s="4"/>
      <c r="D1134" s="4"/>
    </row>
    <row r="1135" spans="2:4">
      <c r="B1135" s="4"/>
      <c r="C1135" s="4"/>
      <c r="D1135" s="4"/>
    </row>
    <row r="1136" spans="2:4">
      <c r="B1136" s="4"/>
      <c r="C1136" s="4"/>
      <c r="D1136" s="4"/>
    </row>
    <row r="1137" spans="2:4">
      <c r="B1137" s="4"/>
      <c r="C1137" s="4"/>
      <c r="D1137" s="4"/>
    </row>
    <row r="1138" spans="2:4">
      <c r="B1138" s="4"/>
      <c r="C1138" s="4"/>
      <c r="D1138" s="4"/>
    </row>
    <row r="1139" spans="2:4">
      <c r="B1139" s="4"/>
      <c r="C1139" s="4"/>
      <c r="D1139" s="4"/>
    </row>
    <row r="1140" spans="2:4">
      <c r="B1140" s="4"/>
      <c r="C1140" s="4"/>
      <c r="D1140" s="4"/>
    </row>
    <row r="1141" spans="2:4">
      <c r="B1141" s="4"/>
      <c r="C1141" s="4"/>
      <c r="D1141" s="4"/>
    </row>
    <row r="1142" spans="2:4">
      <c r="B1142" s="4"/>
      <c r="C1142" s="4"/>
      <c r="D1142" s="4"/>
    </row>
    <row r="1143" spans="2:4">
      <c r="B1143" s="4"/>
      <c r="C1143" s="4"/>
      <c r="D1143" s="4"/>
    </row>
    <row r="1144" spans="2:4">
      <c r="B1144" s="4"/>
      <c r="C1144" s="4"/>
      <c r="D1144" s="4"/>
    </row>
    <row r="1145" spans="2:4">
      <c r="B1145" s="4"/>
      <c r="C1145" s="4"/>
      <c r="D1145" s="4"/>
    </row>
    <row r="1146" spans="2:4">
      <c r="B1146" s="4"/>
      <c r="C1146" s="4"/>
      <c r="D1146" s="4"/>
    </row>
    <row r="1147" spans="2:4">
      <c r="B1147" s="4"/>
      <c r="C1147" s="4"/>
      <c r="D1147" s="4"/>
    </row>
    <row r="1148" spans="2:4">
      <c r="B1148" s="4"/>
      <c r="C1148" s="4"/>
      <c r="D1148" s="4"/>
    </row>
    <row r="1149" spans="2:4">
      <c r="B1149" s="4"/>
      <c r="C1149" s="4"/>
      <c r="D1149" s="4"/>
    </row>
    <row r="1150" spans="2:4">
      <c r="B1150" s="4"/>
      <c r="C1150" s="4"/>
      <c r="D1150" s="4"/>
    </row>
    <row r="1151" spans="2:4">
      <c r="B1151" s="4"/>
      <c r="C1151" s="4"/>
      <c r="D1151" s="4"/>
    </row>
    <row r="1152" spans="2:4">
      <c r="B1152" s="4"/>
      <c r="C1152" s="4"/>
      <c r="D1152" s="4"/>
    </row>
    <row r="1153" spans="2:4">
      <c r="B1153" s="4"/>
      <c r="C1153" s="4"/>
      <c r="D1153" s="4"/>
    </row>
    <row r="1154" spans="2:4">
      <c r="B1154" s="4"/>
      <c r="C1154" s="4"/>
      <c r="D1154" s="4"/>
    </row>
    <row r="1155" spans="2:4">
      <c r="B1155" s="4"/>
      <c r="C1155" s="4"/>
      <c r="D1155" s="4"/>
    </row>
    <row r="1156" spans="2:4">
      <c r="B1156" s="4"/>
      <c r="C1156" s="4"/>
      <c r="D1156" s="4"/>
    </row>
    <row r="1157" spans="2:4">
      <c r="B1157" s="4"/>
      <c r="C1157" s="4"/>
      <c r="D1157" s="4"/>
    </row>
    <row r="1158" spans="2:4">
      <c r="B1158" s="4"/>
      <c r="C1158" s="4"/>
      <c r="D1158" s="4"/>
    </row>
    <row r="1159" spans="2:4">
      <c r="B1159" s="4"/>
      <c r="C1159" s="4"/>
      <c r="D1159" s="4"/>
    </row>
    <row r="1160" spans="2:4">
      <c r="B1160" s="4"/>
      <c r="C1160" s="4"/>
      <c r="D1160" s="4"/>
    </row>
    <row r="1161" spans="2:4">
      <c r="B1161" s="4"/>
      <c r="C1161" s="4"/>
      <c r="D1161" s="4"/>
    </row>
    <row r="1162" spans="2:4">
      <c r="B1162" s="4"/>
      <c r="C1162" s="4"/>
      <c r="D1162" s="4"/>
    </row>
    <row r="1163" spans="2:4">
      <c r="B1163" s="4"/>
      <c r="C1163" s="4"/>
      <c r="D1163" s="4"/>
    </row>
    <row r="1164" spans="2:4">
      <c r="B1164" s="4"/>
      <c r="C1164" s="4"/>
      <c r="D1164" s="4"/>
    </row>
    <row r="1165" spans="2:4">
      <c r="B1165" s="4"/>
      <c r="C1165" s="4"/>
      <c r="D1165" s="4"/>
    </row>
    <row r="1166" spans="2:4">
      <c r="B1166" s="4"/>
      <c r="C1166" s="4"/>
      <c r="D1166" s="4"/>
    </row>
    <row r="1167" spans="2:4">
      <c r="B1167" s="4"/>
      <c r="C1167" s="4"/>
      <c r="D1167" s="4"/>
    </row>
    <row r="1168" spans="2:4">
      <c r="B1168" s="4"/>
      <c r="C1168" s="4"/>
      <c r="D1168" s="4"/>
    </row>
    <row r="1169" spans="2:4">
      <c r="B1169" s="4"/>
      <c r="C1169" s="4"/>
      <c r="D1169" s="4"/>
    </row>
    <row r="1170" spans="2:4">
      <c r="B1170" s="4"/>
      <c r="C1170" s="4"/>
      <c r="D1170" s="4"/>
    </row>
    <row r="1171" spans="2:4">
      <c r="B1171" s="4"/>
      <c r="C1171" s="4"/>
      <c r="D1171" s="4"/>
    </row>
    <row r="1172" spans="2:4">
      <c r="B1172" s="4"/>
      <c r="C1172" s="4"/>
      <c r="D1172" s="4"/>
    </row>
    <row r="1173" spans="2:4">
      <c r="B1173" s="4"/>
      <c r="C1173" s="4"/>
      <c r="D1173" s="4"/>
    </row>
    <row r="1174" spans="2:4">
      <c r="B1174" s="4"/>
      <c r="C1174" s="4"/>
      <c r="D1174" s="4"/>
    </row>
    <row r="1175" spans="2:4">
      <c r="B1175" s="4"/>
      <c r="C1175" s="4"/>
      <c r="D1175" s="4"/>
    </row>
    <row r="1176" spans="2:4">
      <c r="B1176" s="4"/>
      <c r="C1176" s="4"/>
      <c r="D1176" s="4"/>
    </row>
    <row r="1177" spans="2:4">
      <c r="B1177" s="4"/>
      <c r="C1177" s="4"/>
      <c r="D1177" s="4"/>
    </row>
    <row r="1178" spans="2:4">
      <c r="B1178" s="4"/>
      <c r="C1178" s="4"/>
      <c r="D1178" s="4"/>
    </row>
    <row r="1179" spans="2:4">
      <c r="B1179" s="4"/>
      <c r="C1179" s="4"/>
      <c r="D1179" s="4"/>
    </row>
    <row r="1180" spans="2:4">
      <c r="B1180" s="4"/>
      <c r="C1180" s="4"/>
      <c r="D1180" s="4"/>
    </row>
    <row r="1181" spans="2:4">
      <c r="B1181" s="4"/>
      <c r="C1181" s="4"/>
      <c r="D1181" s="4"/>
    </row>
    <row r="1182" spans="2:4">
      <c r="B1182" s="4"/>
      <c r="C1182" s="4"/>
      <c r="D1182" s="4"/>
    </row>
    <row r="1183" spans="2:4">
      <c r="B1183" s="4"/>
      <c r="C1183" s="4"/>
      <c r="D1183" s="4"/>
    </row>
    <row r="1184" spans="2:4">
      <c r="B1184" s="4"/>
      <c r="C1184" s="4"/>
      <c r="D1184" s="4"/>
    </row>
    <row r="1185" spans="2:4">
      <c r="B1185" s="4"/>
      <c r="C1185" s="4"/>
      <c r="D1185" s="4"/>
    </row>
    <row r="1186" spans="2:4">
      <c r="B1186" s="4"/>
      <c r="C1186" s="4"/>
      <c r="D1186" s="4"/>
    </row>
    <row r="1187" spans="2:4">
      <c r="B1187" s="4"/>
      <c r="C1187" s="4"/>
      <c r="D1187" s="4"/>
    </row>
    <row r="1188" spans="2:4">
      <c r="B1188" s="4"/>
      <c r="C1188" s="4"/>
      <c r="D1188" s="4"/>
    </row>
    <row r="1189" spans="2:4">
      <c r="B1189" s="4"/>
      <c r="C1189" s="4"/>
      <c r="D1189" s="4"/>
    </row>
    <row r="1190" spans="2:4">
      <c r="B1190" s="4"/>
      <c r="C1190" s="4"/>
      <c r="D1190" s="4"/>
    </row>
    <row r="1191" spans="2:4">
      <c r="B1191" s="4"/>
      <c r="C1191" s="4"/>
      <c r="D1191" s="4"/>
    </row>
    <row r="1192" spans="2:4">
      <c r="B1192" s="4"/>
      <c r="C1192" s="4"/>
      <c r="D1192" s="4"/>
    </row>
    <row r="1193" spans="2:4">
      <c r="B1193" s="4"/>
      <c r="C1193" s="4"/>
      <c r="D1193" s="4"/>
    </row>
    <row r="1194" spans="2:4">
      <c r="B1194" s="4"/>
      <c r="C1194" s="4"/>
      <c r="D1194" s="4"/>
    </row>
    <row r="1195" spans="2:4">
      <c r="B1195" s="4"/>
      <c r="C1195" s="4"/>
      <c r="D1195" s="4"/>
    </row>
    <row r="1196" spans="2:4">
      <c r="B1196" s="4"/>
      <c r="C1196" s="4"/>
      <c r="D1196" s="4"/>
    </row>
    <row r="1197" spans="2:4">
      <c r="B1197" s="4"/>
      <c r="C1197" s="4"/>
      <c r="D1197" s="4"/>
    </row>
    <row r="1198" spans="2:4">
      <c r="B1198" s="4"/>
      <c r="C1198" s="4"/>
      <c r="D1198" s="4"/>
    </row>
    <row r="1199" spans="2:4">
      <c r="B1199" s="4"/>
      <c r="C1199" s="4"/>
      <c r="D1199" s="4"/>
    </row>
    <row r="1200" spans="2:4">
      <c r="B1200" s="4"/>
      <c r="C1200" s="4"/>
      <c r="D1200" s="4"/>
    </row>
    <row r="1201" spans="2:4">
      <c r="B1201" s="4"/>
      <c r="C1201" s="4"/>
      <c r="D1201" s="4"/>
    </row>
    <row r="1202" spans="2:4">
      <c r="B1202" s="4"/>
      <c r="C1202" s="4"/>
      <c r="D1202" s="4"/>
    </row>
    <row r="1203" spans="2:4">
      <c r="B1203" s="4"/>
      <c r="C1203" s="4"/>
      <c r="D1203" s="4"/>
    </row>
    <row r="1204" spans="2:4">
      <c r="B1204" s="4"/>
      <c r="C1204" s="4"/>
      <c r="D1204" s="4"/>
    </row>
    <row r="1205" spans="2:4">
      <c r="B1205" s="4"/>
      <c r="C1205" s="4"/>
      <c r="D1205" s="4"/>
    </row>
    <row r="1206" spans="2:4">
      <c r="B1206" s="4"/>
      <c r="C1206" s="4"/>
      <c r="D1206" s="4"/>
    </row>
    <row r="1207" spans="2:4">
      <c r="B1207" s="4"/>
      <c r="C1207" s="4"/>
      <c r="D1207" s="4"/>
    </row>
    <row r="1208" spans="2:4">
      <c r="B1208" s="4"/>
      <c r="C1208" s="4"/>
      <c r="D1208" s="4"/>
    </row>
    <row r="1209" spans="2:4">
      <c r="B1209" s="4"/>
      <c r="C1209" s="4"/>
      <c r="D1209" s="4"/>
    </row>
    <row r="1210" spans="2:4">
      <c r="B1210" s="4"/>
      <c r="C1210" s="4"/>
      <c r="D1210" s="4"/>
    </row>
    <row r="1211" spans="2:4">
      <c r="B1211" s="4"/>
      <c r="C1211" s="4"/>
      <c r="D1211" s="4"/>
    </row>
    <row r="1212" spans="2:4">
      <c r="B1212" s="4"/>
      <c r="C1212" s="4"/>
      <c r="D1212" s="4"/>
    </row>
    <row r="1213" spans="2:4">
      <c r="B1213" s="4"/>
      <c r="C1213" s="4"/>
      <c r="D1213" s="4"/>
    </row>
    <row r="1214" spans="2:4">
      <c r="B1214" s="4"/>
      <c r="C1214" s="4"/>
      <c r="D1214" s="4"/>
    </row>
    <row r="1215" spans="2:4">
      <c r="B1215" s="4"/>
      <c r="C1215" s="4"/>
      <c r="D1215" s="4"/>
    </row>
    <row r="1216" spans="2:4">
      <c r="B1216" s="4"/>
      <c r="C1216" s="4"/>
      <c r="D1216" s="4"/>
    </row>
    <row r="1217" spans="2:4">
      <c r="B1217" s="4"/>
      <c r="C1217" s="4"/>
      <c r="D1217" s="4"/>
    </row>
    <row r="1218" spans="2:4">
      <c r="B1218" s="4"/>
      <c r="C1218" s="4"/>
      <c r="D1218" s="4"/>
    </row>
    <row r="1219" spans="2:4">
      <c r="B1219" s="4"/>
      <c r="C1219" s="4"/>
      <c r="D1219" s="4"/>
    </row>
    <row r="1220" spans="2:4">
      <c r="B1220" s="4"/>
      <c r="C1220" s="4"/>
      <c r="D1220" s="4"/>
    </row>
    <row r="1221" spans="2:4">
      <c r="B1221" s="4"/>
      <c r="C1221" s="4"/>
      <c r="D1221" s="4"/>
    </row>
    <row r="1222" spans="2:4">
      <c r="B1222" s="4"/>
      <c r="C1222" s="4"/>
      <c r="D1222" s="4"/>
    </row>
    <row r="1223" spans="2:4">
      <c r="B1223" s="4"/>
      <c r="C1223" s="4"/>
      <c r="D1223" s="4"/>
    </row>
    <row r="1224" spans="2:4">
      <c r="B1224" s="4"/>
      <c r="C1224" s="4"/>
      <c r="D1224" s="4"/>
    </row>
    <row r="1225" spans="2:4">
      <c r="B1225" s="4"/>
      <c r="C1225" s="4"/>
      <c r="D1225" s="4"/>
    </row>
    <row r="1226" spans="2:4">
      <c r="B1226" s="4"/>
      <c r="C1226" s="4"/>
      <c r="D1226" s="4"/>
    </row>
    <row r="1227" spans="2:4">
      <c r="B1227" s="4"/>
      <c r="C1227" s="4"/>
      <c r="D1227" s="4"/>
    </row>
    <row r="1228" spans="2:4">
      <c r="B1228" s="4"/>
      <c r="C1228" s="4"/>
      <c r="D1228" s="4"/>
    </row>
    <row r="1229" spans="2:4">
      <c r="B1229" s="4"/>
      <c r="C1229" s="4"/>
      <c r="D1229" s="4"/>
    </row>
    <row r="1230" spans="2:4">
      <c r="B1230" s="4"/>
      <c r="C1230" s="4"/>
      <c r="D1230" s="4"/>
    </row>
    <row r="1231" spans="2:4">
      <c r="B1231" s="4"/>
      <c r="C1231" s="4"/>
      <c r="D1231" s="4"/>
    </row>
    <row r="1232" spans="2:4">
      <c r="B1232" s="4"/>
      <c r="C1232" s="4"/>
      <c r="D1232" s="4"/>
    </row>
    <row r="1233" spans="2:4">
      <c r="B1233" s="4"/>
      <c r="C1233" s="4"/>
      <c r="D1233" s="4"/>
    </row>
    <row r="1234" spans="2:4">
      <c r="B1234" s="4"/>
      <c r="C1234" s="4"/>
      <c r="D1234" s="4"/>
    </row>
    <row r="1235" spans="2:4">
      <c r="B1235" s="4"/>
      <c r="C1235" s="4"/>
      <c r="D1235" s="4"/>
    </row>
    <row r="1236" spans="2:4">
      <c r="B1236" s="4"/>
      <c r="C1236" s="4"/>
      <c r="D1236" s="4"/>
    </row>
    <row r="1237" spans="2:4">
      <c r="B1237" s="4"/>
      <c r="C1237" s="4"/>
      <c r="D1237" s="4"/>
    </row>
    <row r="1238" spans="2:4">
      <c r="B1238" s="4"/>
      <c r="C1238" s="4"/>
      <c r="D1238" s="4"/>
    </row>
    <row r="1239" spans="2:4">
      <c r="B1239" s="4"/>
      <c r="C1239" s="4"/>
      <c r="D1239" s="4"/>
    </row>
    <row r="1240" spans="2:4">
      <c r="B1240" s="4"/>
      <c r="C1240" s="4"/>
      <c r="D1240" s="4"/>
    </row>
    <row r="1241" spans="2:4">
      <c r="B1241" s="4"/>
      <c r="C1241" s="4"/>
      <c r="D1241" s="4"/>
    </row>
    <row r="1242" spans="2:4">
      <c r="B1242" s="4"/>
      <c r="C1242" s="4"/>
      <c r="D1242" s="4"/>
    </row>
    <row r="1243" spans="2:4">
      <c r="B1243" s="4"/>
      <c r="C1243" s="4"/>
      <c r="D1243" s="4"/>
    </row>
    <row r="1244" spans="2:4">
      <c r="B1244" s="4"/>
      <c r="C1244" s="4"/>
      <c r="D1244" s="4"/>
    </row>
    <row r="1245" spans="2:4">
      <c r="B1245" s="4"/>
      <c r="C1245" s="4"/>
      <c r="D1245" s="4"/>
    </row>
    <row r="1246" spans="2:4">
      <c r="B1246" s="4"/>
      <c r="C1246" s="4"/>
      <c r="D1246" s="4"/>
    </row>
    <row r="1247" spans="2:4">
      <c r="B1247" s="4"/>
      <c r="C1247" s="4"/>
      <c r="D1247" s="4"/>
    </row>
    <row r="1248" spans="2:4">
      <c r="B1248" s="4"/>
      <c r="C1248" s="4"/>
      <c r="D1248" s="4"/>
    </row>
    <row r="1249" spans="2:4">
      <c r="B1249" s="4"/>
      <c r="C1249" s="4"/>
      <c r="D1249" s="4"/>
    </row>
    <row r="1250" spans="2:4">
      <c r="B1250" s="4"/>
      <c r="C1250" s="4"/>
      <c r="D1250" s="4"/>
    </row>
    <row r="1251" spans="2:4">
      <c r="B1251" s="4"/>
      <c r="C1251" s="4"/>
      <c r="D1251" s="4"/>
    </row>
    <row r="1252" spans="2:4">
      <c r="B1252" s="4"/>
      <c r="C1252" s="4"/>
      <c r="D1252" s="4"/>
    </row>
    <row r="1253" spans="2:4">
      <c r="B1253" s="4"/>
      <c r="C1253" s="4"/>
      <c r="D1253" s="4"/>
    </row>
    <row r="1254" spans="2:4">
      <c r="B1254" s="4"/>
      <c r="C1254" s="4"/>
      <c r="D1254" s="4"/>
    </row>
    <row r="1255" spans="2:4">
      <c r="B1255" s="4"/>
      <c r="C1255" s="4"/>
      <c r="D1255" s="4"/>
    </row>
    <row r="1256" spans="2:4">
      <c r="B1256" s="4"/>
      <c r="C1256" s="4"/>
      <c r="D1256" s="4"/>
    </row>
    <row r="1257" spans="2:4">
      <c r="B1257" s="4"/>
      <c r="C1257" s="4"/>
      <c r="D1257" s="4"/>
    </row>
    <row r="1258" spans="2:4">
      <c r="B1258" s="4"/>
      <c r="C1258" s="4"/>
      <c r="D1258" s="4"/>
    </row>
    <row r="1259" spans="2:4">
      <c r="B1259" s="4"/>
      <c r="C1259" s="4"/>
      <c r="D1259" s="4"/>
    </row>
    <row r="1260" spans="2:4">
      <c r="B1260" s="4"/>
      <c r="C1260" s="4"/>
      <c r="D1260" s="4"/>
    </row>
    <row r="1261" spans="2:4">
      <c r="B1261" s="4"/>
      <c r="C1261" s="4"/>
      <c r="D1261" s="4"/>
    </row>
    <row r="1262" spans="2:4">
      <c r="B1262" s="4"/>
      <c r="C1262" s="4"/>
      <c r="D1262" s="4"/>
    </row>
    <row r="1263" spans="2:4">
      <c r="B1263" s="4"/>
      <c r="C1263" s="4"/>
      <c r="D1263" s="4"/>
    </row>
    <row r="1264" spans="2:4">
      <c r="B1264" s="4"/>
      <c r="C1264" s="4"/>
      <c r="D1264" s="4"/>
    </row>
    <row r="1265" spans="2:4">
      <c r="B1265" s="4"/>
      <c r="C1265" s="4"/>
      <c r="D1265" s="4"/>
    </row>
    <row r="1266" spans="2:4">
      <c r="B1266" s="4"/>
      <c r="C1266" s="4"/>
      <c r="D1266" s="4"/>
    </row>
    <row r="1267" spans="2:4">
      <c r="B1267" s="4"/>
      <c r="C1267" s="4"/>
      <c r="D1267" s="4"/>
    </row>
    <row r="1268" spans="2:4">
      <c r="B1268" s="4"/>
      <c r="C1268" s="4"/>
      <c r="D1268" s="4"/>
    </row>
    <row r="1269" spans="2:4">
      <c r="B1269" s="4"/>
      <c r="C1269" s="4"/>
      <c r="D1269" s="4"/>
    </row>
    <row r="1270" spans="2:4">
      <c r="B1270" s="4"/>
      <c r="C1270" s="4"/>
      <c r="D1270" s="4"/>
    </row>
    <row r="1271" spans="2:4">
      <c r="B1271" s="4"/>
      <c r="C1271" s="4"/>
      <c r="D1271" s="4"/>
    </row>
    <row r="1272" spans="2:4">
      <c r="B1272" s="4"/>
      <c r="C1272" s="4"/>
      <c r="D1272" s="4"/>
    </row>
    <row r="1273" spans="2:4">
      <c r="B1273" s="4"/>
      <c r="C1273" s="4"/>
      <c r="D1273" s="4"/>
    </row>
    <row r="1274" spans="2:4">
      <c r="B1274" s="4"/>
      <c r="C1274" s="4"/>
      <c r="D1274" s="4"/>
    </row>
    <row r="1275" spans="2:4">
      <c r="B1275" s="4"/>
      <c r="C1275" s="4"/>
      <c r="D1275" s="4"/>
    </row>
    <row r="1276" spans="2:4">
      <c r="B1276" s="4"/>
      <c r="C1276" s="4"/>
      <c r="D1276" s="4"/>
    </row>
    <row r="1277" spans="2:4">
      <c r="B1277" s="4"/>
      <c r="C1277" s="4"/>
      <c r="D1277" s="4"/>
    </row>
    <row r="1278" spans="2:4">
      <c r="B1278" s="4"/>
      <c r="C1278" s="4"/>
      <c r="D1278" s="4"/>
    </row>
    <row r="1279" spans="2:4">
      <c r="B1279" s="4"/>
      <c r="C1279" s="4"/>
      <c r="D1279" s="4"/>
    </row>
    <row r="1280" spans="2:4">
      <c r="B1280" s="4"/>
      <c r="C1280" s="4"/>
      <c r="D1280" s="4"/>
    </row>
    <row r="1281" spans="2:4">
      <c r="B1281" s="4"/>
      <c r="C1281" s="4"/>
      <c r="D1281" s="4"/>
    </row>
    <row r="1282" spans="2:4">
      <c r="B1282" s="4"/>
      <c r="C1282" s="4"/>
      <c r="D1282" s="4"/>
    </row>
    <row r="1283" spans="2:4">
      <c r="B1283" s="4"/>
      <c r="C1283" s="4"/>
      <c r="D1283" s="4"/>
    </row>
    <row r="1284" spans="2:4">
      <c r="B1284" s="4"/>
      <c r="C1284" s="4"/>
      <c r="D1284" s="4"/>
    </row>
    <row r="1285" spans="2:4">
      <c r="B1285" s="4"/>
      <c r="C1285" s="4"/>
      <c r="D1285" s="4"/>
    </row>
    <row r="1286" spans="2:4">
      <c r="B1286" s="4"/>
      <c r="C1286" s="4"/>
      <c r="D1286" s="4"/>
    </row>
    <row r="1287" spans="2:4">
      <c r="B1287" s="4"/>
      <c r="C1287" s="4"/>
      <c r="D1287" s="4"/>
    </row>
    <row r="1288" spans="2:4">
      <c r="B1288" s="4"/>
      <c r="C1288" s="4"/>
      <c r="D1288" s="4"/>
    </row>
    <row r="1289" spans="2:4">
      <c r="B1289" s="4"/>
      <c r="C1289" s="4"/>
      <c r="D1289" s="4"/>
    </row>
    <row r="1290" spans="2:4">
      <c r="B1290" s="4"/>
      <c r="C1290" s="4"/>
      <c r="D1290" s="4"/>
    </row>
    <row r="1291" spans="2:4">
      <c r="B1291" s="4"/>
      <c r="C1291" s="4"/>
      <c r="D1291" s="4"/>
    </row>
    <row r="1292" spans="2:4">
      <c r="B1292" s="4"/>
      <c r="C1292" s="4"/>
      <c r="D1292" s="4"/>
    </row>
    <row r="1293" spans="2:4">
      <c r="B1293" s="4"/>
      <c r="C1293" s="4"/>
      <c r="D1293" s="4"/>
    </row>
    <row r="1294" spans="2:4">
      <c r="B1294" s="4"/>
      <c r="C1294" s="4"/>
      <c r="D1294" s="4"/>
    </row>
    <row r="1295" spans="2:4">
      <c r="B1295" s="4"/>
      <c r="C1295" s="4"/>
      <c r="D1295" s="4"/>
    </row>
    <row r="1296" spans="2:4">
      <c r="B1296" s="4"/>
      <c r="C1296" s="4"/>
      <c r="D1296" s="4"/>
    </row>
    <row r="1297" spans="2:4">
      <c r="B1297" s="4"/>
      <c r="C1297" s="4"/>
      <c r="D1297" s="4"/>
    </row>
    <row r="1298" spans="2:4">
      <c r="B1298" s="4"/>
      <c r="C1298" s="4"/>
      <c r="D1298" s="4"/>
    </row>
    <row r="1299" spans="2:4">
      <c r="B1299" s="4"/>
      <c r="C1299" s="4"/>
      <c r="D1299" s="4"/>
    </row>
    <row r="1300" spans="2:4">
      <c r="B1300" s="4"/>
      <c r="C1300" s="4"/>
      <c r="D1300" s="4"/>
    </row>
    <row r="1301" spans="2:4">
      <c r="B1301" s="4"/>
      <c r="C1301" s="4"/>
      <c r="D1301" s="4"/>
    </row>
    <row r="1302" spans="2:4">
      <c r="B1302" s="4"/>
      <c r="C1302" s="4"/>
      <c r="D1302" s="4"/>
    </row>
    <row r="1303" spans="2:4">
      <c r="B1303" s="4"/>
      <c r="C1303" s="4"/>
      <c r="D1303" s="4"/>
    </row>
    <row r="1304" spans="2:4">
      <c r="B1304" s="4"/>
      <c r="C1304" s="4"/>
      <c r="D1304" s="4"/>
    </row>
    <row r="1305" spans="2:4">
      <c r="B1305" s="4"/>
      <c r="C1305" s="4"/>
      <c r="D1305" s="4"/>
    </row>
    <row r="1306" spans="2:4">
      <c r="B1306" s="4"/>
      <c r="C1306" s="4"/>
      <c r="D1306" s="4"/>
    </row>
    <row r="1307" spans="2:4">
      <c r="B1307" s="4"/>
      <c r="C1307" s="4"/>
      <c r="D1307" s="4"/>
    </row>
    <row r="1308" spans="2:4">
      <c r="B1308" s="4"/>
      <c r="C1308" s="4"/>
      <c r="D1308" s="4"/>
    </row>
    <row r="1309" spans="2:4">
      <c r="B1309" s="4"/>
      <c r="C1309" s="4"/>
      <c r="D1309" s="4"/>
    </row>
    <row r="1310" spans="2:4">
      <c r="B1310" s="4"/>
      <c r="C1310" s="4"/>
      <c r="D1310" s="4"/>
    </row>
    <row r="1311" spans="2:4">
      <c r="B1311" s="4"/>
      <c r="C1311" s="4"/>
      <c r="D1311" s="4"/>
    </row>
    <row r="1312" spans="2:4">
      <c r="B1312" s="4"/>
      <c r="C1312" s="4"/>
      <c r="D1312" s="4"/>
    </row>
    <row r="1313" spans="2:4">
      <c r="B1313" s="4"/>
      <c r="C1313" s="4"/>
      <c r="D1313" s="4"/>
    </row>
    <row r="1314" spans="2:4">
      <c r="B1314" s="4"/>
      <c r="C1314" s="4"/>
      <c r="D1314" s="4"/>
    </row>
    <row r="1315" spans="2:4">
      <c r="B1315" s="4"/>
      <c r="C1315" s="4"/>
      <c r="D1315" s="4"/>
    </row>
    <row r="1316" spans="2:4">
      <c r="B1316" s="4"/>
      <c r="C1316" s="4"/>
      <c r="D1316" s="4"/>
    </row>
    <row r="1317" spans="2:4">
      <c r="B1317" s="4"/>
      <c r="C1317" s="4"/>
      <c r="D1317" s="4"/>
    </row>
    <row r="1318" spans="2:4">
      <c r="B1318" s="4"/>
      <c r="C1318" s="4"/>
      <c r="D1318" s="4"/>
    </row>
    <row r="1319" spans="2:4">
      <c r="B1319" s="4"/>
      <c r="C1319" s="4"/>
      <c r="D1319" s="4"/>
    </row>
    <row r="1320" spans="2:4">
      <c r="B1320" s="4"/>
      <c r="C1320" s="4"/>
      <c r="D1320" s="4"/>
    </row>
    <row r="1321" spans="2:4">
      <c r="B1321" s="4"/>
      <c r="C1321" s="4"/>
      <c r="D1321" s="4"/>
    </row>
    <row r="1322" spans="2:4">
      <c r="B1322" s="4"/>
      <c r="C1322" s="4"/>
      <c r="D1322" s="4"/>
    </row>
    <row r="1323" spans="2:4">
      <c r="B1323" s="4"/>
      <c r="C1323" s="4"/>
      <c r="D1323" s="4"/>
    </row>
    <row r="1324" spans="2:4">
      <c r="B1324" s="4"/>
      <c r="C1324" s="4"/>
      <c r="D1324" s="4"/>
    </row>
    <row r="1325" spans="2:4">
      <c r="B1325" s="4"/>
      <c r="C1325" s="4"/>
      <c r="D1325" s="4"/>
    </row>
    <row r="1326" spans="2:4">
      <c r="B1326" s="4"/>
      <c r="C1326" s="4"/>
      <c r="D1326" s="4"/>
    </row>
    <row r="1327" spans="2:4">
      <c r="B1327" s="4"/>
      <c r="C1327" s="4"/>
      <c r="D1327" s="4"/>
    </row>
    <row r="1328" spans="2:4">
      <c r="B1328" s="4"/>
      <c r="C1328" s="4"/>
      <c r="D1328" s="4"/>
    </row>
    <row r="1329" spans="2:4">
      <c r="B1329" s="4"/>
      <c r="C1329" s="4"/>
      <c r="D1329" s="4"/>
    </row>
    <row r="1330" spans="2:4">
      <c r="B1330" s="4"/>
      <c r="C1330" s="4"/>
      <c r="D1330" s="4"/>
    </row>
    <row r="1331" spans="2:4">
      <c r="B1331" s="4"/>
      <c r="C1331" s="4"/>
      <c r="D1331" s="4"/>
    </row>
    <row r="1332" spans="2:4">
      <c r="B1332" s="4"/>
      <c r="C1332" s="4"/>
      <c r="D1332" s="4"/>
    </row>
    <row r="1333" spans="2:4">
      <c r="B1333" s="4"/>
      <c r="C1333" s="4"/>
      <c r="D1333" s="4"/>
    </row>
    <row r="1334" spans="2:4">
      <c r="B1334" s="4"/>
      <c r="C1334" s="4"/>
      <c r="D1334" s="4"/>
    </row>
    <row r="1335" spans="2:4">
      <c r="B1335" s="4"/>
      <c r="C1335" s="4"/>
      <c r="D1335" s="4"/>
    </row>
    <row r="1336" spans="2:4">
      <c r="B1336" s="4"/>
      <c r="C1336" s="4"/>
      <c r="D1336" s="4"/>
    </row>
    <row r="1337" spans="2:4">
      <c r="B1337" s="4"/>
      <c r="C1337" s="4"/>
      <c r="D1337" s="4"/>
    </row>
    <row r="1338" spans="2:4">
      <c r="B1338" s="4"/>
      <c r="C1338" s="4"/>
      <c r="D1338" s="4"/>
    </row>
    <row r="1339" spans="2:4">
      <c r="B1339" s="4"/>
      <c r="C1339" s="4"/>
      <c r="D1339" s="4"/>
    </row>
    <row r="1340" spans="2:4">
      <c r="B1340" s="4"/>
      <c r="C1340" s="4"/>
      <c r="D1340" s="4"/>
    </row>
    <row r="1341" spans="2:4">
      <c r="B1341" s="4"/>
      <c r="C1341" s="4"/>
      <c r="D1341" s="4"/>
    </row>
    <row r="1342" spans="2:4">
      <c r="B1342" s="4"/>
      <c r="C1342" s="4"/>
      <c r="D1342" s="4"/>
    </row>
    <row r="1343" spans="2:4">
      <c r="B1343" s="4"/>
      <c r="C1343" s="4"/>
      <c r="D1343" s="4"/>
    </row>
    <row r="1344" spans="2:4">
      <c r="B1344" s="4"/>
      <c r="C1344" s="4"/>
      <c r="D1344" s="4"/>
    </row>
    <row r="1345" spans="2:4">
      <c r="B1345" s="4"/>
      <c r="C1345" s="4"/>
      <c r="D1345" s="4"/>
    </row>
    <row r="1346" spans="2:4">
      <c r="B1346" s="4"/>
      <c r="C1346" s="4"/>
      <c r="D1346" s="4"/>
    </row>
    <row r="1347" spans="2:4">
      <c r="B1347" s="4"/>
      <c r="C1347" s="4"/>
      <c r="D1347" s="4"/>
    </row>
    <row r="1348" spans="2:4">
      <c r="B1348" s="4"/>
      <c r="C1348" s="4"/>
      <c r="D1348" s="4"/>
    </row>
    <row r="1349" spans="2:4">
      <c r="B1349" s="4"/>
      <c r="C1349" s="4"/>
      <c r="D1349" s="4"/>
    </row>
    <row r="1350" spans="2:4">
      <c r="B1350" s="4"/>
      <c r="C1350" s="4"/>
      <c r="D1350" s="4"/>
    </row>
    <row r="1351" spans="2:4">
      <c r="B1351" s="4"/>
      <c r="C1351" s="4"/>
      <c r="D1351" s="4"/>
    </row>
    <row r="1352" spans="2:4">
      <c r="B1352" s="4"/>
      <c r="C1352" s="4"/>
      <c r="D1352" s="4"/>
    </row>
    <row r="1353" spans="2:4">
      <c r="B1353" s="4"/>
      <c r="C1353" s="4"/>
      <c r="D1353" s="4"/>
    </row>
    <row r="1354" spans="2:4">
      <c r="B1354" s="4"/>
      <c r="C1354" s="4"/>
      <c r="D1354" s="4"/>
    </row>
    <row r="1355" spans="2:4">
      <c r="B1355" s="4"/>
      <c r="C1355" s="4"/>
      <c r="D1355" s="4"/>
    </row>
    <row r="1356" spans="2:4">
      <c r="B1356" s="4"/>
      <c r="C1356" s="4"/>
      <c r="D1356" s="4"/>
    </row>
    <row r="1357" spans="2:4">
      <c r="B1357" s="4"/>
      <c r="C1357" s="4"/>
      <c r="D1357" s="4"/>
    </row>
    <row r="1358" spans="2:4">
      <c r="B1358" s="4"/>
      <c r="C1358" s="4"/>
      <c r="D1358" s="4"/>
    </row>
    <row r="1359" spans="2:4">
      <c r="B1359" s="4"/>
      <c r="C1359" s="4"/>
      <c r="D1359" s="4"/>
    </row>
    <row r="1360" spans="2:4">
      <c r="B1360" s="4"/>
      <c r="C1360" s="4"/>
      <c r="D1360" s="4"/>
    </row>
    <row r="1361" spans="2:4">
      <c r="B1361" s="4"/>
      <c r="C1361" s="4"/>
      <c r="D1361" s="4"/>
    </row>
    <row r="1362" spans="2:4">
      <c r="B1362" s="4"/>
      <c r="C1362" s="4"/>
      <c r="D1362" s="4"/>
    </row>
    <row r="1363" spans="2:4">
      <c r="B1363" s="4"/>
      <c r="C1363" s="4"/>
      <c r="D1363" s="4"/>
    </row>
    <row r="1364" spans="2:4">
      <c r="B1364" s="4"/>
      <c r="C1364" s="4"/>
      <c r="D1364" s="4"/>
    </row>
    <row r="1365" spans="2:4">
      <c r="B1365" s="4"/>
      <c r="C1365" s="4"/>
      <c r="D1365" s="4"/>
    </row>
    <row r="1366" spans="2:4">
      <c r="B1366" s="4"/>
      <c r="C1366" s="4"/>
      <c r="D1366" s="4"/>
    </row>
    <row r="1367" spans="2:4">
      <c r="B1367" s="4"/>
      <c r="C1367" s="4"/>
      <c r="D1367" s="4"/>
    </row>
    <row r="1368" spans="2:4">
      <c r="B1368" s="4"/>
      <c r="C1368" s="4"/>
      <c r="D1368" s="4"/>
    </row>
    <row r="1369" spans="2:4">
      <c r="B1369" s="4"/>
      <c r="C1369" s="4"/>
      <c r="D1369" s="4"/>
    </row>
    <row r="1370" spans="2:4">
      <c r="B1370" s="4"/>
      <c r="C1370" s="4"/>
      <c r="D1370" s="4"/>
    </row>
    <row r="1371" spans="2:4">
      <c r="B1371" s="4"/>
      <c r="C1371" s="4"/>
      <c r="D1371" s="4"/>
    </row>
    <row r="1372" spans="2:4">
      <c r="B1372" s="4"/>
      <c r="C1372" s="4"/>
      <c r="D1372" s="4"/>
    </row>
    <row r="1373" spans="2:4">
      <c r="B1373" s="4"/>
      <c r="C1373" s="4"/>
      <c r="D1373" s="4"/>
    </row>
    <row r="1374" spans="2:4">
      <c r="B1374" s="4"/>
      <c r="C1374" s="4"/>
      <c r="D1374" s="4"/>
    </row>
    <row r="1375" spans="2:4">
      <c r="B1375" s="4"/>
      <c r="C1375" s="4"/>
      <c r="D1375" s="4"/>
    </row>
    <row r="1376" spans="2:4">
      <c r="B1376" s="4"/>
      <c r="C1376" s="4"/>
      <c r="D1376" s="4"/>
    </row>
    <row r="1377" spans="2:4">
      <c r="B1377" s="4"/>
      <c r="C1377" s="4"/>
      <c r="D1377" s="4"/>
    </row>
    <row r="1378" spans="2:4">
      <c r="B1378" s="4"/>
      <c r="C1378" s="4"/>
      <c r="D1378" s="4"/>
    </row>
    <row r="1379" spans="2:4">
      <c r="B1379" s="4"/>
      <c r="C1379" s="4"/>
      <c r="D1379" s="4"/>
    </row>
    <row r="1380" spans="2:4">
      <c r="B1380" s="4"/>
      <c r="C1380" s="4"/>
      <c r="D1380" s="4"/>
    </row>
    <row r="1381" spans="2:4">
      <c r="B1381" s="4"/>
      <c r="C1381" s="4"/>
      <c r="D1381" s="4"/>
    </row>
    <row r="1382" spans="2:4">
      <c r="B1382" s="4"/>
      <c r="C1382" s="4"/>
      <c r="D1382" s="4"/>
    </row>
    <row r="1383" spans="2:4">
      <c r="B1383" s="4"/>
      <c r="C1383" s="4"/>
      <c r="D1383" s="4"/>
    </row>
    <row r="1384" spans="2:4">
      <c r="B1384" s="4"/>
      <c r="C1384" s="4"/>
      <c r="D1384" s="4"/>
    </row>
    <row r="1385" spans="2:4">
      <c r="B1385" s="4"/>
      <c r="C1385" s="4"/>
      <c r="D1385" s="4"/>
    </row>
    <row r="1386" spans="2:4">
      <c r="B1386" s="4"/>
      <c r="C1386" s="4"/>
      <c r="D1386" s="4"/>
    </row>
    <row r="1387" spans="2:4">
      <c r="B1387" s="4"/>
      <c r="C1387" s="4"/>
      <c r="D1387" s="4"/>
    </row>
    <row r="1388" spans="2:4">
      <c r="B1388" s="4"/>
      <c r="C1388" s="4"/>
      <c r="D1388" s="4"/>
    </row>
    <row r="1389" spans="2:4">
      <c r="B1389" s="4"/>
      <c r="C1389" s="4"/>
      <c r="D1389" s="4"/>
    </row>
    <row r="1390" spans="2:4">
      <c r="B1390" s="4"/>
      <c r="C1390" s="4"/>
      <c r="D1390" s="4"/>
    </row>
    <row r="1391" spans="2:4">
      <c r="B1391" s="4"/>
      <c r="C1391" s="4"/>
      <c r="D1391" s="4"/>
    </row>
    <row r="1392" spans="2:4">
      <c r="B1392" s="4"/>
      <c r="C1392" s="4"/>
      <c r="D1392" s="4"/>
    </row>
    <row r="1393" spans="2:3">
      <c r="B1393" s="4"/>
      <c r="C1393" s="4"/>
    </row>
    <row r="1394" spans="2:3">
      <c r="B1394" s="4"/>
    </row>
    <row r="1395" spans="2:3">
      <c r="B1395" s="4"/>
    </row>
    <row r="1396" spans="2:3">
      <c r="B1396" s="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78A4-FC55-4C45-A441-7A424A02B4B9}">
  <sheetPr codeName="Sheet5"/>
  <dimension ref="B1:AF54"/>
  <sheetViews>
    <sheetView zoomScale="90" zoomScaleNormal="90" workbookViewId="0">
      <selection activeCell="T12" sqref="T12"/>
    </sheetView>
  </sheetViews>
  <sheetFormatPr defaultColWidth="9" defaultRowHeight="15"/>
  <cols>
    <col min="1" max="1" width="2.42578125" style="9" customWidth="1"/>
    <col min="2" max="2" width="14.85546875" style="9" customWidth="1"/>
    <col min="3" max="4" width="15" style="9" customWidth="1"/>
    <col min="5" max="5" width="9" style="9"/>
    <col min="6" max="6" width="16.42578125" style="9" customWidth="1"/>
    <col min="7" max="7" width="16.140625" style="9" customWidth="1"/>
    <col min="8" max="8" width="13.28515625" style="9" customWidth="1"/>
    <col min="9" max="9" width="14.85546875" style="9" customWidth="1"/>
    <col min="10" max="10" width="16.28515625" style="9" customWidth="1"/>
    <col min="11" max="11" width="13.7109375" style="9" customWidth="1"/>
    <col min="12" max="12" width="9" style="9"/>
    <col min="13" max="13" width="13.5703125" style="9" customWidth="1"/>
    <col min="14" max="14" width="11.5703125" style="9" bestFit="1" customWidth="1"/>
    <col min="15" max="16" width="9" style="9"/>
    <col min="17" max="17" width="19.140625" style="9" customWidth="1"/>
    <col min="18" max="18" width="18.5703125" style="9" customWidth="1"/>
    <col min="19" max="19" width="9" style="9"/>
    <col min="20" max="20" width="13.140625" style="9" customWidth="1"/>
    <col min="21" max="21" width="12.5703125" style="9" customWidth="1"/>
    <col min="22" max="26" width="9" style="9"/>
    <col min="27" max="27" width="13.140625" style="9" customWidth="1"/>
    <col min="28" max="28" width="14.140625" style="9" customWidth="1"/>
    <col min="29" max="16384" width="9" style="9"/>
  </cols>
  <sheetData>
    <row r="1" spans="2:32" s="16" customFormat="1" ht="15.75" thickBot="1">
      <c r="B1" s="25" t="s">
        <v>243</v>
      </c>
      <c r="C1" s="31"/>
      <c r="D1" s="25"/>
      <c r="I1" s="25" t="s">
        <v>242</v>
      </c>
      <c r="J1" s="31"/>
      <c r="K1" s="25"/>
      <c r="P1" s="25" t="s">
        <v>201</v>
      </c>
      <c r="Q1" s="31"/>
      <c r="R1" s="25"/>
    </row>
    <row r="2" spans="2:32" ht="15.75" thickTop="1"/>
    <row r="3" spans="2:32" ht="15.75" thickBot="1">
      <c r="B3" s="32" t="s">
        <v>202</v>
      </c>
      <c r="C3" s="32" t="s">
        <v>241</v>
      </c>
      <c r="D3" s="32" t="s">
        <v>240</v>
      </c>
      <c r="F3" s="18" t="s">
        <v>205</v>
      </c>
      <c r="G3" s="18" t="s">
        <v>206</v>
      </c>
      <c r="I3" s="32" t="s">
        <v>202</v>
      </c>
      <c r="J3" s="32" t="s">
        <v>241</v>
      </c>
      <c r="K3" s="32" t="s">
        <v>240</v>
      </c>
      <c r="M3" s="18" t="s">
        <v>205</v>
      </c>
      <c r="N3" s="18" t="s">
        <v>206</v>
      </c>
      <c r="P3" s="32" t="s">
        <v>202</v>
      </c>
      <c r="Q3" s="32" t="s">
        <v>203</v>
      </c>
      <c r="R3" s="32" t="s">
        <v>204</v>
      </c>
      <c r="T3" s="18" t="s">
        <v>205</v>
      </c>
      <c r="U3" s="18" t="s">
        <v>206</v>
      </c>
      <c r="V3" s="16"/>
      <c r="W3" s="16"/>
      <c r="X3" s="16"/>
      <c r="Y3" s="16"/>
      <c r="Z3" s="16"/>
      <c r="AA3" s="16"/>
      <c r="AB3" s="16"/>
    </row>
    <row r="4" spans="2:32" ht="16.5" thickTop="1" thickBot="1">
      <c r="B4" s="33" t="s">
        <v>0</v>
      </c>
      <c r="C4" s="34">
        <v>4.5600000000000002E-2</v>
      </c>
      <c r="D4" s="34">
        <v>4.6600000000000003E-2</v>
      </c>
      <c r="F4" s="35" t="s">
        <v>239</v>
      </c>
      <c r="G4" s="36">
        <f>_xll.McpToday()</f>
        <v>45890.329415647582</v>
      </c>
      <c r="I4" s="33" t="s">
        <v>0</v>
      </c>
      <c r="J4" s="34">
        <v>1.528E-2</v>
      </c>
      <c r="K4" s="34">
        <v>1.528E-2</v>
      </c>
      <c r="M4" s="35" t="s">
        <v>239</v>
      </c>
      <c r="N4" s="36">
        <f>G4</f>
        <v>45890.329415647582</v>
      </c>
      <c r="P4" s="33" t="s">
        <v>0</v>
      </c>
      <c r="Q4" s="34">
        <v>-5.8</v>
      </c>
      <c r="R4" s="34">
        <v>-4.5</v>
      </c>
      <c r="T4" s="35" t="s">
        <v>207</v>
      </c>
      <c r="U4" s="36">
        <f>G4</f>
        <v>45890.329415647582</v>
      </c>
      <c r="AB4" s="14"/>
    </row>
    <row r="5" spans="2:32" ht="16.5" thickTop="1" thickBot="1">
      <c r="B5" s="33" t="s">
        <v>1</v>
      </c>
      <c r="C5" s="34">
        <v>4.4699999999999997E-2</v>
      </c>
      <c r="D5" s="34">
        <v>4.7199999999999999E-2</v>
      </c>
      <c r="F5" s="35" t="s">
        <v>238</v>
      </c>
      <c r="G5" s="36" t="s">
        <v>18</v>
      </c>
      <c r="I5" s="33" t="s">
        <v>247</v>
      </c>
      <c r="J5" s="34">
        <v>1.7219999999999999E-2</v>
      </c>
      <c r="K5" s="34">
        <v>1.7219999999999999E-2</v>
      </c>
      <c r="M5" s="35" t="s">
        <v>238</v>
      </c>
      <c r="N5" s="36" t="s">
        <v>18</v>
      </c>
      <c r="P5" s="33" t="s">
        <v>1</v>
      </c>
      <c r="Q5" s="34">
        <v>-5.2</v>
      </c>
      <c r="R5" s="34">
        <v>-5.16</v>
      </c>
      <c r="T5" s="35" t="s">
        <v>208</v>
      </c>
      <c r="U5" s="38">
        <v>7.2854999999999999</v>
      </c>
    </row>
    <row r="6" spans="2:32" ht="16.5" thickTop="1" thickBot="1">
      <c r="B6" s="33" t="s">
        <v>2</v>
      </c>
      <c r="C6" s="34">
        <v>4.5699999999999998E-2</v>
      </c>
      <c r="D6" s="34">
        <v>4.6699999999999998E-2</v>
      </c>
      <c r="F6" s="35" t="s">
        <v>237</v>
      </c>
      <c r="G6" s="36" t="s">
        <v>19</v>
      </c>
      <c r="I6" s="33" t="s">
        <v>4</v>
      </c>
      <c r="J6" s="34">
        <v>1.8489999999999999E-2</v>
      </c>
      <c r="K6" s="34">
        <v>1.8489999999999999E-2</v>
      </c>
      <c r="M6" s="35" t="s">
        <v>237</v>
      </c>
      <c r="N6" s="36" t="s">
        <v>19</v>
      </c>
      <c r="P6" s="33" t="s">
        <v>2</v>
      </c>
      <c r="Q6" s="34">
        <v>-16.28</v>
      </c>
      <c r="R6" s="34">
        <v>-16.27</v>
      </c>
      <c r="T6" s="35" t="s">
        <v>209</v>
      </c>
      <c r="U6" s="38">
        <v>7.2855999999999996</v>
      </c>
    </row>
    <row r="7" spans="2:32" ht="16.5" thickTop="1" thickBot="1">
      <c r="B7" s="33" t="s">
        <v>3</v>
      </c>
      <c r="C7" s="34">
        <v>4.4699999999999997E-2</v>
      </c>
      <c r="D7" s="34">
        <v>4.7199999999999999E-2</v>
      </c>
      <c r="F7" s="35" t="s">
        <v>236</v>
      </c>
      <c r="G7" s="36" t="s">
        <v>20</v>
      </c>
      <c r="I7" s="33" t="s">
        <v>6</v>
      </c>
      <c r="J7" s="34">
        <v>1.711E-2</v>
      </c>
      <c r="K7" s="34">
        <v>1.711E-2</v>
      </c>
      <c r="M7" s="35" t="s">
        <v>236</v>
      </c>
      <c r="N7" s="36" t="s">
        <v>20</v>
      </c>
      <c r="P7" s="33" t="s">
        <v>3</v>
      </c>
      <c r="Q7" s="34">
        <v>-37.9</v>
      </c>
      <c r="R7" s="34">
        <v>-37.799999999999997</v>
      </c>
      <c r="T7" s="35" t="s">
        <v>210</v>
      </c>
      <c r="U7" s="36" t="s">
        <v>20</v>
      </c>
    </row>
    <row r="8" spans="2:32" ht="16.5" thickTop="1" thickBot="1">
      <c r="B8" s="33" t="s">
        <v>4</v>
      </c>
      <c r="C8" s="34">
        <v>4.4400000000000002E-2</v>
      </c>
      <c r="D8" s="34">
        <v>4.4900000000000002E-2</v>
      </c>
      <c r="F8" s="35" t="s">
        <v>211</v>
      </c>
      <c r="G8" s="37" t="str">
        <f>Calendar!C4</f>
        <v>McpCalendar@16</v>
      </c>
      <c r="I8" s="33" t="s">
        <v>8</v>
      </c>
      <c r="J8" s="34">
        <v>1.7440000000000001E-2</v>
      </c>
      <c r="K8" s="34">
        <v>1.7440000000000001E-2</v>
      </c>
      <c r="M8" s="35" t="s">
        <v>211</v>
      </c>
      <c r="N8" s="37" t="str">
        <f>Calendar!B4</f>
        <v>McpCalendar@14</v>
      </c>
      <c r="P8" s="33" t="s">
        <v>4</v>
      </c>
      <c r="Q8" s="34">
        <v>-76.7</v>
      </c>
      <c r="R8" s="34">
        <v>-76.2</v>
      </c>
      <c r="T8" s="35" t="s">
        <v>211</v>
      </c>
      <c r="U8" s="37" t="str">
        <f>Calendar!D4</f>
        <v>McpCalendar@15</v>
      </c>
      <c r="AB8" s="14"/>
    </row>
    <row r="9" spans="2:32" ht="16.5" thickTop="1" thickBot="1">
      <c r="B9" s="33" t="s">
        <v>5</v>
      </c>
      <c r="C9" s="34">
        <v>4.4999999999999998E-2</v>
      </c>
      <c r="D9" s="34">
        <v>4.7500000000000001E-2</v>
      </c>
      <c r="F9" s="35" t="s">
        <v>235</v>
      </c>
      <c r="G9" s="37">
        <f>_xll.CalendarValueDate(G8,G4)</f>
        <v>45894</v>
      </c>
      <c r="I9" s="33" t="s">
        <v>11</v>
      </c>
      <c r="J9" s="34">
        <v>1.7590000000000001E-2</v>
      </c>
      <c r="K9" s="34">
        <v>1.7590000000000001E-2</v>
      </c>
      <c r="M9" s="35" t="s">
        <v>235</v>
      </c>
      <c r="N9" s="37">
        <f>_xll.CalendarValueDate(N8,N4)</f>
        <v>45894</v>
      </c>
      <c r="P9" s="33" t="s">
        <v>5</v>
      </c>
      <c r="Q9" s="34">
        <v>-116</v>
      </c>
      <c r="R9" s="34">
        <v>-115</v>
      </c>
      <c r="T9" s="35" t="s">
        <v>198</v>
      </c>
      <c r="U9" s="37">
        <f>_xll.CalendarValueDate(U8,U4)</f>
        <v>45894</v>
      </c>
      <c r="AB9" s="17"/>
    </row>
    <row r="10" spans="2:32" ht="16.5" thickTop="1" thickBot="1">
      <c r="B10" s="33" t="s">
        <v>6</v>
      </c>
      <c r="C10" s="34">
        <v>4.4400000000000002E-2</v>
      </c>
      <c r="D10" s="34">
        <v>4.4900000000000002E-2</v>
      </c>
      <c r="F10" s="16" t="str">
        <f>_xll.McpYieldCurve2(F4:G9,B3:D22)</f>
        <v>McpYieldCurve2@0</v>
      </c>
      <c r="G10" s="16"/>
      <c r="I10" s="33" t="s">
        <v>14</v>
      </c>
      <c r="J10" s="34">
        <v>1.771E-2</v>
      </c>
      <c r="K10" s="34">
        <v>1.771E-2</v>
      </c>
      <c r="M10" s="16" t="str">
        <f>_xll.McpYieldCurve2(M4:N8,I3:K11)</f>
        <v>McpYieldCurve2@1</v>
      </c>
      <c r="N10" s="16"/>
      <c r="P10" s="33" t="s">
        <v>6</v>
      </c>
      <c r="Q10" s="34">
        <v>-198</v>
      </c>
      <c r="R10" s="34">
        <v>-155</v>
      </c>
      <c r="T10" s="35" t="s">
        <v>212</v>
      </c>
      <c r="U10" s="35" t="s">
        <v>213</v>
      </c>
      <c r="AB10" s="14"/>
    </row>
    <row r="11" spans="2:32" ht="16.5" thickTop="1" thickBot="1">
      <c r="B11" s="33" t="s">
        <v>7</v>
      </c>
      <c r="C11" s="34">
        <v>4.4400000000000002E-2</v>
      </c>
      <c r="D11" s="34">
        <v>4.4900000000000002E-2</v>
      </c>
      <c r="I11" s="33" t="s">
        <v>17</v>
      </c>
      <c r="J11" s="34">
        <v>1.7850000000000001E-2</v>
      </c>
      <c r="K11" s="34">
        <v>1.7850000000000001E-2</v>
      </c>
      <c r="P11" s="33" t="s">
        <v>7</v>
      </c>
      <c r="Q11" s="34">
        <v>-352</v>
      </c>
      <c r="R11" s="34">
        <v>-351.8</v>
      </c>
      <c r="AA11" s="16"/>
      <c r="AB11" s="16"/>
      <c r="AC11" s="16"/>
      <c r="AD11" s="16"/>
      <c r="AE11" s="16"/>
      <c r="AF11" s="16"/>
    </row>
    <row r="12" spans="2:32" ht="16.5" thickTop="1" thickBot="1">
      <c r="B12" s="33" t="s">
        <v>8</v>
      </c>
      <c r="C12" s="34">
        <v>4.4400000000000002E-2</v>
      </c>
      <c r="D12" s="34">
        <v>4.4900000000000002E-2</v>
      </c>
      <c r="P12" s="33" t="s">
        <v>8</v>
      </c>
      <c r="Q12" s="34">
        <v>-525</v>
      </c>
      <c r="R12" s="34">
        <v>-523.5</v>
      </c>
      <c r="T12" s="16" t="str">
        <f>_xll.McpFXForwardPointsCurve2(T4:U10,P3:P25,Q3:R25,,,"VP|HD|HD")</f>
        <v>McpFXForwardPointsCurve2@0</v>
      </c>
      <c r="AA12" s="16"/>
    </row>
    <row r="13" spans="2:32" ht="16.5" thickTop="1" thickBot="1">
      <c r="B13" s="33" t="s">
        <v>9</v>
      </c>
      <c r="C13" s="34">
        <v>4.3700000000000003E-2</v>
      </c>
      <c r="D13" s="34">
        <v>4.6199999999999998E-2</v>
      </c>
      <c r="P13" s="33" t="s">
        <v>9</v>
      </c>
      <c r="Q13" s="34">
        <v>-733</v>
      </c>
      <c r="R13" s="34">
        <v>-715</v>
      </c>
    </row>
    <row r="14" spans="2:32" ht="16.5" thickTop="1" thickBot="1">
      <c r="B14" s="33" t="s">
        <v>10</v>
      </c>
      <c r="C14" s="34">
        <v>4.3299999999999998E-2</v>
      </c>
      <c r="D14" s="34">
        <v>4.3900000000000002E-2</v>
      </c>
      <c r="P14" s="33" t="s">
        <v>10</v>
      </c>
      <c r="Q14" s="34">
        <v>-927.09</v>
      </c>
      <c r="R14" s="34">
        <v>-918</v>
      </c>
    </row>
    <row r="15" spans="2:32" ht="16.5" thickTop="1" thickBot="1">
      <c r="B15" s="33" t="s">
        <v>11</v>
      </c>
      <c r="C15" s="34">
        <v>4.4400000000000002E-2</v>
      </c>
      <c r="D15" s="34">
        <v>4.4900000000000002E-2</v>
      </c>
      <c r="F15" s="14"/>
      <c r="G15" s="12"/>
      <c r="H15" s="12"/>
      <c r="I15" s="12"/>
      <c r="J15" s="12"/>
      <c r="P15" s="33" t="s">
        <v>11</v>
      </c>
      <c r="Q15" s="34">
        <v>-1140</v>
      </c>
      <c r="R15" s="34">
        <v>-1135</v>
      </c>
    </row>
    <row r="16" spans="2:32" ht="16.5" thickTop="1" thickBot="1">
      <c r="B16" s="33" t="s">
        <v>12</v>
      </c>
      <c r="C16" s="34">
        <v>4.36E-2</v>
      </c>
      <c r="D16" s="34">
        <v>4.6100000000000002E-2</v>
      </c>
      <c r="G16" s="12"/>
      <c r="H16" s="12"/>
      <c r="I16" s="12"/>
      <c r="J16" s="12"/>
      <c r="P16" s="33" t="s">
        <v>12</v>
      </c>
      <c r="Q16" s="34">
        <v>-1403</v>
      </c>
      <c r="R16" s="34">
        <v>-1359</v>
      </c>
    </row>
    <row r="17" spans="2:27" ht="16.5" thickTop="1" thickBot="1">
      <c r="B17" s="33" t="s">
        <v>13</v>
      </c>
      <c r="C17" s="34">
        <v>4.36E-2</v>
      </c>
      <c r="D17" s="34">
        <v>4.6100000000000002E-2</v>
      </c>
      <c r="F17" s="14"/>
      <c r="G17" s="15"/>
      <c r="H17" s="15"/>
      <c r="I17" s="12"/>
      <c r="J17" s="12"/>
      <c r="P17" s="33" t="s">
        <v>13</v>
      </c>
      <c r="Q17" s="34">
        <v>-1619</v>
      </c>
      <c r="R17" s="34">
        <v>-1573</v>
      </c>
    </row>
    <row r="18" spans="2:27" ht="16.5" thickTop="1" thickBot="1">
      <c r="B18" s="33" t="s">
        <v>14</v>
      </c>
      <c r="C18" s="34">
        <v>4.4400000000000002E-2</v>
      </c>
      <c r="D18" s="34">
        <v>4.4900000000000002E-2</v>
      </c>
      <c r="G18" s="15"/>
      <c r="H18" s="15"/>
      <c r="I18" s="12"/>
      <c r="J18" s="12"/>
      <c r="P18" s="33" t="s">
        <v>14</v>
      </c>
      <c r="Q18" s="34">
        <v>-1793</v>
      </c>
      <c r="R18" s="34">
        <v>-1785</v>
      </c>
    </row>
    <row r="19" spans="2:27" ht="16.5" thickTop="1" thickBot="1">
      <c r="B19" s="33" t="s">
        <v>15</v>
      </c>
      <c r="C19" s="34">
        <v>4.3499999999999997E-2</v>
      </c>
      <c r="D19" s="34">
        <v>4.5999999999999999E-2</v>
      </c>
      <c r="F19" s="14"/>
      <c r="G19" s="15"/>
      <c r="H19" s="15"/>
      <c r="I19" s="12"/>
      <c r="J19" s="12"/>
      <c r="P19" s="33" t="s">
        <v>15</v>
      </c>
      <c r="Q19" s="34">
        <v>-2055</v>
      </c>
      <c r="R19" s="34">
        <v>-2004.6</v>
      </c>
    </row>
    <row r="20" spans="2:27" ht="16.5" thickTop="1" thickBot="1">
      <c r="B20" s="33" t="s">
        <v>16</v>
      </c>
      <c r="C20" s="34">
        <v>4.3499999999999997E-2</v>
      </c>
      <c r="D20" s="34">
        <v>4.5999999999999999E-2</v>
      </c>
      <c r="G20" s="15"/>
      <c r="H20" s="15"/>
      <c r="I20" s="12"/>
      <c r="J20" s="12"/>
      <c r="P20" s="33" t="s">
        <v>16</v>
      </c>
      <c r="Q20" s="34">
        <v>-2275</v>
      </c>
      <c r="R20" s="34">
        <v>-2222.3000000000002</v>
      </c>
    </row>
    <row r="21" spans="2:27" ht="16.5" thickTop="1" thickBot="1">
      <c r="B21" s="33" t="s">
        <v>17</v>
      </c>
      <c r="C21" s="34">
        <v>4.4400000000000002E-2</v>
      </c>
      <c r="D21" s="34">
        <v>4.4900000000000002E-2</v>
      </c>
      <c r="F21" s="14"/>
      <c r="G21" s="12"/>
      <c r="H21" s="12"/>
      <c r="I21" s="12"/>
      <c r="J21" s="12"/>
      <c r="P21" s="33" t="s">
        <v>17</v>
      </c>
      <c r="Q21" s="34">
        <v>-2429</v>
      </c>
      <c r="R21" s="34">
        <v>-2426</v>
      </c>
    </row>
    <row r="22" spans="2:27" ht="16.5" thickTop="1" thickBot="1">
      <c r="B22" s="33" t="s">
        <v>21</v>
      </c>
      <c r="C22" s="34">
        <v>4.4999999999999998E-2</v>
      </c>
      <c r="D22" s="34">
        <v>4.7500000000000001E-2</v>
      </c>
      <c r="G22" s="12"/>
      <c r="H22" s="12"/>
      <c r="I22" s="12"/>
      <c r="J22" s="12"/>
      <c r="P22" s="33" t="s">
        <v>199</v>
      </c>
      <c r="Q22" s="34">
        <v>-3590</v>
      </c>
      <c r="R22" s="34">
        <v>-3390</v>
      </c>
    </row>
    <row r="23" spans="2:27" ht="16.5" thickTop="1" thickBot="1">
      <c r="B23" s="13"/>
      <c r="C23" s="13"/>
      <c r="D23" s="13"/>
      <c r="P23" s="33" t="s">
        <v>21</v>
      </c>
      <c r="Q23" s="34">
        <v>-4400</v>
      </c>
      <c r="R23" s="34">
        <v>-4370</v>
      </c>
    </row>
    <row r="24" spans="2:27" ht="16.5" thickTop="1" thickBot="1">
      <c r="B24" s="13"/>
      <c r="C24" s="13"/>
      <c r="D24" s="13"/>
      <c r="F24" s="14"/>
      <c r="G24" s="12"/>
      <c r="H24" s="12"/>
      <c r="I24" s="12"/>
      <c r="J24" s="12"/>
      <c r="P24" s="33" t="s">
        <v>22</v>
      </c>
      <c r="Q24" s="34">
        <v>-5900</v>
      </c>
      <c r="R24" s="34">
        <v>-5670</v>
      </c>
    </row>
    <row r="25" spans="2:27" ht="16.5" thickTop="1" thickBot="1">
      <c r="B25" s="13"/>
      <c r="C25" s="13"/>
      <c r="D25" s="13"/>
      <c r="G25" s="12"/>
      <c r="H25" s="12"/>
      <c r="I25" s="12"/>
      <c r="J25" s="12"/>
      <c r="P25" s="33" t="s">
        <v>23</v>
      </c>
      <c r="Q25" s="34">
        <v>-6800</v>
      </c>
      <c r="R25" s="34">
        <v>-5500</v>
      </c>
    </row>
    <row r="26" spans="2:27" ht="15.75" thickTop="1">
      <c r="P26" s="13"/>
      <c r="Q26" s="13"/>
      <c r="R26" s="13"/>
      <c r="AA26" s="24"/>
    </row>
    <row r="27" spans="2:27">
      <c r="B27" s="14"/>
      <c r="P27" s="13"/>
    </row>
    <row r="29" spans="2:27">
      <c r="G29" s="11"/>
      <c r="H29" s="11"/>
      <c r="I29" s="11"/>
      <c r="J29" s="11"/>
    </row>
    <row r="30" spans="2:27">
      <c r="C30" s="10"/>
      <c r="D30" s="10"/>
      <c r="E30" s="10"/>
      <c r="J30" s="10"/>
      <c r="K30" s="10"/>
      <c r="L30" s="10"/>
      <c r="Q30" s="10"/>
      <c r="R30" s="10"/>
      <c r="S30" s="10"/>
      <c r="X30" s="10"/>
      <c r="Y30" s="10"/>
      <c r="Z30" s="10"/>
    </row>
    <row r="31" spans="2:27">
      <c r="B31" s="10"/>
      <c r="C31" s="10"/>
      <c r="D31" s="10"/>
      <c r="E31" s="10"/>
      <c r="I31" s="10"/>
      <c r="J31" s="10"/>
      <c r="K31" s="10"/>
      <c r="L31" s="10"/>
      <c r="P31" s="10"/>
      <c r="Q31" s="10"/>
      <c r="R31" s="10"/>
      <c r="S31" s="10"/>
      <c r="W31" s="10"/>
      <c r="X31" s="10"/>
      <c r="Y31" s="10"/>
      <c r="Z31" s="10"/>
    </row>
    <row r="32" spans="2:27">
      <c r="B32" s="10"/>
      <c r="C32" s="10"/>
      <c r="D32" s="10"/>
      <c r="E32" s="10"/>
      <c r="I32" s="10"/>
      <c r="J32" s="10"/>
      <c r="K32" s="10"/>
      <c r="L32" s="10"/>
      <c r="P32" s="10"/>
      <c r="Q32" s="10"/>
      <c r="R32" s="10"/>
      <c r="S32" s="10"/>
      <c r="W32" s="10"/>
      <c r="X32" s="10"/>
      <c r="Y32" s="10"/>
      <c r="Z32" s="10"/>
    </row>
    <row r="33" spans="2:26">
      <c r="B33" s="10"/>
      <c r="C33" s="10"/>
      <c r="D33" s="10"/>
      <c r="E33" s="10"/>
      <c r="I33" s="10"/>
      <c r="J33" s="10"/>
      <c r="K33" s="10"/>
      <c r="L33" s="10"/>
      <c r="P33" s="10"/>
      <c r="Q33" s="10"/>
      <c r="R33" s="10"/>
      <c r="S33" s="10"/>
      <c r="W33" s="10"/>
      <c r="X33" s="10"/>
      <c r="Y33" s="10"/>
      <c r="Z33" s="10"/>
    </row>
    <row r="34" spans="2:26">
      <c r="B34" s="10"/>
      <c r="C34" s="10"/>
      <c r="D34" s="10"/>
      <c r="E34" s="10"/>
      <c r="I34" s="10"/>
      <c r="J34" s="10"/>
      <c r="K34" s="10"/>
      <c r="L34" s="10"/>
      <c r="P34" s="10"/>
      <c r="Q34" s="10"/>
      <c r="R34" s="10"/>
      <c r="S34" s="10"/>
      <c r="W34" s="10"/>
      <c r="X34" s="10"/>
      <c r="Y34" s="10"/>
      <c r="Z34" s="10"/>
    </row>
    <row r="35" spans="2:26">
      <c r="B35" s="10"/>
      <c r="C35" s="10"/>
      <c r="D35" s="10"/>
      <c r="E35" s="10"/>
      <c r="I35" s="10"/>
      <c r="J35" s="10"/>
      <c r="K35" s="10"/>
      <c r="L35" s="10"/>
      <c r="P35" s="10"/>
      <c r="Q35" s="10"/>
      <c r="R35" s="10"/>
      <c r="S35" s="10"/>
      <c r="W35" s="10"/>
      <c r="X35" s="10"/>
      <c r="Y35" s="10"/>
      <c r="Z35" s="10"/>
    </row>
    <row r="36" spans="2:26">
      <c r="B36" s="10"/>
      <c r="C36" s="10"/>
      <c r="D36" s="10"/>
      <c r="E36" s="10"/>
      <c r="I36" s="10"/>
      <c r="J36" s="10"/>
      <c r="K36" s="10"/>
      <c r="L36" s="10"/>
      <c r="P36" s="10"/>
      <c r="Q36" s="10"/>
      <c r="R36" s="10"/>
      <c r="S36" s="10"/>
      <c r="W36" s="10"/>
      <c r="X36" s="10"/>
      <c r="Y36" s="10"/>
      <c r="Z36" s="10"/>
    </row>
    <row r="37" spans="2:26">
      <c r="B37" s="10"/>
      <c r="C37" s="10"/>
      <c r="D37" s="10"/>
      <c r="E37" s="10"/>
      <c r="I37" s="10"/>
      <c r="J37" s="10"/>
      <c r="K37" s="10"/>
      <c r="L37" s="10"/>
      <c r="P37" s="10"/>
      <c r="Q37" s="10"/>
      <c r="R37" s="10"/>
      <c r="S37" s="10"/>
      <c r="W37" s="10"/>
      <c r="X37" s="10"/>
      <c r="Y37" s="10"/>
      <c r="Z37" s="10"/>
    </row>
    <row r="38" spans="2:26">
      <c r="B38" s="10"/>
      <c r="C38" s="10"/>
      <c r="D38" s="10"/>
      <c r="E38" s="10"/>
      <c r="I38" s="10"/>
      <c r="J38" s="10"/>
      <c r="K38" s="10"/>
      <c r="L38" s="10"/>
      <c r="P38" s="10"/>
      <c r="Q38" s="10"/>
      <c r="R38" s="10"/>
      <c r="S38" s="10"/>
      <c r="W38" s="10"/>
      <c r="X38" s="10"/>
      <c r="Y38" s="10"/>
      <c r="Z38" s="10"/>
    </row>
    <row r="39" spans="2:26">
      <c r="B39" s="10"/>
      <c r="C39" s="10"/>
      <c r="D39" s="10"/>
      <c r="E39" s="10"/>
      <c r="I39" s="10"/>
      <c r="J39" s="10"/>
      <c r="K39" s="10"/>
      <c r="L39" s="10"/>
      <c r="P39" s="10"/>
      <c r="Q39" s="10"/>
      <c r="R39" s="10"/>
      <c r="S39" s="10"/>
      <c r="W39" s="10"/>
      <c r="X39" s="10"/>
      <c r="Y39" s="10"/>
      <c r="Z39" s="10"/>
    </row>
    <row r="40" spans="2:26">
      <c r="B40" s="10"/>
      <c r="C40" s="10"/>
      <c r="D40" s="10"/>
      <c r="E40" s="10"/>
      <c r="P40" s="10"/>
      <c r="Q40" s="10"/>
      <c r="R40" s="10"/>
      <c r="S40" s="10"/>
      <c r="W40" s="10"/>
      <c r="X40" s="10"/>
      <c r="Y40" s="10"/>
      <c r="Z40" s="10"/>
    </row>
    <row r="41" spans="2:26">
      <c r="B41" s="10"/>
      <c r="C41" s="10"/>
      <c r="D41" s="10"/>
      <c r="E41" s="10"/>
      <c r="P41" s="10"/>
      <c r="Q41" s="10"/>
      <c r="R41" s="10"/>
      <c r="S41" s="10"/>
      <c r="W41" s="10"/>
      <c r="X41" s="10"/>
      <c r="Y41" s="10"/>
      <c r="Z41" s="10"/>
    </row>
    <row r="42" spans="2:26">
      <c r="B42" s="10"/>
      <c r="C42" s="10"/>
      <c r="D42" s="10"/>
      <c r="E42" s="10"/>
      <c r="P42" s="10"/>
      <c r="Q42" s="10"/>
      <c r="R42" s="10"/>
      <c r="S42" s="10"/>
      <c r="W42" s="10"/>
      <c r="X42" s="10"/>
      <c r="Y42" s="10"/>
      <c r="Z42" s="10"/>
    </row>
    <row r="43" spans="2:26">
      <c r="B43" s="10"/>
      <c r="C43" s="10"/>
      <c r="D43" s="10"/>
      <c r="E43" s="10"/>
      <c r="P43" s="10"/>
      <c r="Q43" s="10"/>
      <c r="R43" s="10"/>
      <c r="S43" s="10"/>
      <c r="W43" s="10"/>
      <c r="X43" s="10"/>
      <c r="Y43" s="10"/>
      <c r="Z43" s="10"/>
    </row>
    <row r="44" spans="2:26">
      <c r="B44" s="10"/>
      <c r="C44" s="10"/>
      <c r="D44" s="10"/>
      <c r="E44" s="10"/>
      <c r="P44" s="10"/>
      <c r="Q44" s="10"/>
      <c r="R44" s="10"/>
      <c r="S44" s="10"/>
      <c r="W44" s="10"/>
      <c r="X44" s="10"/>
      <c r="Y44" s="10"/>
      <c r="Z44" s="10"/>
    </row>
    <row r="45" spans="2:26">
      <c r="B45" s="10"/>
      <c r="C45" s="10"/>
      <c r="D45" s="10"/>
      <c r="E45" s="10"/>
      <c r="P45" s="10"/>
      <c r="Q45" s="10"/>
      <c r="R45" s="10"/>
      <c r="S45" s="10"/>
      <c r="W45" s="10"/>
      <c r="X45" s="10"/>
      <c r="Y45" s="10"/>
      <c r="Z45" s="10"/>
    </row>
    <row r="46" spans="2:26">
      <c r="B46" s="10"/>
      <c r="C46" s="10"/>
      <c r="D46" s="10"/>
      <c r="E46" s="10"/>
      <c r="P46" s="10"/>
      <c r="Q46" s="10"/>
      <c r="R46" s="10"/>
      <c r="S46" s="10"/>
      <c r="W46" s="10"/>
      <c r="X46" s="10"/>
      <c r="Y46" s="10"/>
      <c r="Z46" s="10"/>
    </row>
    <row r="47" spans="2:26">
      <c r="B47" s="10"/>
      <c r="C47" s="10"/>
      <c r="D47" s="10"/>
      <c r="E47" s="10"/>
      <c r="P47" s="10"/>
      <c r="Q47" s="10"/>
      <c r="R47" s="10"/>
      <c r="S47" s="10"/>
      <c r="W47" s="10"/>
      <c r="X47" s="10"/>
      <c r="Y47" s="10"/>
      <c r="Z47" s="10"/>
    </row>
    <row r="48" spans="2:26">
      <c r="B48" s="10"/>
      <c r="C48" s="10"/>
      <c r="D48" s="10"/>
      <c r="E48" s="10"/>
      <c r="P48" s="10"/>
      <c r="Q48" s="10"/>
      <c r="R48" s="10"/>
      <c r="S48" s="10"/>
      <c r="W48" s="10"/>
      <c r="X48" s="10"/>
      <c r="Y48" s="10"/>
      <c r="Z48" s="10"/>
    </row>
    <row r="49" spans="2:26">
      <c r="B49" s="10"/>
      <c r="C49" s="10"/>
      <c r="D49" s="10"/>
      <c r="E49" s="10"/>
      <c r="P49" s="10"/>
      <c r="Q49" s="10"/>
      <c r="R49" s="10"/>
      <c r="S49" s="10"/>
      <c r="W49" s="10"/>
      <c r="X49" s="10"/>
      <c r="Y49" s="10"/>
      <c r="Z49" s="10"/>
    </row>
    <row r="50" spans="2:26">
      <c r="B50" s="10"/>
      <c r="C50" s="10"/>
      <c r="D50" s="10"/>
      <c r="E50" s="10"/>
      <c r="P50" s="10"/>
      <c r="Q50" s="10"/>
      <c r="R50" s="10"/>
      <c r="S50" s="10"/>
      <c r="W50" s="10"/>
      <c r="X50" s="10"/>
      <c r="Y50" s="10"/>
      <c r="Z50" s="10"/>
    </row>
    <row r="51" spans="2:26">
      <c r="B51" s="10"/>
      <c r="C51" s="10"/>
      <c r="D51" s="10"/>
      <c r="E51" s="10"/>
      <c r="P51" s="10"/>
      <c r="Q51" s="10"/>
      <c r="R51" s="10"/>
      <c r="S51" s="10"/>
      <c r="W51" s="10"/>
      <c r="X51" s="10"/>
      <c r="Y51" s="10"/>
      <c r="Z51" s="10"/>
    </row>
    <row r="52" spans="2:26">
      <c r="B52" s="10"/>
      <c r="C52" s="10"/>
      <c r="D52" s="10"/>
      <c r="E52" s="10"/>
      <c r="P52" s="10"/>
      <c r="Q52" s="10"/>
      <c r="R52" s="10"/>
      <c r="S52" s="10"/>
      <c r="W52" s="10"/>
      <c r="X52" s="10"/>
      <c r="Y52" s="10"/>
      <c r="Z52" s="10"/>
    </row>
    <row r="53" spans="2:26">
      <c r="P53" s="10"/>
      <c r="Q53" s="10"/>
      <c r="R53" s="10"/>
      <c r="S53" s="10"/>
      <c r="W53" s="10"/>
      <c r="X53" s="10"/>
      <c r="Y53" s="10"/>
      <c r="Z53" s="10"/>
    </row>
    <row r="54" spans="2:26">
      <c r="P54" s="10"/>
      <c r="Q54" s="10"/>
      <c r="R54" s="10"/>
      <c r="S54" s="10"/>
      <c r="W54" s="10"/>
      <c r="X54" s="10"/>
      <c r="Y54" s="10"/>
      <c r="Z54" s="10"/>
    </row>
  </sheetData>
  <phoneticPr fontId="4" type="noConversion"/>
  <pageMargins left="0.7" right="0.7" top="0.75" bottom="0.75" header="0.3" footer="0.3"/>
  <pageSetup paperSize="9" orientation="portrait" r:id="rId1"/>
  <customProperties>
    <customPr name="REFI_OFFICE_FUNCTION_DATA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0F48-9874-474A-8A68-DBA6C7D34813}">
  <sheetPr codeName="Sheet7"/>
  <dimension ref="A1:O141"/>
  <sheetViews>
    <sheetView topLeftCell="A25" zoomScale="112" zoomScaleNormal="112" workbookViewId="0">
      <selection activeCell="F48" sqref="F48"/>
    </sheetView>
  </sheetViews>
  <sheetFormatPr defaultRowHeight="15"/>
  <cols>
    <col min="1" max="1" width="21.5703125" customWidth="1"/>
    <col min="2" max="2" width="22" customWidth="1"/>
    <col min="3" max="3" width="15.85546875" customWidth="1"/>
    <col min="4" max="4" width="15.140625" customWidth="1"/>
    <col min="5" max="5" width="17.85546875" customWidth="1"/>
    <col min="6" max="6" width="33.140625" customWidth="1"/>
    <col min="7" max="7" width="31.28515625" customWidth="1"/>
    <col min="8" max="8" width="11.5703125" bestFit="1" customWidth="1"/>
    <col min="9" max="9" width="10.42578125" bestFit="1" customWidth="1"/>
    <col min="13" max="13" width="17.42578125" customWidth="1"/>
  </cols>
  <sheetData>
    <row r="1" spans="1:10" ht="15.75" thickBot="1">
      <c r="A1" s="25" t="s">
        <v>244</v>
      </c>
      <c r="B1" s="25" t="s">
        <v>254</v>
      </c>
    </row>
    <row r="2" spans="1:10" ht="16.5" thickTop="1" thickBot="1">
      <c r="A2" s="37" t="str">
        <f>Calendar!D4</f>
        <v>McpCalendar@15</v>
      </c>
      <c r="B2" s="37" t="str">
        <f>DEPO!T12</f>
        <v>McpFXForwardPointsCurve2@0</v>
      </c>
      <c r="D2" s="1"/>
      <c r="J2" s="1"/>
    </row>
    <row r="3" spans="1:10" ht="15.75" thickTop="1">
      <c r="A3" s="2"/>
      <c r="J3" s="1"/>
    </row>
    <row r="4" spans="1:10" ht="15.75" thickBot="1">
      <c r="A4" s="25" t="s">
        <v>255</v>
      </c>
      <c r="J4" s="1"/>
    </row>
    <row r="5" spans="1:10" ht="16.5" thickTop="1" thickBot="1">
      <c r="A5" s="35" t="s">
        <v>239</v>
      </c>
      <c r="B5" s="6">
        <f>_xll.McpToday()</f>
        <v>45890.329416053966</v>
      </c>
      <c r="J5" s="1"/>
    </row>
    <row r="6" spans="1:10" ht="16.5" thickTop="1" thickBot="1">
      <c r="A6" s="35" t="s">
        <v>256</v>
      </c>
      <c r="B6" s="42" t="s">
        <v>214</v>
      </c>
    </row>
    <row r="7" spans="1:10" ht="16.5" thickTop="1" thickBot="1">
      <c r="A7" s="35" t="s">
        <v>257</v>
      </c>
      <c r="B7" s="43">
        <f>_xll.CalendarValueDate(A2,'Forward Calculator-Swap Points'!B5)</f>
        <v>45894</v>
      </c>
    </row>
    <row r="8" spans="1:10" ht="16.5" thickTop="1" thickBot="1">
      <c r="A8" s="35" t="s">
        <v>258</v>
      </c>
      <c r="B8" s="7">
        <f>DEPO!U5</f>
        <v>7.2854999999999999</v>
      </c>
      <c r="C8">
        <f>DEPO!U6</f>
        <v>7.2855999999999996</v>
      </c>
    </row>
    <row r="9" spans="1:10" ht="16.5" thickTop="1" thickBot="1">
      <c r="A9" s="35" t="s">
        <v>259</v>
      </c>
      <c r="B9" s="41" t="s">
        <v>260</v>
      </c>
    </row>
    <row r="10" spans="1:10" ht="15.75" thickTop="1">
      <c r="A10" s="1"/>
      <c r="B10" s="19"/>
    </row>
    <row r="12" spans="1:10" ht="15.75" thickBot="1">
      <c r="A12" s="25" t="s">
        <v>273</v>
      </c>
    </row>
    <row r="13" spans="1:10" ht="16.5" thickTop="1" thickBot="1">
      <c r="A13" s="18" t="s">
        <v>261</v>
      </c>
      <c r="B13" s="18" t="s">
        <v>262</v>
      </c>
      <c r="C13" s="18" t="s">
        <v>263</v>
      </c>
      <c r="D13" s="18" t="s">
        <v>260</v>
      </c>
      <c r="E13" s="18"/>
      <c r="F13" s="44" t="s">
        <v>264</v>
      </c>
      <c r="G13" s="18"/>
    </row>
    <row r="14" spans="1:10" ht="15.75" thickTop="1">
      <c r="A14" s="1" t="s">
        <v>215</v>
      </c>
      <c r="B14" s="2">
        <f>_xll.CalendarValueDateTenor($A$2,$B$5,A14,"",FALSE)</f>
        <v>45890</v>
      </c>
      <c r="C14" s="2">
        <f>_xll.CalendarValueDateTenor($A$2,$B$5,A14,"",TRUE)</f>
        <v>45891</v>
      </c>
      <c r="D14" s="39">
        <f>_xll.Fxfpc2FXForwardPoints($B$2,C14,"bid")</f>
        <v>-5.8000000000000007</v>
      </c>
      <c r="E14" s="39">
        <f>_xll.Fxfpc2FXForwardPoints($B$2,C14,"ask")</f>
        <v>-4.5</v>
      </c>
      <c r="F14" s="21">
        <f>_xll.Fxfpc2FXForwardOutright($B$2,C14,"bid")</f>
        <v>7.2849199999999996</v>
      </c>
      <c r="G14" s="21">
        <f>_xll.Fxfpc2FXForwardOutright($B$2,C14,"ask")</f>
        <v>7.2851499999999998</v>
      </c>
    </row>
    <row r="15" spans="1:10">
      <c r="A15" s="1" t="s">
        <v>216</v>
      </c>
      <c r="B15" s="2">
        <f>_xll.CalendarValueDateTenor($A$2,$B$5,A15,"",FALSE)</f>
        <v>45891</v>
      </c>
      <c r="C15" s="2">
        <f>_xll.CalendarValueDateTenor($A$2,$B$5,A15,"",TRUE)</f>
        <v>45894</v>
      </c>
      <c r="D15" s="39">
        <f>_xll.Fxfpc2FXForwardPoints($B$2,C15,"bid")</f>
        <v>-5.2</v>
      </c>
      <c r="E15" s="39">
        <f>_xll.Fxfpc2FXForwardPoints($B$2,C15,"ask")</f>
        <v>-5.16</v>
      </c>
      <c r="F15" s="21">
        <f>_xll.Fxfpc2FXForwardOutright($B$2,C15,"bid")</f>
        <v>7.28498</v>
      </c>
      <c r="G15" s="21">
        <f>_xll.Fxfpc2FXForwardOutright($B$2,C15,"ask")</f>
        <v>7.2850839999999994</v>
      </c>
    </row>
    <row r="16" spans="1:10">
      <c r="A16" s="1" t="s">
        <v>217</v>
      </c>
      <c r="B16" s="2">
        <f>_xll.CalendarValueDateTenor($A$2,$B$5,A16,"",FALSE)</f>
        <v>45894</v>
      </c>
      <c r="C16" s="2">
        <f>_xll.CalendarValueDateTenor($A$2,$B$5,A16,"",TRUE)</f>
        <v>45895</v>
      </c>
      <c r="D16" s="39">
        <f>_xll.Fxfpc2FXForwardPoints($B$2,C16,"bid")</f>
        <v>-16.28</v>
      </c>
      <c r="E16" s="39">
        <f>_xll.Fxfpc2FXForwardPoints($B$2,C16,"ask")</f>
        <v>-16.27</v>
      </c>
      <c r="F16" s="21">
        <f>_xll.Fxfpc2FXForwardOutright($B$2,C16,"bid")</f>
        <v>7.2838719999999997</v>
      </c>
      <c r="G16" s="21">
        <f>_xll.Fxfpc2FXForwardOutright($B$2,C16,"ask")</f>
        <v>7.2839729999999996</v>
      </c>
    </row>
    <row r="17" spans="1:15">
      <c r="A17" s="1" t="s">
        <v>218</v>
      </c>
      <c r="B17" s="2">
        <f>_xll.CalendarValueDateTenor($A$2,$B$5,A17,"",FALSE)</f>
        <v>45894</v>
      </c>
      <c r="C17" s="2">
        <f>_xll.CalendarValueDateTenor($A$2,$B$5,A17,"",TRUE)</f>
        <v>45902</v>
      </c>
      <c r="D17" s="39">
        <f>_xll.Fxfpc2FXForwardPoints($B$2,C17,"bid")</f>
        <v>-37.9</v>
      </c>
      <c r="E17" s="39">
        <f>_xll.Fxfpc2FXForwardPoints($B$2,C17,"ask")</f>
        <v>-37.800000000000004</v>
      </c>
      <c r="F17" s="21">
        <f>_xll.Fxfpc2FXForwardOutright($B$2,C17,"bid")</f>
        <v>7.2817099999999995</v>
      </c>
      <c r="G17" s="21">
        <f>_xll.Fxfpc2FXForwardOutright($B$2,C17,"ask")</f>
        <v>7.2818199999999997</v>
      </c>
    </row>
    <row r="18" spans="1:15">
      <c r="A18" s="1" t="s">
        <v>219</v>
      </c>
      <c r="B18" s="2">
        <f>_xll.CalendarValueDateTenor($A$2,$B$5,A18,"",FALSE)</f>
        <v>45894</v>
      </c>
      <c r="C18" s="2">
        <f>_xll.CalendarValueDateTenor($A$2,$B$5,A18,"",TRUE)</f>
        <v>45908</v>
      </c>
      <c r="D18" s="39">
        <f>_xll.Fxfpc2FXForwardPoints($B$2,C18,"bid")</f>
        <v>-76.7</v>
      </c>
      <c r="E18" s="39">
        <f>_xll.Fxfpc2FXForwardPoints($B$2,C18,"ask")</f>
        <v>-76.2</v>
      </c>
      <c r="F18" s="21">
        <f>_xll.Fxfpc2FXForwardOutright($B$2,C18,"bid")</f>
        <v>7.2778299999999998</v>
      </c>
      <c r="G18" s="21">
        <f>_xll.Fxfpc2FXForwardOutright($B$2,C18,"ask")</f>
        <v>7.2779799999999994</v>
      </c>
    </row>
    <row r="19" spans="1:15">
      <c r="A19" s="1" t="s">
        <v>220</v>
      </c>
      <c r="B19" s="2">
        <f>_xll.CalendarValueDateTenor($A$2,$B$5,A19,"",FALSE)</f>
        <v>45894</v>
      </c>
      <c r="C19" s="2">
        <f>_xll.CalendarValueDateTenor($A$2,$B$5,A19,"",TRUE)</f>
        <v>45915</v>
      </c>
      <c r="D19" s="39">
        <f>_xll.Fxfpc2FXForwardPoints($B$2,C19,"bid")</f>
        <v>-116</v>
      </c>
      <c r="E19" s="39">
        <f>_xll.Fxfpc2FXForwardPoints($B$2,C19,"ask")</f>
        <v>-115</v>
      </c>
      <c r="F19" s="21">
        <f>_xll.Fxfpc2FXForwardOutright($B$2,C19,"bid")</f>
        <v>7.2739000000000003</v>
      </c>
      <c r="G19" s="21">
        <f>_xll.Fxfpc2FXForwardOutright($B$2,C19,"ask")</f>
        <v>7.2740999999999998</v>
      </c>
    </row>
    <row r="20" spans="1:15">
      <c r="A20" s="1" t="s">
        <v>221</v>
      </c>
      <c r="B20" s="2">
        <f>_xll.CalendarValueDateTenor($A$2,$B$5,A20,"",FALSE)</f>
        <v>45894</v>
      </c>
      <c r="C20" s="2">
        <f>_xll.CalendarValueDateTenor($A$2,$B$5,A20,"",TRUE)</f>
        <v>45925</v>
      </c>
      <c r="D20" s="39">
        <f>_xll.Fxfpc2FXForwardPoints($B$2,C20,"bid")</f>
        <v>-198</v>
      </c>
      <c r="E20" s="39">
        <f>_xll.Fxfpc2FXForwardPoints($B$2,C20,"ask")</f>
        <v>-155</v>
      </c>
      <c r="F20" s="21">
        <f>_xll.Fxfpc2FXForwardOutright($B$2,C20,"bid")</f>
        <v>7.2656999999999998</v>
      </c>
      <c r="G20" s="21">
        <f>_xll.Fxfpc2FXForwardOutright($B$2,C20,"ask")</f>
        <v>7.2700999999999993</v>
      </c>
    </row>
    <row r="21" spans="1:15">
      <c r="A21" s="1" t="s">
        <v>222</v>
      </c>
      <c r="B21" s="2">
        <f>_xll.CalendarValueDateTenor($A$2,$B$5,A21,"",FALSE)</f>
        <v>45894</v>
      </c>
      <c r="C21" s="2">
        <f>_xll.CalendarValueDateTenor($A$2,$B$5,A21,"",TRUE)</f>
        <v>45957</v>
      </c>
      <c r="D21" s="39">
        <f>_xll.Fxfpc2FXForwardPoints($B$2,C21,"bid")</f>
        <v>-352</v>
      </c>
      <c r="E21" s="39">
        <f>_xll.Fxfpc2FXForwardPoints($B$2,C21,"ask")</f>
        <v>-351.8</v>
      </c>
      <c r="F21" s="21">
        <f>_xll.Fxfpc2FXForwardOutright($B$2,C21,"bid")</f>
        <v>7.2503000000000002</v>
      </c>
      <c r="G21" s="21">
        <f>_xll.Fxfpc2FXForwardOutright($B$2,C21,"ask")</f>
        <v>7.2504199999999992</v>
      </c>
    </row>
    <row r="22" spans="1:15">
      <c r="A22" s="1" t="s">
        <v>223</v>
      </c>
      <c r="B22" s="2">
        <f>_xll.CalendarValueDateTenor($A$2,$B$5,A22,"",FALSE)</f>
        <v>45894</v>
      </c>
      <c r="C22" s="2">
        <f>_xll.CalendarValueDateTenor($A$2,$B$5,A22,"",TRUE)</f>
        <v>45986</v>
      </c>
      <c r="D22" s="39">
        <f>_xll.Fxfpc2FXForwardPoints($B$2,C22,"bid")</f>
        <v>-525</v>
      </c>
      <c r="E22" s="39">
        <f>_xll.Fxfpc2FXForwardPoints($B$2,C22,"ask")</f>
        <v>-523.5</v>
      </c>
      <c r="F22" s="21">
        <f>_xll.Fxfpc2FXForwardOutright($B$2,C22,"bid")</f>
        <v>7.2329999999999997</v>
      </c>
      <c r="G22" s="21">
        <f>_xll.Fxfpc2FXForwardOutright($B$2,C22,"ask")</f>
        <v>7.23325</v>
      </c>
      <c r="N22" s="1"/>
      <c r="O22" s="1"/>
    </row>
    <row r="23" spans="1:15">
      <c r="A23" s="1" t="s">
        <v>224</v>
      </c>
      <c r="B23" s="2">
        <f>_xll.CalendarValueDateTenor($A$2,$B$5,A23,"",FALSE)</f>
        <v>45894</v>
      </c>
      <c r="C23" s="2">
        <f>_xll.CalendarValueDateTenor($A$2,$B$5,A23,"",TRUE)</f>
        <v>46017</v>
      </c>
      <c r="D23" s="39">
        <f>_xll.Fxfpc2FXForwardPoints($B$2,C23,"bid")</f>
        <v>-733</v>
      </c>
      <c r="E23" s="39">
        <f>_xll.Fxfpc2FXForwardPoints($B$2,C23,"ask")</f>
        <v>-715</v>
      </c>
      <c r="F23" s="21">
        <f>_xll.Fxfpc2FXForwardOutright($B$2,C23,"bid")</f>
        <v>7.2122000000000002</v>
      </c>
      <c r="G23" s="21">
        <f>_xll.Fxfpc2FXForwardOutright($B$2,C23,"ask")</f>
        <v>7.2140999999999993</v>
      </c>
      <c r="M23" s="2"/>
    </row>
    <row r="24" spans="1:15">
      <c r="A24" s="1" t="s">
        <v>225</v>
      </c>
      <c r="B24" s="2">
        <f>_xll.CalendarValueDateTenor($A$2,$B$5,A24,"",FALSE)</f>
        <v>45894</v>
      </c>
      <c r="C24" s="2">
        <f>_xll.CalendarValueDateTenor($A$2,$B$5,A24,"",TRUE)</f>
        <v>46078</v>
      </c>
      <c r="D24" s="39">
        <f>_xll.Fxfpc2FXForwardPoints($B$2,C24,"bid")</f>
        <v>-1140</v>
      </c>
      <c r="E24" s="39">
        <f>_xll.Fxfpc2FXForwardPoints($B$2,C24,"ask")</f>
        <v>-1135</v>
      </c>
      <c r="F24" s="21">
        <f>_xll.Fxfpc2FXForwardOutright($B$2,C24,"bid")</f>
        <v>7.1715</v>
      </c>
      <c r="G24" s="21">
        <f>_xll.Fxfpc2FXForwardOutright($B$2,C24,"ask")</f>
        <v>7.1720999999999995</v>
      </c>
      <c r="M24" s="2"/>
    </row>
    <row r="25" spans="1:15">
      <c r="A25" s="1" t="s">
        <v>226</v>
      </c>
      <c r="B25" s="2">
        <f>_xll.CalendarValueDateTenor($A$2,$B$5,A25,"",FALSE)</f>
        <v>45894</v>
      </c>
      <c r="C25" s="2">
        <f>_xll.CalendarValueDateTenor($A$2,$B$5,A25,"",TRUE)</f>
        <v>46106</v>
      </c>
      <c r="D25" s="39">
        <f>_xll.Fxfpc2FXForwardPoints($B$2,C25,"bid")</f>
        <v>-1403</v>
      </c>
      <c r="E25" s="39">
        <f>_xll.Fxfpc2FXForwardPoints($B$2,C25,"ask")</f>
        <v>-1359</v>
      </c>
      <c r="F25" s="21">
        <f>_xll.Fxfpc2FXForwardOutright($B$2,C25,"bid")</f>
        <v>7.1452</v>
      </c>
      <c r="G25" s="21">
        <f>_xll.Fxfpc2FXForwardOutright($B$2,C25,"ask")</f>
        <v>7.1496999999999993</v>
      </c>
      <c r="M25" s="2"/>
    </row>
    <row r="26" spans="1:15">
      <c r="A26" s="1" t="s">
        <v>227</v>
      </c>
      <c r="B26" s="2">
        <f>_xll.CalendarValueDateTenor($A$2,$B$5,A26,"",FALSE)</f>
        <v>45894</v>
      </c>
      <c r="C26" s="2">
        <f>_xll.CalendarValueDateTenor($A$2,$B$5,A26,"",TRUE)</f>
        <v>46139</v>
      </c>
      <c r="D26" s="39">
        <f>_xll.Fxfpc2FXForwardPoints($B$2,C26,"bid")</f>
        <v>-1619</v>
      </c>
      <c r="E26" s="39">
        <f>_xll.Fxfpc2FXForwardPoints($B$2,C26,"ask")</f>
        <v>-1573</v>
      </c>
      <c r="F26" s="21">
        <f>_xll.Fxfpc2FXForwardOutright($B$2,C26,"bid")</f>
        <v>7.1235999999999997</v>
      </c>
      <c r="G26" s="21">
        <f>_xll.Fxfpc2FXForwardOutright($B$2,C26,"ask")</f>
        <v>7.1282999999999994</v>
      </c>
      <c r="M26" s="2"/>
    </row>
    <row r="27" spans="1:15">
      <c r="A27" s="1" t="s">
        <v>228</v>
      </c>
      <c r="B27" s="2">
        <f>_xll.CalendarValueDateTenor($A$2,$B$5,A27,"",FALSE)</f>
        <v>45894</v>
      </c>
      <c r="C27" s="2">
        <f>_xll.CalendarValueDateTenor($A$2,$B$5,A27,"",TRUE)</f>
        <v>46168</v>
      </c>
      <c r="D27" s="39">
        <f>_xll.Fxfpc2FXForwardPoints($B$2,C27,"bid")</f>
        <v>-1793</v>
      </c>
      <c r="E27" s="39">
        <f>_xll.Fxfpc2FXForwardPoints($B$2,C27,"ask")</f>
        <v>-1785</v>
      </c>
      <c r="F27" s="21">
        <f>_xll.Fxfpc2FXForwardOutright($B$2,C27,"bid")</f>
        <v>7.1062000000000003</v>
      </c>
      <c r="G27" s="21">
        <f>_xll.Fxfpc2FXForwardOutright($B$2,C27,"ask")</f>
        <v>7.1071</v>
      </c>
      <c r="M27" s="2"/>
    </row>
    <row r="28" spans="1:15">
      <c r="A28" s="1" t="s">
        <v>229</v>
      </c>
      <c r="B28" s="2">
        <f>_xll.CalendarValueDateTenor($A$2,$B$5,A28,"",FALSE)</f>
        <v>45894</v>
      </c>
      <c r="C28" s="2">
        <f>_xll.CalendarValueDateTenor($A$2,$B$5,A28,"",TRUE)</f>
        <v>46198</v>
      </c>
      <c r="D28" s="39">
        <f>_xll.Fxfpc2FXForwardPoints($B$2,C28,"bid")</f>
        <v>-2055</v>
      </c>
      <c r="E28" s="39">
        <f>_xll.Fxfpc2FXForwardPoints($B$2,C28,"ask")</f>
        <v>-2004.6000000000001</v>
      </c>
      <c r="F28" s="21">
        <f>_xll.Fxfpc2FXForwardOutright($B$2,C28,"bid")</f>
        <v>7.08</v>
      </c>
      <c r="G28" s="21">
        <f>_xll.Fxfpc2FXForwardOutright($B$2,C28,"ask")</f>
        <v>7.08514</v>
      </c>
      <c r="M28" s="2"/>
    </row>
    <row r="29" spans="1:15">
      <c r="A29" s="1" t="s">
        <v>230</v>
      </c>
      <c r="B29" s="2">
        <f>_xll.CalendarValueDateTenor($A$2,$B$5,A29,"",FALSE)</f>
        <v>45894</v>
      </c>
      <c r="C29" s="2">
        <f>_xll.CalendarValueDateTenor($A$2,$B$5,A29,"",TRUE)</f>
        <v>46230</v>
      </c>
      <c r="D29" s="39">
        <f>_xll.Fxfpc2FXForwardPoints($B$2,C29,"bid")</f>
        <v>-2275</v>
      </c>
      <c r="E29" s="39">
        <f>_xll.Fxfpc2FXForwardPoints($B$2,C29,"ask")</f>
        <v>-2222.3000000000002</v>
      </c>
      <c r="F29" s="21">
        <f>_xll.Fxfpc2FXForwardOutright($B$2,C29,"bid")</f>
        <v>7.0579999999999998</v>
      </c>
      <c r="G29" s="21">
        <f>_xll.Fxfpc2FXForwardOutright($B$2,C29,"ask")</f>
        <v>7.0633699999999999</v>
      </c>
      <c r="M29" s="2"/>
    </row>
    <row r="30" spans="1:15">
      <c r="A30" s="1" t="s">
        <v>231</v>
      </c>
      <c r="B30" s="2">
        <f>_xll.CalendarValueDateTenor($A$2,$B$5,A30,"",FALSE)</f>
        <v>45894</v>
      </c>
      <c r="C30" s="2">
        <f>_xll.CalendarValueDateTenor($A$2,$B$5,A30,"",TRUE)</f>
        <v>46259</v>
      </c>
      <c r="D30" s="39">
        <f>_xll.Fxfpc2FXForwardPoints($B$2,C30,"bid")</f>
        <v>-2429</v>
      </c>
      <c r="E30" s="39">
        <f>_xll.Fxfpc2FXForwardPoints($B$2,C30,"ask")</f>
        <v>-2426</v>
      </c>
      <c r="F30" s="21">
        <f>_xll.Fxfpc2FXForwardOutright($B$2,C30,"bid")</f>
        <v>7.0426000000000002</v>
      </c>
      <c r="G30" s="21">
        <f>_xll.Fxfpc2FXForwardOutright($B$2,C30,"ask")</f>
        <v>7.0429999999999993</v>
      </c>
      <c r="M30" s="2"/>
    </row>
    <row r="31" spans="1:15">
      <c r="A31" s="1" t="s">
        <v>232</v>
      </c>
      <c r="B31" s="2">
        <f>_xll.CalendarValueDateTenor($A$2,$B$5,A31,"",FALSE)</f>
        <v>45894</v>
      </c>
      <c r="C31" s="2">
        <f>_xll.CalendarValueDateTenor($A$2,$B$5,A31,"",TRUE)</f>
        <v>46351</v>
      </c>
      <c r="D31" s="39">
        <f>_xll.Fxfpc2FXForwardPoints($B$2,C31,"bid")</f>
        <v>-3009.5</v>
      </c>
      <c r="E31" s="39">
        <f>_xll.Fxfpc2FXForwardPoints($B$2,C31,"ask")</f>
        <v>-2908</v>
      </c>
      <c r="F31" s="21">
        <f>_xll.Fxfpc2FXForwardOutright($B$2,C31,"bid")</f>
        <v>6.9845499999999996</v>
      </c>
      <c r="G31" s="21">
        <f>_xll.Fxfpc2FXForwardOutright($B$2,C31,"ask")</f>
        <v>6.9947999999999997</v>
      </c>
      <c r="M31" s="2"/>
    </row>
    <row r="32" spans="1:15">
      <c r="A32" s="1" t="s">
        <v>252</v>
      </c>
      <c r="B32" s="2">
        <f>_xll.CalendarValueDateTenor($A$2,$B$5,A32,"",FALSE)</f>
        <v>45894</v>
      </c>
      <c r="C32" s="2">
        <f>_xll.CalendarValueDateTenor($A$2,$B$5,A32,"",TRUE)</f>
        <v>46624</v>
      </c>
      <c r="D32" s="39">
        <f>_xll.Fxfpc2FXForwardPoints($B$2,C32,"bid")</f>
        <v>-4400</v>
      </c>
      <c r="E32" s="39">
        <f>_xll.Fxfpc2FXForwardPoints($B$2,C32,"ask")</f>
        <v>-4370</v>
      </c>
      <c r="F32" s="21">
        <f>_xll.Fxfpc2FXForwardOutright($B$2,C32,"bid")</f>
        <v>6.8454999999999995</v>
      </c>
      <c r="G32" s="21">
        <f>_xll.Fxfpc2FXForwardOutright($B$2,C32,"ask")</f>
        <v>6.8485999999999994</v>
      </c>
      <c r="M32" s="2"/>
    </row>
    <row r="33" spans="1:13">
      <c r="M33" s="2"/>
    </row>
    <row r="34" spans="1:13" ht="15.75" thickBot="1">
      <c r="A34" s="25" t="s">
        <v>274</v>
      </c>
      <c r="C34" s="1"/>
      <c r="D34" s="1"/>
      <c r="M34" s="2"/>
    </row>
    <row r="35" spans="1:13" ht="16.5" thickTop="1" thickBot="1">
      <c r="A35" s="18" t="s">
        <v>261</v>
      </c>
      <c r="B35" s="18" t="s">
        <v>262</v>
      </c>
      <c r="C35" s="18" t="s">
        <v>263</v>
      </c>
      <c r="D35" s="18" t="s">
        <v>260</v>
      </c>
      <c r="E35" s="18"/>
      <c r="F35" s="18" t="s">
        <v>264</v>
      </c>
      <c r="G35" s="18"/>
      <c r="M35" s="2"/>
    </row>
    <row r="36" spans="1:13" ht="15.75" thickTop="1">
      <c r="A36" s="1" t="s">
        <v>250</v>
      </c>
      <c r="B36" s="2">
        <f>_xll.CalendarValueDateTenor($A$2,$B$5,A36,"",FALSE)</f>
        <v>45894</v>
      </c>
      <c r="C36" s="2">
        <f>_xll.CalendarValueDateTenor($A$2,$B$5,A36,"",TRUE)</f>
        <v>45994</v>
      </c>
      <c r="D36" s="39">
        <f>_xll.Fxfpc2FXForwardPoints($B$2,C36,"bid")</f>
        <v>-578.67741935483878</v>
      </c>
      <c r="E36" s="39">
        <f>_xll.Fxfpc2FXForwardPoints($B$2,C36,"ask")</f>
        <v>-572.91935483870975</v>
      </c>
      <c r="F36" s="21">
        <f>_xll.Fxfpc2FXForwardOutright($B$2,C36,"BID")</f>
        <v>7.2276322580645163</v>
      </c>
      <c r="G36" s="21">
        <f>_xll.Fxfpc2FXForwardOutright($B$2,C36,"ASK")</f>
        <v>7.2283080645161286</v>
      </c>
      <c r="M36" s="2"/>
    </row>
    <row r="37" spans="1:13">
      <c r="A37" s="1" t="s">
        <v>251</v>
      </c>
      <c r="B37" s="2">
        <f>_xll.CalendarValueDateTenor($A$2,$B$5,A37,"",FALSE)</f>
        <v>45894</v>
      </c>
      <c r="C37" s="2">
        <f>_xll.CalendarValueDateTenor($A$2,$B$5,A37,"",TRUE)</f>
        <v>46094</v>
      </c>
      <c r="D37" s="39">
        <f>_xll.Fxfpc2FXForwardPoints($B$2,C37,"bid")</f>
        <v>-1290.2857142857144</v>
      </c>
      <c r="E37" s="39">
        <f>_xll.Fxfpc2FXForwardPoints($B$2,C37,"ask")</f>
        <v>-1263</v>
      </c>
      <c r="F37" s="21">
        <f>_xll.Fxfpc2FXForwardOutright($B$2,C37,"BID")</f>
        <v>7.1564714285714288</v>
      </c>
      <c r="G37" s="21">
        <f>_xll.Fxfpc2FXForwardOutright($B$2,C37,"ASK")</f>
        <v>7.1593</v>
      </c>
      <c r="M37" s="2"/>
    </row>
    <row r="38" spans="1:13">
      <c r="M38" s="2"/>
    </row>
    <row r="39" spans="1:13">
      <c r="M39" s="2"/>
    </row>
    <row r="40" spans="1:13" ht="15.75" thickBot="1">
      <c r="A40" s="25" t="s">
        <v>275</v>
      </c>
      <c r="C40" s="1"/>
      <c r="D40" s="1"/>
      <c r="F40" s="8"/>
      <c r="G40" s="8"/>
      <c r="M40" s="2"/>
    </row>
    <row r="41" spans="1:13" ht="16.5" thickTop="1" thickBot="1">
      <c r="A41" s="18" t="s">
        <v>265</v>
      </c>
      <c r="B41" s="18" t="s">
        <v>266</v>
      </c>
      <c r="C41" s="18" t="s">
        <v>267</v>
      </c>
      <c r="D41" s="18" t="s">
        <v>268</v>
      </c>
      <c r="E41" s="18" t="s">
        <v>269</v>
      </c>
      <c r="F41" s="44" t="s">
        <v>270</v>
      </c>
      <c r="G41" s="18" t="s">
        <v>271</v>
      </c>
      <c r="H41" s="18" t="s">
        <v>272</v>
      </c>
      <c r="M41" s="2"/>
    </row>
    <row r="42" spans="1:13" ht="15.75" thickTop="1">
      <c r="A42" s="1" t="s">
        <v>221</v>
      </c>
      <c r="B42" s="1" t="s">
        <v>223</v>
      </c>
      <c r="C42" s="2">
        <f>_xll.CalendarValueDateTenor($A$2,$B$5,A42,"",TRUE)</f>
        <v>45925</v>
      </c>
      <c r="D42" s="2">
        <f>_xll.CalendarValueDateTenor($A$2,$B$5,B42,"",TRUE)</f>
        <v>45986</v>
      </c>
      <c r="E42" s="2" t="str">
        <f>_xll.Fxfpc2TimeOptionDate($B$2,C42,D42,FALSE,"BID")</f>
        <v>2025-11-24</v>
      </c>
      <c r="F42">
        <f>_xll.Fxfpc2TOForwardOutright($B$2,C42,D42,FALSE,"BID")</f>
        <v>7.2335965517241378</v>
      </c>
      <c r="G42" s="22">
        <f>_xll.Fxfpc2TOForwardOutright($B$2,C42,D42,TRUE,"ASK")</f>
        <v>7.2700999999999993</v>
      </c>
      <c r="H42" s="2" t="str">
        <f>_xll.Fxfpc2TimeOptionDate($B$2,C42,D42,TRUE,"ASK")</f>
        <v>2025-09-25</v>
      </c>
      <c r="M42" s="2"/>
    </row>
    <row r="43" spans="1:13">
      <c r="A43" s="1" t="s">
        <v>223</v>
      </c>
      <c r="B43" s="1" t="s">
        <v>225</v>
      </c>
      <c r="C43" s="2">
        <f>_xll.CalendarValueDateTenor($A$2,$B$5,A43,"",TRUE)</f>
        <v>45986</v>
      </c>
      <c r="D43" s="2">
        <f>_xll.CalendarValueDateTenor($A$2,$B$5,B43,"",TRUE)</f>
        <v>46078</v>
      </c>
      <c r="E43" s="2" t="str">
        <f>_xll.Fxfpc2TimeOptionDate($B$2,C43,D43,FALSE,"BID")</f>
        <v>2026-02-24</v>
      </c>
      <c r="F43">
        <f>_xll.Fxfpc2TOForwardOutright($B$2,C43,D43,FALSE,"BID")</f>
        <v>7.1722096999999998</v>
      </c>
      <c r="G43" s="22">
        <f>_xll.Fxfpc2TOForwardOutright($B$2,C43,D43,TRUE,"ASK")</f>
        <v>7.23325</v>
      </c>
      <c r="H43" s="2" t="str">
        <f>_xll.Fxfpc2TimeOptionDate($B$2,C43,D43,TRUE,"ASK")</f>
        <v>2025-11-25</v>
      </c>
      <c r="M43" s="2"/>
    </row>
    <row r="44" spans="1:13">
      <c r="A44" s="1" t="s">
        <v>225</v>
      </c>
      <c r="B44" s="1" t="s">
        <v>228</v>
      </c>
      <c r="C44" s="2">
        <f>_xll.CalendarValueDateTenor($A$2,$B$5,A44,"",TRUE)</f>
        <v>46078</v>
      </c>
      <c r="D44" s="2">
        <f>_xll.CalendarValueDateTenor($A$2,$B$5,B44,"",TRUE)</f>
        <v>46168</v>
      </c>
      <c r="E44" s="2" t="str">
        <f>_xll.Fxfpc2TimeOptionDate($B$2,C44,D44,FALSE,"BID")</f>
        <v>2026-05-25</v>
      </c>
      <c r="F44">
        <f>_xll.Fxfpc2TOForwardOutright($B$2,C44,D44,FALSE,"BID")</f>
        <v>7.1067999999999998</v>
      </c>
      <c r="G44" s="22">
        <f>_xll.Fxfpc2TOForwardOutright($B$2,C44,D44,TRUE,"ASK")</f>
        <v>7.1720999999999995</v>
      </c>
      <c r="H44" s="2" t="str">
        <f>_xll.Fxfpc2TimeOptionDate($B$2,C44,D44,TRUE,"ASK")</f>
        <v>2026-02-25</v>
      </c>
      <c r="M44" s="2"/>
    </row>
    <row r="45" spans="1:13">
      <c r="A45" s="1" t="s">
        <v>228</v>
      </c>
      <c r="B45" s="1" t="s">
        <v>234</v>
      </c>
      <c r="C45" s="2">
        <f>_xll.CalendarValueDateTenor($A$2,$B$5,A45,"",TRUE)</f>
        <v>46168</v>
      </c>
      <c r="D45" s="2">
        <f>_xll.CalendarValueDateTenor($A$2,$B$5,B45,"",TRUE)</f>
        <v>46259</v>
      </c>
      <c r="E45" s="2" t="str">
        <f>_xll.Fxfpc2TimeOptionDate($B$2,C45,D45,FALSE,"BID")</f>
        <v>2026-08-24</v>
      </c>
      <c r="F45">
        <f>_xll.Fxfpc2TOForwardOutright($B$2,C45,D45,FALSE,"BID")</f>
        <v>7.0431310344827587</v>
      </c>
      <c r="G45" s="22">
        <f>_xll.Fxfpc2TOForwardOutright($B$2,C45,D45,TRUE,"ASK")</f>
        <v>7.1071</v>
      </c>
      <c r="H45" s="2" t="str">
        <f>_xll.Fxfpc2TimeOptionDate($B$2,C45,D45,TRUE,"ASK")</f>
        <v>2026-05-26</v>
      </c>
      <c r="M45" s="2"/>
    </row>
    <row r="46" spans="1:13">
      <c r="M46" s="2"/>
    </row>
    <row r="47" spans="1:13">
      <c r="M47" s="2"/>
    </row>
    <row r="48" spans="1:13">
      <c r="M48" s="2"/>
    </row>
    <row r="49" spans="2:13">
      <c r="M49" s="2"/>
    </row>
    <row r="50" spans="2:13">
      <c r="M50" s="2"/>
    </row>
    <row r="51" spans="2:13">
      <c r="B51" s="2"/>
      <c r="M51" s="2"/>
    </row>
    <row r="52" spans="2:13">
      <c r="B52" s="2"/>
      <c r="M52" s="2"/>
    </row>
    <row r="53" spans="2:13">
      <c r="M53" s="2"/>
    </row>
    <row r="54" spans="2:13">
      <c r="M54" s="2"/>
    </row>
    <row r="55" spans="2:13">
      <c r="M55" s="2"/>
    </row>
    <row r="56" spans="2:13">
      <c r="M56" s="2"/>
    </row>
    <row r="57" spans="2:13">
      <c r="M57" s="2"/>
    </row>
    <row r="58" spans="2:13">
      <c r="M58" s="2"/>
    </row>
    <row r="59" spans="2:13">
      <c r="M59" s="2"/>
    </row>
    <row r="60" spans="2:13">
      <c r="M60" s="2"/>
    </row>
    <row r="61" spans="2:13">
      <c r="M61" s="2"/>
    </row>
    <row r="62" spans="2:13">
      <c r="M62" s="2"/>
    </row>
    <row r="63" spans="2:13">
      <c r="M63" s="2"/>
    </row>
    <row r="64" spans="2:13">
      <c r="M64" s="2"/>
    </row>
    <row r="65" spans="13:13">
      <c r="M65" s="2"/>
    </row>
    <row r="66" spans="13:13">
      <c r="M66" s="2"/>
    </row>
    <row r="67" spans="13:13">
      <c r="M67" s="2"/>
    </row>
    <row r="68" spans="13:13">
      <c r="M68" s="2"/>
    </row>
    <row r="69" spans="13:13">
      <c r="M69" s="2"/>
    </row>
    <row r="70" spans="13:13">
      <c r="M70" s="2"/>
    </row>
    <row r="71" spans="13:13">
      <c r="M71" s="2"/>
    </row>
    <row r="72" spans="13:13">
      <c r="M72" s="2"/>
    </row>
    <row r="73" spans="13:13">
      <c r="M73" s="2"/>
    </row>
    <row r="74" spans="13:13">
      <c r="M74" s="2"/>
    </row>
    <row r="75" spans="13:13">
      <c r="M75" s="2"/>
    </row>
    <row r="76" spans="13:13">
      <c r="M76" s="2"/>
    </row>
    <row r="77" spans="13:13">
      <c r="M77" s="2"/>
    </row>
    <row r="78" spans="13:13">
      <c r="M78" s="2"/>
    </row>
    <row r="79" spans="13:13">
      <c r="M79" s="2"/>
    </row>
    <row r="80" spans="13:13">
      <c r="M80" s="2"/>
    </row>
    <row r="81" spans="13:13">
      <c r="M81" s="2"/>
    </row>
    <row r="82" spans="13:13">
      <c r="M82" s="2"/>
    </row>
    <row r="83" spans="13:13">
      <c r="M83" s="2"/>
    </row>
    <row r="84" spans="13:13">
      <c r="M84" s="2"/>
    </row>
    <row r="85" spans="13:13">
      <c r="M85" s="2"/>
    </row>
    <row r="86" spans="13:13">
      <c r="M86" s="2"/>
    </row>
    <row r="87" spans="13:13">
      <c r="M87" s="2"/>
    </row>
    <row r="88" spans="13:13">
      <c r="M88" s="2"/>
    </row>
    <row r="89" spans="13:13">
      <c r="M89" s="2"/>
    </row>
    <row r="90" spans="13:13">
      <c r="M90" s="2"/>
    </row>
    <row r="91" spans="13:13">
      <c r="M91" s="2"/>
    </row>
    <row r="92" spans="13:13">
      <c r="M92" s="2"/>
    </row>
    <row r="93" spans="13:13">
      <c r="M93" s="2"/>
    </row>
    <row r="94" spans="13:13">
      <c r="M94" s="2"/>
    </row>
    <row r="95" spans="13:13">
      <c r="M95" s="2"/>
    </row>
    <row r="96" spans="13:13">
      <c r="M96" s="2"/>
    </row>
    <row r="97" spans="13:13">
      <c r="M97" s="2"/>
    </row>
    <row r="98" spans="13:13">
      <c r="M98" s="2"/>
    </row>
    <row r="99" spans="13:13">
      <c r="M99" s="2"/>
    </row>
    <row r="100" spans="13:13">
      <c r="M100" s="2"/>
    </row>
    <row r="101" spans="13:13">
      <c r="M101" s="2"/>
    </row>
    <row r="102" spans="13:13">
      <c r="M102" s="2"/>
    </row>
    <row r="103" spans="13:13">
      <c r="M103" s="2"/>
    </row>
    <row r="104" spans="13:13">
      <c r="M104" s="2"/>
    </row>
    <row r="105" spans="13:13">
      <c r="M105" s="2"/>
    </row>
    <row r="106" spans="13:13">
      <c r="M106" s="2"/>
    </row>
    <row r="107" spans="13:13">
      <c r="M107" s="2"/>
    </row>
    <row r="108" spans="13:13">
      <c r="M108" s="2"/>
    </row>
    <row r="109" spans="13:13">
      <c r="M109" s="2"/>
    </row>
    <row r="110" spans="13:13">
      <c r="M110" s="2"/>
    </row>
    <row r="111" spans="13:13">
      <c r="M111" s="2"/>
    </row>
    <row r="112" spans="13:13">
      <c r="M112" s="2"/>
    </row>
    <row r="113" spans="13:13">
      <c r="M113" s="2"/>
    </row>
    <row r="114" spans="13:13">
      <c r="M114" s="2"/>
    </row>
    <row r="115" spans="13:13">
      <c r="M115" s="2"/>
    </row>
    <row r="116" spans="13:13">
      <c r="M116" s="2"/>
    </row>
    <row r="117" spans="13:13">
      <c r="M117" s="2"/>
    </row>
    <row r="118" spans="13:13">
      <c r="M118" s="2"/>
    </row>
    <row r="119" spans="13:13">
      <c r="M119" s="2"/>
    </row>
    <row r="120" spans="13:13">
      <c r="M120" s="2"/>
    </row>
    <row r="121" spans="13:13">
      <c r="M121" s="2"/>
    </row>
    <row r="122" spans="13:13">
      <c r="M122" s="2"/>
    </row>
    <row r="123" spans="13:13">
      <c r="M123" s="2"/>
    </row>
    <row r="124" spans="13:13">
      <c r="M124" s="2"/>
    </row>
    <row r="125" spans="13:13">
      <c r="M125" s="2"/>
    </row>
    <row r="126" spans="13:13">
      <c r="M126" s="2"/>
    </row>
    <row r="127" spans="13:13">
      <c r="M127" s="2"/>
    </row>
    <row r="128" spans="13:13">
      <c r="M128" s="2"/>
    </row>
    <row r="129" spans="13:13">
      <c r="M129" s="2"/>
    </row>
    <row r="130" spans="13:13">
      <c r="M130" s="2"/>
    </row>
    <row r="131" spans="13:13">
      <c r="M131" s="2"/>
    </row>
    <row r="132" spans="13:13">
      <c r="M132" s="2"/>
    </row>
    <row r="133" spans="13:13">
      <c r="M133" s="2"/>
    </row>
    <row r="134" spans="13:13">
      <c r="M134" s="2"/>
    </row>
    <row r="135" spans="13:13">
      <c r="M135" s="2"/>
    </row>
    <row r="136" spans="13:13">
      <c r="M136" s="2"/>
    </row>
    <row r="137" spans="13:13">
      <c r="M137" s="2"/>
    </row>
    <row r="138" spans="13:13">
      <c r="M138" s="2"/>
    </row>
    <row r="139" spans="13:13">
      <c r="M139" s="2"/>
    </row>
    <row r="140" spans="13:13">
      <c r="M140" s="2"/>
    </row>
    <row r="141" spans="13:13">
      <c r="M141" s="2"/>
    </row>
  </sheetData>
  <phoneticPr fontId="4" type="noConversion"/>
  <dataValidations count="2">
    <dataValidation type="list" allowBlank="1" showInputMessage="1" showErrorMessage="1" sqref="B10" xr:uid="{043D1E7B-8405-460A-B6C5-FA36DBF8EBFB}">
      <formula1>"掉期点,利率平价"</formula1>
    </dataValidation>
    <dataValidation type="list" allowBlank="1" showInputMessage="1" showErrorMessage="1" sqref="B9" xr:uid="{6D60C15D-D21F-4E9F-ACBD-92C2B83416E7}">
      <formula1>"Swap Points,Interest Rate Parity"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1BA-7EDB-48FB-81A6-E6F15EAA6463}">
  <sheetPr codeName="Sheet8"/>
  <dimension ref="A1:R37"/>
  <sheetViews>
    <sheetView tabSelected="1" zoomScale="93" zoomScaleNormal="93" workbookViewId="0">
      <selection activeCell="S8" sqref="S8"/>
    </sheetView>
  </sheetViews>
  <sheetFormatPr defaultRowHeight="15"/>
  <cols>
    <col min="1" max="1" width="21.5703125" customWidth="1"/>
    <col min="2" max="2" width="22" customWidth="1"/>
    <col min="3" max="3" width="13.42578125" customWidth="1"/>
    <col min="4" max="5" width="13.42578125" hidden="1" customWidth="1"/>
    <col min="6" max="6" width="26.140625" customWidth="1"/>
    <col min="7" max="7" width="19" customWidth="1"/>
    <col min="8" max="8" width="10.42578125" customWidth="1"/>
    <col min="9" max="9" width="10.42578125" bestFit="1" customWidth="1"/>
    <col min="10" max="10" width="13.85546875" bestFit="1" customWidth="1"/>
    <col min="11" max="11" width="19.85546875" customWidth="1"/>
    <col min="12" max="12" width="15.42578125" customWidth="1"/>
    <col min="13" max="13" width="13.7109375" customWidth="1"/>
    <col min="14" max="14" width="11.85546875" customWidth="1"/>
    <col min="16" max="16" width="13.7109375" customWidth="1"/>
  </cols>
  <sheetData>
    <row r="1" spans="1:18" ht="15.75" thickBot="1">
      <c r="A1" s="25" t="s">
        <v>244</v>
      </c>
      <c r="B1" s="25" t="s">
        <v>276</v>
      </c>
      <c r="C1" s="25" t="s">
        <v>246</v>
      </c>
      <c r="D1" s="25"/>
      <c r="E1" s="25"/>
      <c r="F1" s="25" t="s">
        <v>254</v>
      </c>
      <c r="G1" s="25" t="s">
        <v>277</v>
      </c>
    </row>
    <row r="2" spans="1:18" ht="15.75" thickTop="1">
      <c r="A2" s="2" t="str">
        <f>Calendar!D4</f>
        <v>McpCalendar@15</v>
      </c>
      <c r="B2" t="str">
        <f>DEPO!F10</f>
        <v>McpYieldCurve2@0</v>
      </c>
      <c r="C2" s="2">
        <f>_xll.CalendarValueDate(A2,B5)</f>
        <v>45894</v>
      </c>
      <c r="D2" s="2"/>
      <c r="E2" s="2"/>
      <c r="F2" t="str">
        <f>DEPO!T12</f>
        <v>McpFXForwardPointsCurve2@0</v>
      </c>
      <c r="G2" t="str">
        <f>DEPO!M10</f>
        <v>McpYieldCurve2@1</v>
      </c>
      <c r="L2" s="1"/>
    </row>
    <row r="3" spans="1:18">
      <c r="A3" s="2"/>
      <c r="L3" s="1"/>
    </row>
    <row r="4" spans="1:18" ht="15.75" thickBot="1">
      <c r="A4" s="25" t="s">
        <v>255</v>
      </c>
      <c r="B4" s="25"/>
      <c r="L4" s="1"/>
    </row>
    <row r="5" spans="1:18" ht="16.5" thickTop="1" thickBot="1">
      <c r="A5" s="35" t="s">
        <v>239</v>
      </c>
      <c r="B5" s="6">
        <f>_xll.McpToday()</f>
        <v>45890.329415647582</v>
      </c>
      <c r="L5" s="1"/>
    </row>
    <row r="6" spans="1:18" ht="16.5" thickTop="1" thickBot="1">
      <c r="A6" s="35" t="s">
        <v>256</v>
      </c>
      <c r="B6" s="42" t="s">
        <v>214</v>
      </c>
    </row>
    <row r="7" spans="1:18" ht="16.5" thickTop="1" thickBot="1">
      <c r="A7" s="35" t="s">
        <v>257</v>
      </c>
      <c r="B7" s="43">
        <f>_xll.CalendarValueDate(A2,'Forward Calculator-Swap Points'!B5)</f>
        <v>45894</v>
      </c>
    </row>
    <row r="8" spans="1:18" ht="16.5" thickTop="1" thickBot="1">
      <c r="A8" s="35" t="s">
        <v>258</v>
      </c>
      <c r="B8" s="7">
        <f>DEPO!U5</f>
        <v>7.2854999999999999</v>
      </c>
      <c r="C8">
        <f>DEPO!U6</f>
        <v>7.2855999999999996</v>
      </c>
    </row>
    <row r="9" spans="1:18" ht="16.5" thickTop="1" thickBot="1">
      <c r="A9" s="35" t="s">
        <v>259</v>
      </c>
      <c r="B9" s="45" t="s">
        <v>278</v>
      </c>
    </row>
    <row r="10" spans="1:18" ht="15.75" thickTop="1"/>
    <row r="12" spans="1:18" ht="15.75" thickBot="1">
      <c r="A12" s="25" t="s">
        <v>273</v>
      </c>
      <c r="B12" s="25"/>
      <c r="D12" s="1" t="s">
        <v>248</v>
      </c>
      <c r="E12" s="1" t="s">
        <v>249</v>
      </c>
      <c r="O12" s="46"/>
      <c r="P12" s="46"/>
      <c r="Q12" s="1"/>
    </row>
    <row r="13" spans="1:18" ht="16.5" thickTop="1" thickBot="1">
      <c r="A13" s="18" t="s">
        <v>261</v>
      </c>
      <c r="B13" s="18" t="s">
        <v>262</v>
      </c>
      <c r="C13" s="18" t="s">
        <v>263</v>
      </c>
      <c r="D13" s="18" t="str">
        <f>Calendar!C4</f>
        <v>McpCalendar@16</v>
      </c>
      <c r="E13" s="18" t="str">
        <f>Calendar!B4</f>
        <v>McpCalendar@14</v>
      </c>
      <c r="F13" s="18" t="s">
        <v>279</v>
      </c>
      <c r="G13" s="18"/>
      <c r="H13" s="18" t="s">
        <v>280</v>
      </c>
      <c r="I13" s="18"/>
      <c r="J13" s="18" t="s">
        <v>260</v>
      </c>
      <c r="K13" s="18"/>
      <c r="L13" s="18" t="s">
        <v>264</v>
      </c>
      <c r="M13" s="18"/>
      <c r="N13" s="18" t="s">
        <v>245</v>
      </c>
      <c r="O13" s="18" t="s">
        <v>281</v>
      </c>
      <c r="P13" s="18"/>
      <c r="Q13" s="46"/>
      <c r="R13" s="46"/>
    </row>
    <row r="14" spans="1:18" ht="15.75" thickTop="1">
      <c r="A14" s="1" t="s">
        <v>215</v>
      </c>
      <c r="B14" s="2">
        <f>_xll.CalendarValueDateTenor($A$2,$B$5,A14,"",FALSE)</f>
        <v>45890</v>
      </c>
      <c r="C14" s="2">
        <f>_xll.CalendarValueDateTenor($A$2,$B$5,A14,"",TRUE)</f>
        <v>45891</v>
      </c>
      <c r="D14" s="2"/>
      <c r="E14" s="2"/>
      <c r="F14" s="40">
        <f>_xll.YieldCurve2ZeroRate($B$2,C14,"bid")*100</f>
        <v>4.5600000000000005</v>
      </c>
      <c r="G14" s="40">
        <f>_xll.YieldCurve2ZeroRate($B$2,C14,"ask")*100</f>
        <v>4.66</v>
      </c>
      <c r="H14" s="40">
        <f>_xll.YieldCurve2ZeroRate($G$2,C14,"bid")*100</f>
        <v>1.5280000000000002</v>
      </c>
      <c r="I14" s="40">
        <f>_xll.YieldCurve2ZeroRate($G$2,C14,"ask")*100</f>
        <v>1.5280000000000002</v>
      </c>
      <c r="J14" s="20">
        <f>_xll.ImpliedFwdPoints($B$6,G14/100,H14/100,$B$8,$C$2,C14)</f>
        <v>19.14967186686772</v>
      </c>
      <c r="K14" s="20">
        <f>_xll.ImpliedFwdPoints($B$6,F14/100,I14/100,$C$8,$C$2,C14)</f>
        <v>18.542410938077726</v>
      </c>
      <c r="L14" s="21">
        <f>_xll.ImpliedForward($B$6,G14/100,H14/100,$B$8,$C$2,C14)</f>
        <v>7.2874149671866864</v>
      </c>
      <c r="M14" s="21">
        <f>_xll.ImpliedForward($B$6,F14/100,I14/100,$C$8,$C$2,C14)</f>
        <v>7.2874542410938075</v>
      </c>
      <c r="N14">
        <f>(SUM(O14:P14)-SUM(J14:K14))/2</f>
        <v>-23.99604140247272</v>
      </c>
      <c r="O14">
        <f>_xll.Fxfpc2FXForwardPoints($F$2,C14,"bid")</f>
        <v>-5.8000000000000007</v>
      </c>
      <c r="P14">
        <f>_xll.Fxfpc2FXForwardPoints($F$2,C14,"ask")</f>
        <v>-4.5</v>
      </c>
    </row>
    <row r="15" spans="1:18">
      <c r="A15" s="1" t="s">
        <v>216</v>
      </c>
      <c r="B15" s="2">
        <f>_xll.CalendarValueDateTenor($A$2,$B$5,A15,"",FALSE)</f>
        <v>45891</v>
      </c>
      <c r="C15" s="2">
        <f>_xll.CalendarValueDateTenor($A$2,$B$5,A15,"",TRUE)</f>
        <v>45894</v>
      </c>
      <c r="D15" s="2"/>
      <c r="E15" s="2"/>
      <c r="F15" s="40">
        <f>_xll.YieldCurve2ZeroRate($B$2,C15,"bid")*100</f>
        <v>4.4700000000000006</v>
      </c>
      <c r="G15" s="40">
        <f>_xll.YieldCurve2ZeroRate($B$2,C15,"ask")*100</f>
        <v>4.72</v>
      </c>
      <c r="H15" s="40">
        <f>_xll.YieldCurve2ZeroRate($G$2,C15,"bid")*100</f>
        <v>1.5862000000000001</v>
      </c>
      <c r="I15" s="40">
        <f>_xll.YieldCurve2ZeroRate($G$2,C15,"ask")*100</f>
        <v>1.5862000000000001</v>
      </c>
      <c r="J15" s="20">
        <f>_xll.ImpliedFwdPoints($B$6,G15/100,H15/100,$B$8,$C$2,C15)</f>
        <v>0</v>
      </c>
      <c r="K15" s="20">
        <f>_xll.ImpliedFwdPoints($B$6,F15/100,I15/100,$C$8,$C$2,C15)</f>
        <v>0</v>
      </c>
      <c r="L15" s="21">
        <f>_xll.ImpliedForward($B$6,G15/100,H15/100,$B$8,$C$2,C15)</f>
        <v>7.2854999999999999</v>
      </c>
      <c r="M15" s="21">
        <f>_xll.ImpliedForward($B$6,F15/100,I15/100,$C$8,$C$2,C15)</f>
        <v>7.2855999999999996</v>
      </c>
      <c r="N15">
        <f>(SUM(O15:P15)-SUM(J15:K15))/2</f>
        <v>-5.18</v>
      </c>
      <c r="O15">
        <f>_xll.Fxfpc2FXForwardPoints($F$2,C15,"bid")</f>
        <v>-5.2</v>
      </c>
      <c r="P15">
        <f>_xll.Fxfpc2FXForwardPoints($F$2,C15,"ask")</f>
        <v>-5.16</v>
      </c>
    </row>
    <row r="16" spans="1:18">
      <c r="A16" s="1" t="s">
        <v>217</v>
      </c>
      <c r="B16" s="2">
        <f>_xll.CalendarValueDateTenor($A$2,$B$5,A16,"",FALSE)</f>
        <v>45894</v>
      </c>
      <c r="C16" s="2">
        <f>_xll.CalendarValueDateTenor($A$2,$B$5,A16,"",TRUE)</f>
        <v>45895</v>
      </c>
      <c r="D16" s="2"/>
      <c r="E16" s="2"/>
      <c r="F16" s="40">
        <f>_xll.YieldCurve2ZeroRate($B$2,C16,"bid")*100</f>
        <v>4.57</v>
      </c>
      <c r="G16" s="40">
        <f>_xll.YieldCurve2ZeroRate($B$2,C16,"ask")*100</f>
        <v>4.6700000000000008</v>
      </c>
      <c r="H16" s="40">
        <f>_xll.YieldCurve2ZeroRate($G$2,C16,"bid")*100</f>
        <v>1.6056000000000001</v>
      </c>
      <c r="I16" s="40">
        <f>_xll.YieldCurve2ZeroRate($G$2,C16,"ask")*100</f>
        <v>1.6056000000000001</v>
      </c>
      <c r="J16" s="20">
        <f>_xll.ImpliedFwdPoints($B$6,G16/100,H16/100,$B$8,$C$2,C16)</f>
        <v>-6.2452807592664499</v>
      </c>
      <c r="K16" s="20">
        <f>_xll.ImpliedFwdPoints($B$6,F16/100,I16/100,$C$8,$C$2,C16)</f>
        <v>-6.0430317370591089</v>
      </c>
      <c r="L16" s="21">
        <f>_xll.ImpliedForward($B$6,G16/100,H16/100,$B$8,$C$2,C16)</f>
        <v>7.2848754719240736</v>
      </c>
      <c r="M16" s="21">
        <f>_xll.ImpliedForward($B$6,F16/100,I16/100,$C$8,$C$2,C16)</f>
        <v>7.2849956968262939</v>
      </c>
      <c r="N16">
        <f t="shared" ref="N16:N31" si="0">(SUM(O16:P16)-SUM(J16:K16))/2</f>
        <v>-10.130843751837219</v>
      </c>
      <c r="O16">
        <f>_xll.Fxfpc2FXForwardPoints($F$2,C16,"bid")</f>
        <v>-16.28</v>
      </c>
      <c r="P16">
        <f>_xll.Fxfpc2FXForwardPoints($F$2,C16,"ask")</f>
        <v>-16.27</v>
      </c>
    </row>
    <row r="17" spans="1:16">
      <c r="A17" s="1" t="s">
        <v>218</v>
      </c>
      <c r="B17" s="2">
        <f>_xll.CalendarValueDateTenor($A$2,$B$5,A17,"",FALSE)</f>
        <v>45894</v>
      </c>
      <c r="C17" s="2">
        <f>_xll.CalendarValueDateTenor($A$2,$B$5,A17,"",TRUE)</f>
        <v>45902</v>
      </c>
      <c r="D17" s="2"/>
      <c r="E17" s="2"/>
      <c r="F17" s="40">
        <f>_xll.YieldCurve2ZeroRate($B$2,C17,"bid")*100</f>
        <v>4.4700000000000006</v>
      </c>
      <c r="G17" s="40">
        <f>_xll.YieldCurve2ZeroRate($B$2,C17,"ask")*100</f>
        <v>4.72</v>
      </c>
      <c r="H17" s="40">
        <f>_xll.YieldCurve2ZeroRate($G$2,C17,"bid")*100</f>
        <v>1.7401428571428574</v>
      </c>
      <c r="I17" s="40">
        <f>_xll.YieldCurve2ZeroRate($G$2,C17,"ask")*100</f>
        <v>1.7401428571428574</v>
      </c>
      <c r="J17" s="20">
        <f>_xll.ImpliedFwdPoints($B$6,G17/100,H17/100,$B$8,$C$2,C17)</f>
        <v>-48.578863625677464</v>
      </c>
      <c r="K17" s="20">
        <f>_xll.ImpliedFwdPoints($B$6,F17/100,I17/100,$C$8,$C$2,C17)</f>
        <v>-44.538687625095399</v>
      </c>
      <c r="L17" s="21">
        <f>_xll.ImpliedForward($B$6,G17/100,H17/100,$B$8,$C$2,C17)</f>
        <v>7.2806421136374322</v>
      </c>
      <c r="M17" s="21">
        <f>_xll.ImpliedForward($B$6,F17/100,I17/100,$C$8,$C$2,C17)</f>
        <v>7.2811461312374899</v>
      </c>
      <c r="N17">
        <f>(SUM(O17:P17)-SUM(J17:K17))/2</f>
        <v>8.7087756253864299</v>
      </c>
      <c r="O17">
        <f>_xll.Fxfpc2FXForwardPoints($F$2,C17,"bid")</f>
        <v>-37.9</v>
      </c>
      <c r="P17">
        <f>_xll.Fxfpc2FXForwardPoints($F$2,C17,"ask")</f>
        <v>-37.800000000000004</v>
      </c>
    </row>
    <row r="18" spans="1:16">
      <c r="A18" s="1" t="s">
        <v>219</v>
      </c>
      <c r="B18" s="2">
        <f>_xll.CalendarValueDateTenor($A$2,$B$5,A18,"",FALSE)</f>
        <v>45894</v>
      </c>
      <c r="C18" s="2">
        <f>_xll.CalendarValueDateTenor($A$2,$B$5,A18,"",TRUE)</f>
        <v>45908</v>
      </c>
      <c r="D18" s="2"/>
      <c r="E18" s="2"/>
      <c r="F18" s="40">
        <f>_xll.YieldCurve2ZeroRate($B$2,C18,"bid")*100</f>
        <v>4.4400000000000004</v>
      </c>
      <c r="G18" s="40">
        <f>_xll.YieldCurve2ZeroRate($B$2,C18,"ask")*100</f>
        <v>4.49</v>
      </c>
      <c r="H18" s="40">
        <f>_xll.YieldCurve2ZeroRate($G$2,C18,"bid")*100</f>
        <v>1.8490000000000002</v>
      </c>
      <c r="I18" s="40">
        <f>_xll.YieldCurve2ZeroRate($G$2,C18,"ask")*100</f>
        <v>1.8490000000000002</v>
      </c>
      <c r="J18" s="20">
        <f>_xll.ImpliedFwdPoints($B$6,G18/100,H18/100,$B$8,$C$2,C18)</f>
        <v>-75.412081920366603</v>
      </c>
      <c r="K18" s="20">
        <f>_xll.ImpliedFwdPoints($B$6,F18/100,I18/100,$C$8,$C$2,C18)</f>
        <v>-74.000378269238624</v>
      </c>
      <c r="L18" s="21">
        <f>_xll.ImpliedForward($B$6,G18/100,H18/100,$B$8,$C$2,C18)</f>
        <v>7.2779587918079631</v>
      </c>
      <c r="M18" s="21">
        <f>_xll.ImpliedForward($B$6,F18/100,I18/100,$C$8,$C$2,C18)</f>
        <v>7.2781999621730762</v>
      </c>
      <c r="N18">
        <f t="shared" si="0"/>
        <v>-1.7437699051973965</v>
      </c>
      <c r="O18">
        <f>_xll.Fxfpc2FXForwardPoints($F$2,C18,"bid")</f>
        <v>-76.7</v>
      </c>
      <c r="P18">
        <f>_xll.Fxfpc2FXForwardPoints($F$2,C18,"ask")</f>
        <v>-76.2</v>
      </c>
    </row>
    <row r="19" spans="1:16" ht="12.75" customHeight="1">
      <c r="A19" s="1" t="s">
        <v>220</v>
      </c>
      <c r="B19" s="2">
        <f>_xll.CalendarValueDateTenor($A$2,$B$5,A19,"",FALSE)</f>
        <v>45894</v>
      </c>
      <c r="C19" s="2">
        <f>_xll.CalendarValueDateTenor($A$2,$B$5,A19,"",TRUE)</f>
        <v>45915</v>
      </c>
      <c r="D19" s="2"/>
      <c r="E19" s="2"/>
      <c r="F19" s="40">
        <f>_xll.YieldCurve2ZeroRate($B$2,C19,"bid")*100</f>
        <v>4.5</v>
      </c>
      <c r="G19" s="40">
        <f>_xll.YieldCurve2ZeroRate($B$2,C19,"ask")*100</f>
        <v>4.75</v>
      </c>
      <c r="H19" s="40">
        <f>_xll.YieldCurve2ZeroRate($G$2,C19,"bid")*100</f>
        <v>1.7921764705882355</v>
      </c>
      <c r="I19" s="40">
        <f>_xll.YieldCurve2ZeroRate($G$2,C19,"ask")*100</f>
        <v>1.7921764705882355</v>
      </c>
      <c r="J19" s="20">
        <f>_xll.ImpliedFwdPoints($B$6,G19/100,H19/100,$B$8,$C$2,C19)</f>
        <v>-126.3969375956674</v>
      </c>
      <c r="K19" s="20">
        <f>_xll.ImpliedFwdPoints($B$6,F19/100,I19/100,$C$8,$C$2,C19)</f>
        <v>-115.8200412201587</v>
      </c>
      <c r="L19" s="21">
        <f>_xll.ImpliedForward($B$6,G19/100,H19/100,$B$8,$C$2,C19)</f>
        <v>7.2728603062404336</v>
      </c>
      <c r="M19" s="21">
        <f>_xll.ImpliedForward($B$6,F19/100,I19/100,$C$8,$C$2,C19)</f>
        <v>7.2740179958779834</v>
      </c>
      <c r="N19">
        <f t="shared" si="0"/>
        <v>5.6084894079130549</v>
      </c>
      <c r="O19">
        <f>_xll.Fxfpc2FXForwardPoints($F$2,C19,"bid")</f>
        <v>-116</v>
      </c>
      <c r="P19">
        <f>_xll.Fxfpc2FXForwardPoints($F$2,C19,"ask")</f>
        <v>-115</v>
      </c>
    </row>
    <row r="20" spans="1:16" ht="14.25" customHeight="1">
      <c r="A20" s="1" t="s">
        <v>221</v>
      </c>
      <c r="B20" s="2">
        <f>_xll.CalendarValueDateTenor($A$2,$B$5,A20,"",FALSE)</f>
        <v>45894</v>
      </c>
      <c r="C20" s="2">
        <f>_xll.CalendarValueDateTenor($A$2,$B$5,A20,"",TRUE)</f>
        <v>45925</v>
      </c>
      <c r="D20" s="2">
        <f>_xll.CalendarValueDateTenor(D13,$B$5,A20,D12,TRUE)</f>
        <v>45925</v>
      </c>
      <c r="E20" s="2"/>
      <c r="F20" s="40">
        <f>_xll.YieldCurve2ZeroRate($B$2,C20,"bid")*100</f>
        <v>4.4400000000000004</v>
      </c>
      <c r="G20" s="40">
        <f>_xll.YieldCurve2ZeroRate($B$2,C20,"ask")*100</f>
        <v>4.49</v>
      </c>
      <c r="H20" s="40">
        <f>_xll.YieldCurve2ZeroRate($G$2,C20,"bid")*100</f>
        <v>1.7110000000000001</v>
      </c>
      <c r="I20" s="40">
        <f>_xll.YieldCurve2ZeroRate($G$2,C20,"ask")*100</f>
        <v>1.7110000000000001</v>
      </c>
      <c r="J20" s="20">
        <f>_xll.ImpliedFwdPoints($B$6,G20/100,H20/100,$B$8,$C$2,C20)</f>
        <v>-175.13732431713603</v>
      </c>
      <c r="K20" s="20">
        <f>_xll.ImpliedFwdPoints($B$6,F20/100,I20/100,$C$8,$C$2,C20)</f>
        <v>-172.02233226015755</v>
      </c>
      <c r="L20" s="21">
        <f>_xll.ImpliedForward($B$6,G20/100,H20/100,$B$8,$C$2,C20)</f>
        <v>7.2679862675682863</v>
      </c>
      <c r="M20" s="21">
        <f>_xll.ImpliedForward($B$6,F20/100,I20/100,$C$8,$C$2,C20)</f>
        <v>7.2683977667739841</v>
      </c>
      <c r="N20">
        <f t="shared" si="0"/>
        <v>-2.9201717113531913</v>
      </c>
      <c r="O20">
        <f>_xll.Fxfpc2FXForwardPoints($F$2,C20,"bid")</f>
        <v>-198</v>
      </c>
      <c r="P20">
        <f>_xll.Fxfpc2FXForwardPoints($F$2,C20,"ask")</f>
        <v>-155</v>
      </c>
    </row>
    <row r="21" spans="1:16">
      <c r="A21" s="1" t="s">
        <v>222</v>
      </c>
      <c r="B21" s="2">
        <f>_xll.CalendarValueDateTenor($A$2,$B$5,A21,"",FALSE)</f>
        <v>45894</v>
      </c>
      <c r="C21" s="2">
        <f>_xll.CalendarValueDateTenor($A$2,$B$5,A21,"",TRUE)</f>
        <v>45957</v>
      </c>
      <c r="D21" s="2">
        <f>_xll.CalendarValueDateTenor(D13,B5,A21,,TRUE)</f>
        <v>45957</v>
      </c>
      <c r="E21" s="2"/>
      <c r="F21" s="40">
        <f>_xll.YieldCurve2ZeroRate($B$2,C21,"bid")*100</f>
        <v>4.4400000000000004</v>
      </c>
      <c r="G21" s="40">
        <f>_xll.YieldCurve2ZeroRate($B$2,C21,"ask")*100</f>
        <v>4.49</v>
      </c>
      <c r="H21" s="40">
        <f>_xll.YieldCurve2ZeroRate($G$2,C21,"bid")*100</f>
        <v>1.7283114754098363</v>
      </c>
      <c r="I21" s="40">
        <f>_xll.YieldCurve2ZeroRate($G$2,C21,"ask")*100</f>
        <v>1.7283114754098363</v>
      </c>
      <c r="J21" s="20">
        <f>_xll.ImpliedFwdPoints($B$6,G21/100,H21/100,$B$8,$C$2,C21)</f>
        <v>-352.35483982331084</v>
      </c>
      <c r="K21" s="20">
        <f>_xll.ImpliedFwdPoints($B$6,F21/100,I21/100,$C$8,$C$2,C21)</f>
        <v>-346.06452103581148</v>
      </c>
      <c r="L21" s="21">
        <f>_xll.ImpliedForward($B$6,G21/100,H21/100,$B$8,$C$2,C21)</f>
        <v>7.2502645160176691</v>
      </c>
      <c r="M21" s="21">
        <f>_xll.ImpliedForward($B$6,F21/100,I21/100,$C$8,$C$2,C21)</f>
        <v>7.2509935478964183</v>
      </c>
      <c r="N21">
        <f t="shared" si="0"/>
        <v>-2.6903195704388168</v>
      </c>
      <c r="O21">
        <f>_xll.Fxfpc2FXForwardPoints($F$2,C21,"bid")</f>
        <v>-352</v>
      </c>
      <c r="P21">
        <f>_xll.Fxfpc2FXForwardPoints($F$2,C21,"ask")</f>
        <v>-351.8</v>
      </c>
    </row>
    <row r="22" spans="1:16">
      <c r="A22" s="1" t="s">
        <v>223</v>
      </c>
      <c r="B22" s="2">
        <f>_xll.CalendarValueDateTenor($A$2,$B$5,A22,"",FALSE)</f>
        <v>45894</v>
      </c>
      <c r="C22" s="2">
        <f>_xll.CalendarValueDateTenor($A$2,$B$5,A22,"",TRUE)</f>
        <v>45986</v>
      </c>
      <c r="D22" s="2"/>
      <c r="E22" s="2"/>
      <c r="F22" s="40">
        <f>_xll.YieldCurve2ZeroRate($B$2,C22,"bid")*100</f>
        <v>4.4400000000000004</v>
      </c>
      <c r="G22" s="40">
        <f>_xll.YieldCurve2ZeroRate($B$2,C22,"ask")*100</f>
        <v>4.49</v>
      </c>
      <c r="H22" s="40">
        <f>_xll.YieldCurve2ZeroRate($G$2,C22,"bid")*100</f>
        <v>1.744</v>
      </c>
      <c r="I22" s="40">
        <f>_xll.YieldCurve2ZeroRate($G$2,C22,"ask")*100</f>
        <v>1.744</v>
      </c>
      <c r="J22" s="20">
        <f>_xll.ImpliedFwdPoints($B$6,G22/100,H22/100,$B$8,$C$2,C22)</f>
        <v>-509.86166679438401</v>
      </c>
      <c r="K22" s="20">
        <f>_xll.ImpliedFwdPoints($B$6,F22/100,I22/100,$C$8,$C$2,C22)</f>
        <v>-500.7281515689603</v>
      </c>
      <c r="L22" s="21">
        <f>_xll.ImpliedForward($B$6,G22/100,H22/100,$B$8,$C$2,C22)</f>
        <v>7.2345138333205616</v>
      </c>
      <c r="M22" s="21">
        <f>_xll.ImpliedForward($B$6,F22/100,I22/100,$C$8,$C$2,C22)</f>
        <v>7.2355271848431038</v>
      </c>
      <c r="N22">
        <f t="shared" si="0"/>
        <v>-18.955090818327847</v>
      </c>
      <c r="O22">
        <f>_xll.Fxfpc2FXForwardPoints($F$2,C22,"bid")</f>
        <v>-525</v>
      </c>
      <c r="P22">
        <f>_xll.Fxfpc2FXForwardPoints($F$2,C22,"ask")</f>
        <v>-523.5</v>
      </c>
    </row>
    <row r="23" spans="1:16">
      <c r="A23" s="1" t="s">
        <v>224</v>
      </c>
      <c r="B23" s="2">
        <f>_xll.CalendarValueDateTenor($A$2,$B$5,A23,"",FALSE)</f>
        <v>45894</v>
      </c>
      <c r="C23" s="2">
        <f>_xll.CalendarValueDateTenor($A$2,$B$5,A23,"",TRUE)</f>
        <v>46017</v>
      </c>
      <c r="D23" s="2"/>
      <c r="E23" s="2"/>
      <c r="F23" s="40">
        <f>_xll.YieldCurve2ZeroRate($B$2,C23,"bid")*100</f>
        <v>4.37</v>
      </c>
      <c r="G23" s="40">
        <f>_xll.YieldCurve2ZeroRate($B$2,C23,"ask")*100</f>
        <v>4.62</v>
      </c>
      <c r="H23" s="40">
        <f>_xll.YieldCurve2ZeroRate($G$2,C23,"bid")*100</f>
        <v>1.7490543478260869</v>
      </c>
      <c r="I23" s="40">
        <f>_xll.YieldCurve2ZeroRate($G$2,C23,"ask")*100</f>
        <v>1.7490543478260869</v>
      </c>
      <c r="J23" s="20">
        <f>_xll.ImpliedFwdPoints($B$6,G23/100,H23/100,$B$8,$C$2,C23)</f>
        <v>-709.40548058925799</v>
      </c>
      <c r="K23" s="20">
        <f>_xll.ImpliedFwdPoints($B$6,F23/100,I23/100,$C$8,$C$2,C23)</f>
        <v>-648.69658969549801</v>
      </c>
      <c r="L23" s="21">
        <f>_xll.ImpliedForward($B$6,G23/100,H23/100,$B$8,$C$2,C23)</f>
        <v>7.2145594519410743</v>
      </c>
      <c r="M23" s="21">
        <f>_xll.ImpliedForward($B$6,F23/100,I23/100,$C$8,$C$2,C23)</f>
        <v>7.2207303410304498</v>
      </c>
      <c r="N23">
        <f t="shared" si="0"/>
        <v>-44.948964857622059</v>
      </c>
      <c r="O23">
        <f>_xll.Fxfpc2FXForwardPoints($F$2,C23,"bid")</f>
        <v>-733</v>
      </c>
      <c r="P23">
        <f>_xll.Fxfpc2FXForwardPoints($F$2,C23,"ask")</f>
        <v>-715</v>
      </c>
    </row>
    <row r="24" spans="1:16">
      <c r="A24" s="1" t="s">
        <v>225</v>
      </c>
      <c r="B24" s="2">
        <f>_xll.CalendarValueDateTenor($A$2,$B$5,A24,"",FALSE)</f>
        <v>45894</v>
      </c>
      <c r="C24" s="2">
        <f>_xll.CalendarValueDateTenor($A$2,$B$5,A24,"",TRUE)</f>
        <v>46078</v>
      </c>
      <c r="D24" s="2"/>
      <c r="E24" s="2"/>
      <c r="F24" s="40">
        <f>_xll.YieldCurve2ZeroRate($B$2,C24,"bid")*100</f>
        <v>4.4400000000000004</v>
      </c>
      <c r="G24" s="40">
        <f>_xll.YieldCurve2ZeroRate($B$2,C24,"ask")*100</f>
        <v>4.49</v>
      </c>
      <c r="H24" s="40">
        <f>_xll.YieldCurve2ZeroRate($G$2,C24,"bid")*100</f>
        <v>1.7590000000000001</v>
      </c>
      <c r="I24" s="40">
        <f>_xll.YieldCurve2ZeroRate($G$2,C24,"ask")*100</f>
        <v>1.7590000000000001</v>
      </c>
      <c r="J24" s="20">
        <f>_xll.ImpliedFwdPoints($B$6,G24/100,H24/100,$B$8,$C$2,C24)</f>
        <v>-1002.899624659325</v>
      </c>
      <c r="K24" s="20">
        <f>_xll.ImpliedFwdPoints($B$6,F24/100,I24/100,$C$8,$C$2,C24)</f>
        <v>-984.95839361228423</v>
      </c>
      <c r="L24" s="21">
        <f>_xll.ImpliedForward($B$6,G24/100,H24/100,$B$8,$C$2,C24)</f>
        <v>7.1852100375340671</v>
      </c>
      <c r="M24" s="21">
        <f>_xll.ImpliedForward($B$6,F24/100,I24/100,$C$8,$C$2,C24)</f>
        <v>7.1871041606387713</v>
      </c>
      <c r="N24">
        <f t="shared" si="0"/>
        <v>-143.57099086419544</v>
      </c>
      <c r="O24">
        <f>_xll.Fxfpc2FXForwardPoints($F$2,C24,"bid")</f>
        <v>-1140</v>
      </c>
      <c r="P24">
        <f>_xll.Fxfpc2FXForwardPoints($F$2,C24,"ask")</f>
        <v>-1135</v>
      </c>
    </row>
    <row r="25" spans="1:16">
      <c r="A25" s="1" t="s">
        <v>226</v>
      </c>
      <c r="B25" s="2">
        <f>_xll.CalendarValueDateTenor($A$2,$B$5,A25,"",FALSE)</f>
        <v>45894</v>
      </c>
      <c r="C25" s="2">
        <f>_xll.CalendarValueDateTenor($A$2,$B$5,A25,"",TRUE)</f>
        <v>46106</v>
      </c>
      <c r="D25" s="2"/>
      <c r="E25" s="2"/>
      <c r="F25" s="40">
        <f>_xll.YieldCurve2ZeroRate($B$2,C25,"bid")*100</f>
        <v>4.3600000000000003</v>
      </c>
      <c r="G25" s="40">
        <f>_xll.YieldCurve2ZeroRate($B$2,C25,"ask")*100</f>
        <v>4.6100000000000003</v>
      </c>
      <c r="H25" s="40">
        <f>_xll.YieldCurve2ZeroRate($G$2,C25,"bid")*100</f>
        <v>1.7627752808988766</v>
      </c>
      <c r="I25" s="40">
        <f>_xll.YieldCurve2ZeroRate($G$2,C25,"ask")*100</f>
        <v>1.7627752808988766</v>
      </c>
      <c r="J25" s="20">
        <f>_xll.ImpliedFwdPoints($B$6,G25/100,H25/100,$B$8,$C$2,C25)</f>
        <v>-1199.3592863698007</v>
      </c>
      <c r="K25" s="20">
        <f>_xll.ImpliedFwdPoints($B$6,F25/100,I25/100,$C$8,$C$2,C25)</f>
        <v>-1096.5220986601946</v>
      </c>
      <c r="L25" s="21">
        <f>_xll.ImpliedForward($B$6,G25/100,H25/100,$B$8,$C$2,C25)</f>
        <v>7.1655640713630202</v>
      </c>
      <c r="M25" s="21">
        <f>_xll.ImpliedForward($B$6,F25/100,I25/100,$C$8,$C$2,C25)</f>
        <v>7.1759477901339803</v>
      </c>
      <c r="N25">
        <f t="shared" si="0"/>
        <v>-233.05930748500236</v>
      </c>
      <c r="O25">
        <f>_xll.Fxfpc2FXForwardPoints($F$2,C25,"bid")</f>
        <v>-1403</v>
      </c>
      <c r="P25">
        <f>_xll.Fxfpc2FXForwardPoints($F$2,C25,"ask")</f>
        <v>-1359</v>
      </c>
    </row>
    <row r="26" spans="1:16">
      <c r="A26" s="1" t="s">
        <v>227</v>
      </c>
      <c r="B26" s="2">
        <f>_xll.CalendarValueDateTenor($A$2,$B$5,A26,"",FALSE)</f>
        <v>45894</v>
      </c>
      <c r="C26" s="2">
        <f>_xll.CalendarValueDateTenor($A$2,$B$5,A26,"",TRUE)</f>
        <v>46139</v>
      </c>
      <c r="D26" s="2"/>
      <c r="E26" s="2"/>
      <c r="F26" s="40">
        <f>_xll.YieldCurve2ZeroRate($B$2,C26,"bid")*100</f>
        <v>4.3600000000000003</v>
      </c>
      <c r="G26" s="40">
        <f>_xll.YieldCurve2ZeroRate($B$2,C26,"ask")*100</f>
        <v>4.6100000000000003</v>
      </c>
      <c r="H26" s="40">
        <f>_xll.YieldCurve2ZeroRate($G$2,C26,"bid")*100</f>
        <v>1.7672247191011237</v>
      </c>
      <c r="I26" s="40">
        <f>_xll.YieldCurve2ZeroRate($G$2,C26,"ask")*100</f>
        <v>1.7672247191011237</v>
      </c>
      <c r="J26" s="20">
        <f>_xll.ImpliedFwdPoints($B$6,G26/100,H26/100,$B$8,$C$2,C26)</f>
        <v>-1378.2632480197435</v>
      </c>
      <c r="K26" s="20">
        <f>_xll.ImpliedFwdPoints($B$6,F26/100,I26/100,$C$8,$C$2,C26)</f>
        <v>-1260.1752651930035</v>
      </c>
      <c r="L26" s="21">
        <f>_xll.ImpliedForward($B$6,G26/100,H26/100,$B$8,$C$2,C26)</f>
        <v>7.1476736751980257</v>
      </c>
      <c r="M26" s="21">
        <f>_xll.ImpliedForward($B$6,F26/100,I26/100,$C$8,$C$2,C26)</f>
        <v>7.1595824734806994</v>
      </c>
      <c r="N26">
        <f t="shared" si="0"/>
        <v>-276.78074339362638</v>
      </c>
      <c r="O26">
        <f>_xll.Fxfpc2FXForwardPoints($F$2,C26,"bid")</f>
        <v>-1619</v>
      </c>
      <c r="P26">
        <f>_xll.Fxfpc2FXForwardPoints($F$2,C26,"ask")</f>
        <v>-1573</v>
      </c>
    </row>
    <row r="27" spans="1:16">
      <c r="A27" s="1" t="s">
        <v>228</v>
      </c>
      <c r="B27" s="2">
        <f>_xll.CalendarValueDateTenor($A$2,$B$5,A27,"",FALSE)</f>
        <v>45894</v>
      </c>
      <c r="C27" s="2">
        <f>_xll.CalendarValueDateTenor($A$2,$B$5,A27,"",TRUE)</f>
        <v>46168</v>
      </c>
      <c r="D27" s="2"/>
      <c r="E27" s="2"/>
      <c r="F27" s="40">
        <f>_xll.YieldCurve2ZeroRate($B$2,C27,"bid")*100</f>
        <v>4.4400000000000004</v>
      </c>
      <c r="G27" s="40">
        <f>_xll.YieldCurve2ZeroRate($B$2,C27,"ask")*100</f>
        <v>4.49</v>
      </c>
      <c r="H27" s="40">
        <f>_xll.YieldCurve2ZeroRate($G$2,C27,"bid")*100</f>
        <v>1.7711521739130436</v>
      </c>
      <c r="I27" s="40">
        <f>_xll.YieldCurve2ZeroRate($G$2,C27,"ask")*100</f>
        <v>1.7711521739130436</v>
      </c>
      <c r="J27" s="20">
        <f>_xll.ImpliedFwdPoints($B$6,G27/100,H27/100,$B$8,$C$2,C27)</f>
        <v>-1470.8118112902912</v>
      </c>
      <c r="K27" s="20">
        <f>_xll.ImpliedFwdPoints($B$6,F27/100,I27/100,$C$8,$C$2,C27)</f>
        <v>-1444.5539984780667</v>
      </c>
      <c r="L27" s="21">
        <f>_xll.ImpliedForward($B$6,G27/100,H27/100,$B$8,$C$2,C27)</f>
        <v>7.1384188188709707</v>
      </c>
      <c r="M27" s="21">
        <f>_xll.ImpliedForward($B$6,F27/100,I27/100,$C$8,$C$2,C27)</f>
        <v>7.1411446001521925</v>
      </c>
      <c r="N27">
        <f t="shared" si="0"/>
        <v>-331.31709511582108</v>
      </c>
      <c r="O27">
        <f>_xll.Fxfpc2FXForwardPoints($F$2,C27,"bid")</f>
        <v>-1793</v>
      </c>
      <c r="P27">
        <f>_xll.Fxfpc2FXForwardPoints($F$2,C27,"ask")</f>
        <v>-1785</v>
      </c>
    </row>
    <row r="28" spans="1:16">
      <c r="A28" s="1" t="s">
        <v>229</v>
      </c>
      <c r="B28" s="2">
        <f>_xll.CalendarValueDateTenor($A$2,$B$5,A28,"",FALSE)</f>
        <v>45894</v>
      </c>
      <c r="C28" s="2">
        <f>_xll.CalendarValueDateTenor($A$2,$B$5,A28,"",TRUE)</f>
        <v>46198</v>
      </c>
      <c r="D28" s="2"/>
      <c r="E28" s="2"/>
      <c r="F28" s="40">
        <f>_xll.YieldCurve2ZeroRate($B$2,C28,"bid")*100</f>
        <v>4.3500000000000005</v>
      </c>
      <c r="G28" s="40">
        <f>_xll.YieldCurve2ZeroRate($B$2,C28,"ask")*100</f>
        <v>4.5999999999999996</v>
      </c>
      <c r="H28" s="40">
        <f>_xll.YieldCurve2ZeroRate($G$2,C28,"bid")*100</f>
        <v>1.7757173913043478</v>
      </c>
      <c r="I28" s="40">
        <f>_xll.YieldCurve2ZeroRate($G$2,C28,"ask")*100</f>
        <v>1.7757173913043478</v>
      </c>
      <c r="J28" s="20">
        <f>_xll.ImpliedFwdPoints($B$6,G28/100,H28/100,$B$8,$C$2,C28)</f>
        <v>-1686.9901150940509</v>
      </c>
      <c r="K28" s="20">
        <f>_xll.ImpliedFwdPoints($B$6,F28/100,I28/100,$C$8,$C$2,C28)</f>
        <v>-1542.0911060653798</v>
      </c>
      <c r="L28" s="21">
        <f>_xll.ImpliedForward($B$6,G28/100,H28/100,$B$8,$C$2,C28)</f>
        <v>7.1168009884905947</v>
      </c>
      <c r="M28" s="21">
        <f>_xll.ImpliedForward($B$6,F28/100,I28/100,$C$8,$C$2,C28)</f>
        <v>7.1313908893934617</v>
      </c>
      <c r="N28">
        <f t="shared" si="0"/>
        <v>-415.25938942028483</v>
      </c>
      <c r="O28">
        <f>_xll.Fxfpc2FXForwardPoints($F$2,C28,"bid")</f>
        <v>-2055</v>
      </c>
      <c r="P28">
        <f>_xll.Fxfpc2FXForwardPoints($F$2,C28,"ask")</f>
        <v>-2004.6000000000001</v>
      </c>
    </row>
    <row r="29" spans="1:16">
      <c r="A29" s="1" t="s">
        <v>230</v>
      </c>
      <c r="B29" s="2">
        <f>_xll.CalendarValueDateTenor($A$2,$B$5,A29,"",FALSE)</f>
        <v>45894</v>
      </c>
      <c r="C29" s="2">
        <f>_xll.CalendarValueDateTenor($A$2,$B$5,A29,"",TRUE)</f>
        <v>46230</v>
      </c>
      <c r="D29" s="2"/>
      <c r="E29" s="2"/>
      <c r="F29" s="40">
        <f>_xll.YieldCurve2ZeroRate($B$2,C29,"bid")*100</f>
        <v>4.3500000000000005</v>
      </c>
      <c r="G29" s="40">
        <f>_xll.YieldCurve2ZeroRate($B$2,C29,"ask")*100</f>
        <v>4.5999999999999996</v>
      </c>
      <c r="H29" s="40">
        <f>_xll.YieldCurve2ZeroRate($G$2,C29,"bid")*100</f>
        <v>1.7805869565217392</v>
      </c>
      <c r="I29" s="40">
        <f>_xll.YieldCurve2ZeroRate($G$2,C29,"ask")*100</f>
        <v>1.7805869565217392</v>
      </c>
      <c r="J29" s="20">
        <f>_xll.ImpliedFwdPoints($B$6,G29/100,H29/100,$B$8,$C$2,C29)</f>
        <v>-1854.1264538452217</v>
      </c>
      <c r="K29" s="20">
        <f>_xll.ImpliedFwdPoints($B$6,F29/100,I29/100,$C$8,$C$2,C29)</f>
        <v>-1694.9447355118909</v>
      </c>
      <c r="L29" s="21">
        <f>_xll.ImpliedForward($B$6,G29/100,H29/100,$B$8,$C$2,C29)</f>
        <v>7.1000873546154777</v>
      </c>
      <c r="M29" s="21">
        <f>_xll.ImpliedForward($B$6,F29/100,I29/100,$C$8,$C$2,C29)</f>
        <v>7.1161055264488109</v>
      </c>
      <c r="N29">
        <f t="shared" si="0"/>
        <v>-474.11440532144388</v>
      </c>
      <c r="O29">
        <f>_xll.Fxfpc2FXForwardPoints($F$2,C29,"bid")</f>
        <v>-2275</v>
      </c>
      <c r="P29">
        <f>_xll.Fxfpc2FXForwardPoints($F$2,C29,"ask")</f>
        <v>-2222.3000000000002</v>
      </c>
    </row>
    <row r="30" spans="1:16">
      <c r="A30" s="1" t="s">
        <v>231</v>
      </c>
      <c r="B30" s="2">
        <f>_xll.CalendarValueDateTenor($A$2,$B$5,A30,"",FALSE)</f>
        <v>45894</v>
      </c>
      <c r="C30" s="2">
        <f>_xll.CalendarValueDateTenor($A$2,$B$5,A30,"",TRUE)</f>
        <v>46259</v>
      </c>
      <c r="D30" s="2"/>
      <c r="E30" s="2"/>
      <c r="F30" s="40">
        <f>_xll.YieldCurve2ZeroRate($B$2,C30,"bid")*100</f>
        <v>4.4400000000000004</v>
      </c>
      <c r="G30" s="40">
        <f>_xll.YieldCurve2ZeroRate($B$2,C30,"ask")*100</f>
        <v>4.49</v>
      </c>
      <c r="H30" s="40">
        <f>_xll.YieldCurve2ZeroRate($G$2,C30,"bid")*100</f>
        <v>1.7850000000000001</v>
      </c>
      <c r="I30" s="40">
        <f>_xll.YieldCurve2ZeroRate($G$2,C30,"ask")*100</f>
        <v>1.7850000000000001</v>
      </c>
      <c r="J30" s="20">
        <f>_xll.ImpliedFwdPoints($B$6,G30/100,H30/100,$B$8,$C$2,C30)</f>
        <v>-1928.3743724901276</v>
      </c>
      <c r="K30" s="20">
        <f>_xll.ImpliedFwdPoints($B$6,F30/100,I30/100,$C$8,$C$2,C30)</f>
        <v>-1893.9933972344986</v>
      </c>
      <c r="L30" s="21">
        <f>_xll.ImpliedForward($B$6,G30/100,H30/100,$B$8,$C$2,C30)</f>
        <v>7.0926625627509869</v>
      </c>
      <c r="M30" s="21">
        <f>_xll.ImpliedForward($B$6,F30/100,I30/100,$C$8,$C$2,C30)</f>
        <v>7.0962006602765495</v>
      </c>
      <c r="N30">
        <f t="shared" si="0"/>
        <v>-516.31611513768689</v>
      </c>
      <c r="O30">
        <f>_xll.Fxfpc2FXForwardPoints($F$2,C30,"bid")</f>
        <v>-2429</v>
      </c>
      <c r="P30">
        <f>_xll.Fxfpc2FXForwardPoints($F$2,C30,"ask")</f>
        <v>-2426</v>
      </c>
    </row>
    <row r="31" spans="1:16">
      <c r="A31" s="1" t="s">
        <v>232</v>
      </c>
      <c r="B31" s="2">
        <f>_xll.CalendarValueDateTenor($A$2,$B$5,A31,"",FALSE)</f>
        <v>45894</v>
      </c>
      <c r="C31" s="2">
        <f>_xll.CalendarValueDateTenor($A$2,$B$5,A31,"",TRUE)</f>
        <v>46351</v>
      </c>
      <c r="D31" s="2"/>
      <c r="E31" s="2"/>
      <c r="F31" s="40">
        <f>_xll.YieldCurve2ZeroRate($B$2,C31,"bid")*100</f>
        <v>4.455123287671233</v>
      </c>
      <c r="G31" s="40">
        <f>_xll.YieldCurve2ZeroRate($B$2,C31,"ask")*100</f>
        <v>4.555534246575343</v>
      </c>
      <c r="H31" s="40">
        <f>_xll.YieldCurve2ZeroRate($G$2,C31,"bid")*100</f>
        <v>1.7850000000000001</v>
      </c>
      <c r="I31" s="40">
        <f>_xll.YieldCurve2ZeroRate($G$2,C31,"ask")*100</f>
        <v>1.7850000000000001</v>
      </c>
      <c r="J31" s="20">
        <f>_xll.ImpliedFwdPoints($B$6,G31/100,H31/100,$B$8,$C$2,C31)</f>
        <v>-2443.6380322651758</v>
      </c>
      <c r="K31" s="20">
        <f>_xll.ImpliedFwdPoints($B$6,F31/100,I31/100,$C$8,$C$2,C31)</f>
        <v>-2358.7239406508625</v>
      </c>
      <c r="L31" s="21">
        <f>_xll.ImpliedForward($B$6,G31/100,H31/100,$B$8,$C$2,C31)</f>
        <v>7.0411361967734827</v>
      </c>
      <c r="M31" s="21">
        <f>_xll.ImpliedForward($B$6,F31/100,I31/100,$C$8,$C$2,C31)</f>
        <v>7.0497276059349137</v>
      </c>
      <c r="N31">
        <f t="shared" si="0"/>
        <v>-557.56901354198089</v>
      </c>
      <c r="O31">
        <f>_xll.Fxfpc2FXForwardPoints($F$2,C31,"bid")</f>
        <v>-3009.5</v>
      </c>
      <c r="P31">
        <f>_xll.Fxfpc2FXForwardPoints($F$2,C31,"ask")</f>
        <v>-2908</v>
      </c>
    </row>
    <row r="32" spans="1:16">
      <c r="A32" s="1" t="s">
        <v>233</v>
      </c>
      <c r="B32" s="2">
        <f>_xll.CalendarValueDateTenor($A$2,$B$5,A32,"",FALSE)</f>
        <v>45894</v>
      </c>
      <c r="C32" s="2">
        <f>_xll.CalendarValueDateTenor($A$2,$B$5,A32,"",TRUE)</f>
        <v>46443</v>
      </c>
      <c r="D32" s="2"/>
      <c r="E32" s="2"/>
      <c r="F32" s="40">
        <f>_xll.YieldCurve2ZeroRate($B$2,C32,"bid")*100</f>
        <v>4.4702465753424656</v>
      </c>
      <c r="G32" s="40">
        <f>_xll.YieldCurve2ZeroRate($B$2,C32,"ask")*100</f>
        <v>4.6210684931506849</v>
      </c>
      <c r="H32" s="40">
        <f>_xll.YieldCurve2ZeroRate($G$2,C32,"bid")*100</f>
        <v>1.7850000000000001</v>
      </c>
      <c r="I32" s="40">
        <f>_xll.YieldCurve2ZeroRate($G$2,C32,"ask")*100</f>
        <v>1.7850000000000001</v>
      </c>
      <c r="J32" s="20">
        <f>_xll.ImpliedFwdPoints($B$6,G32/100,H32/100,$B$8,$C$2,C32)</f>
        <v>-2968.9251736187966</v>
      </c>
      <c r="K32" s="20">
        <f>_xll.ImpliedFwdPoints($B$6,F32/100,I32/100,$C$8,$C$2,C32)</f>
        <v>-2818.4820297786673</v>
      </c>
      <c r="L32" s="21">
        <f>_xll.ImpliedForward($B$6,G32/100,H32/100,$B$8,$C$2,C32)</f>
        <v>6.9886074826381206</v>
      </c>
      <c r="M32" s="21">
        <f>_xll.ImpliedForward($B$6,F32/100,I32/100,$C$8,$C$2,C32)</f>
        <v>7.003751797022133</v>
      </c>
      <c r="N32">
        <f>(SUM(O32:P32)-SUM(J32:K32))/2</f>
        <v>-596.2963983012678</v>
      </c>
      <c r="O32">
        <f>_xll.Fxfpc2FXForwardPoints($F$2,C32,"bid")</f>
        <v>-3590</v>
      </c>
      <c r="P32">
        <f>_xll.Fxfpc2FXForwardPoints($F$2,C32,"ask")</f>
        <v>-3390</v>
      </c>
    </row>
    <row r="34" spans="1:16" ht="15.75" thickBot="1">
      <c r="A34" s="25" t="s">
        <v>274</v>
      </c>
      <c r="B34" s="25"/>
      <c r="C34" s="1"/>
      <c r="D34" s="1"/>
      <c r="E34" s="1"/>
      <c r="F34" s="1"/>
    </row>
    <row r="35" spans="1:16" ht="16.5" thickTop="1" thickBot="1">
      <c r="A35" s="18" t="s">
        <v>261</v>
      </c>
      <c r="B35" s="18" t="s">
        <v>262</v>
      </c>
      <c r="C35" s="18" t="s">
        <v>263</v>
      </c>
      <c r="D35" s="18"/>
      <c r="E35" s="18"/>
      <c r="F35" s="18" t="s">
        <v>279</v>
      </c>
      <c r="G35" s="18"/>
      <c r="H35" s="18" t="s">
        <v>280</v>
      </c>
      <c r="I35" s="18"/>
      <c r="J35" s="18" t="s">
        <v>260</v>
      </c>
      <c r="K35" s="18"/>
      <c r="L35" s="18" t="s">
        <v>264</v>
      </c>
      <c r="M35" s="18"/>
      <c r="N35" s="18" t="s">
        <v>245</v>
      </c>
      <c r="O35" s="18" t="s">
        <v>281</v>
      </c>
      <c r="P35" s="18"/>
    </row>
    <row r="36" spans="1:16" ht="15.75" thickTop="1">
      <c r="A36" s="1" t="s">
        <v>250</v>
      </c>
      <c r="B36" s="2">
        <f>_xll.CalendarValueDateTenor($A$2,$B$5,A36,"",FALSE)</f>
        <v>45894</v>
      </c>
      <c r="C36" s="2">
        <f>_xll.CalendarValueDateTenor($A$2,$B$5,A36,"",TRUE)</f>
        <v>45994</v>
      </c>
      <c r="D36" s="2"/>
      <c r="E36" s="2"/>
      <c r="F36" s="40">
        <f>_xll.YieldCurve2ZeroRate($B$2,C36,"bid")*100</f>
        <v>4.4219354838709677</v>
      </c>
      <c r="G36" s="40">
        <f>_xll.YieldCurve2ZeroRate($B$2,C36,"ask")*100</f>
        <v>4.5235483870967741</v>
      </c>
      <c r="H36" s="40">
        <f>_xll.YieldCurve2ZeroRate($G$2,C36,"bid")*100</f>
        <v>1.745304347826087</v>
      </c>
      <c r="I36" s="40">
        <f>_xll.YieldCurve2ZeroRate($G$2,C36,"ask")*100</f>
        <v>1.745304347826087</v>
      </c>
      <c r="J36" s="23">
        <f>_xll.ImpliedFwdPoints($B$6,G36/100,H36/100,$B$8,$C$2,C36)</f>
        <v>-560.04833715621203</v>
      </c>
      <c r="K36" s="23">
        <f>_xll.ImpliedFwdPoints($B$6,F36/100,I36/100,$C$8,$C$2,C36)</f>
        <v>-539.89752110320092</v>
      </c>
      <c r="L36" s="21">
        <f>_xll.ImpliedForward($B$6,G36/100,H36/100,$B$8,$C$2,C36)</f>
        <v>7.2294951662843783</v>
      </c>
      <c r="M36" s="21">
        <f>_xll.ImpliedForward($B$6,F36/100,I36/100,$C$8,$C$2,C36)</f>
        <v>7.2316102478896793</v>
      </c>
      <c r="N36" s="1">
        <f>(SUM(O36:P36)-SUM(J36:K36))/2</f>
        <v>-25.825457967067791</v>
      </c>
      <c r="O36">
        <f>_xll.Fxfpc2FXForwardPoints($F$2,C36,"BID")</f>
        <v>-578.67741935483878</v>
      </c>
      <c r="P36">
        <f>_xll.Fxfpc2FXForwardPoints($F$2,C36,"ASK")</f>
        <v>-572.91935483870975</v>
      </c>
    </row>
    <row r="37" spans="1:16">
      <c r="A37" s="1" t="s">
        <v>251</v>
      </c>
      <c r="B37" s="2">
        <f>_xll.CalendarValueDateTenor($A$2,$B$5,A37,"",FALSE)</f>
        <v>45894</v>
      </c>
      <c r="C37" s="2">
        <f>_xll.CalendarValueDateTenor($A$2,$B$5,A37,"",TRUE)</f>
        <v>46094</v>
      </c>
      <c r="D37" s="2"/>
      <c r="E37" s="2"/>
      <c r="F37" s="40">
        <f>_xll.YieldCurve2ZeroRate($B$2,C37,"bid")*100</f>
        <v>4.3942857142857141</v>
      </c>
      <c r="G37" s="40">
        <f>_xll.YieldCurve2ZeroRate($B$2,C37,"ask")*100</f>
        <v>4.5585714285714287</v>
      </c>
      <c r="H37" s="40">
        <f>_xll.YieldCurve2ZeroRate($G$2,C37,"bid")*100</f>
        <v>1.7611573033707866</v>
      </c>
      <c r="I37" s="40">
        <f>_xll.YieldCurve2ZeroRate($G$2,C37,"ask")*100</f>
        <v>1.7611573033707866</v>
      </c>
      <c r="J37" s="20">
        <f>_xll.ImpliedFwdPoints($B$6,G37/100,H37/100,$B$8,$C$2,C37)</f>
        <v>-1113.8104484367295</v>
      </c>
      <c r="K37" s="20">
        <f>_xll.ImpliedFwdPoints($B$6,F37/100,I37/100,$C$8,$C$2,C37)</f>
        <v>-1049.9071920549652</v>
      </c>
      <c r="L37" s="21">
        <f>_xll.ImpliedForward($B$6,G37/100,H37/100,$B$8,$C$2,C37)</f>
        <v>7.1741189551563274</v>
      </c>
      <c r="M37" s="21">
        <f>_xll.ImpliedForward($B$6,F37/100,I37/100,$C$8,$C$2,C37)</f>
        <v>7.1806092807945028</v>
      </c>
      <c r="N37" s="1">
        <f>(SUM(O37:P37)-SUM(J37:K37))/2</f>
        <v>-194.78403689701008</v>
      </c>
      <c r="O37">
        <f>_xll.Fxfpc2FXForwardPoints($F$2,C37,"BID")</f>
        <v>-1290.2857142857144</v>
      </c>
      <c r="P37">
        <f>_xll.Fxfpc2FXForwardPoints($F$2,C37,"ASK")</f>
        <v>-1263</v>
      </c>
    </row>
  </sheetData>
  <mergeCells count="2">
    <mergeCell ref="O12:P12"/>
    <mergeCell ref="Q13:R13"/>
  </mergeCells>
  <phoneticPr fontId="10" type="noConversion"/>
  <dataValidations count="2">
    <dataValidation type="list" allowBlank="1" showInputMessage="1" showErrorMessage="1" sqref="B6" xr:uid="{161C784A-E3FF-4753-AE31-227B479034B5}">
      <formula1>"USD/CNY,EUR/USD"</formula1>
    </dataValidation>
    <dataValidation type="list" allowBlank="1" showInputMessage="1" showErrorMessage="1" sqref="B9" xr:uid="{FA24329C-965C-4A28-97F1-F1D2532EAA9B}">
      <formula1>"Swap Points,Interest Rate Parity"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Calendar</x:sheet>
      <x:address>D4</x:address>
    </x:cell>
    <x:cell>
      <x:sheet>DEPO</x:sheet>
      <x:address>G4</x:address>
    </x:cell>
    <x:cell>
      <x:sheet>DEPO</x:sheet>
      <x:address>F10</x:address>
    </x:cell>
    <x:cell>
      <x:sheet>DEPO</x:sheet>
      <x:address>M10</x:address>
    </x:cell>
    <x:cell>
      <x:sheet>DEPO</x:sheet>
      <x:address>T12</x:address>
    </x:cell>
    <x:cell>
      <x:sheet>Forward Calculator-IRP</x:sheet>
      <x:address>B5</x:address>
    </x:cell>
    <x:cell>
      <x:sheet>Forward Calculator-IRP</x:sheet>
      <x:address>B14</x:address>
    </x:cell>
    <x:cell>
      <x:sheet>Forward Calculator-IRP</x:sheet>
      <x:address>C14</x:address>
    </x:cell>
    <x:cell>
      <x:sheet>Forward Calculator-IRP</x:sheet>
      <x:address>F14</x:address>
    </x:cell>
    <x:cell>
      <x:sheet>Forward Calculator-IRP</x:sheet>
      <x:address>G14</x:address>
    </x:cell>
    <x:cell>
      <x:sheet>Forward Calculator-IRP</x:sheet>
      <x:address>H14</x:address>
    </x:cell>
    <x:cell>
      <x:sheet>Forward Calculator-IRP</x:sheet>
      <x:address>I14</x:address>
    </x:cell>
    <x:cell>
      <x:sheet>Forward Calculator-IRP</x:sheet>
      <x:address>J14</x:address>
    </x:cell>
    <x:cell>
      <x:sheet>Forward Calculator-IRP</x:sheet>
      <x:address>K14</x:address>
    </x:cell>
    <x:cell>
      <x:sheet>Forward Calculator-IRP</x:sheet>
      <x:address>L14</x:address>
    </x:cell>
    <x:cell>
      <x:sheet>Forward Calculator-IRP</x:sheet>
      <x:address>M14</x:address>
    </x:cell>
    <x:cell>
      <x:sheet>Forward Calculator-IRP</x:sheet>
      <x:address>O14</x:address>
    </x:cell>
    <x:cell>
      <x:sheet>Forward Calculator-IRP</x:sheet>
      <x:address>P14</x:address>
    </x:cell>
    <x:cell>
      <x:sheet>Forward Calculator-IRP</x:sheet>
      <x:address>B15</x:address>
    </x:cell>
    <x:cell>
      <x:sheet>Forward Calculator-IRP</x:sheet>
      <x:address>C15</x:address>
    </x:cell>
    <x:cell>
      <x:sheet>Forward Calculator-IRP</x:sheet>
      <x:address>F15</x:address>
    </x:cell>
    <x:cell>
      <x:sheet>Forward Calculator-IRP</x:sheet>
      <x:address>G15</x:address>
    </x:cell>
    <x:cell>
      <x:sheet>Forward Calculator-IRP</x:sheet>
      <x:address>H15</x:address>
    </x:cell>
    <x:cell>
      <x:sheet>Forward Calculator-IRP</x:sheet>
      <x:address>I15</x:address>
    </x:cell>
    <x:cell>
      <x:sheet>Forward Calculator-IRP</x:sheet>
      <x:address>J15</x:address>
    </x:cell>
    <x:cell>
      <x:sheet>Forward Calculator-IRP</x:sheet>
      <x:address>K15</x:address>
    </x:cell>
    <x:cell>
      <x:sheet>Forward Calculator-IRP</x:sheet>
      <x:address>L15</x:address>
    </x:cell>
    <x:cell>
      <x:sheet>Forward Calculator-IRP</x:sheet>
      <x:address>M15</x:address>
    </x:cell>
    <x:cell>
      <x:sheet>Forward Calculator-IRP</x:sheet>
      <x:address>O15</x:address>
    </x:cell>
    <x:cell>
      <x:sheet>Forward Calculator-IRP</x:sheet>
      <x:address>P15</x:address>
    </x:cell>
    <x:cell>
      <x:sheet>Forward Calculator-IRP</x:sheet>
      <x:address>B16</x:address>
    </x:cell>
    <x:cell>
      <x:sheet>Forward Calculator-IRP</x:sheet>
      <x:address>C16</x:address>
    </x:cell>
    <x:cell>
      <x:sheet>Forward Calculator-IRP</x:sheet>
      <x:address>F16</x:address>
    </x:cell>
    <x:cell>
      <x:sheet>Forward Calculator-IRP</x:sheet>
      <x:address>G16</x:address>
    </x:cell>
    <x:cell>
      <x:sheet>Forward Calculator-IRP</x:sheet>
      <x:address>H16</x:address>
    </x:cell>
    <x:cell>
      <x:sheet>Forward Calculator-IRP</x:sheet>
      <x:address>I16</x:address>
    </x:cell>
    <x:cell>
      <x:sheet>Forward Calculator-IRP</x:sheet>
      <x:address>J16</x:address>
    </x:cell>
    <x:cell>
      <x:sheet>Forward Calculator-IRP</x:sheet>
      <x:address>K16</x:address>
    </x:cell>
    <x:cell>
      <x:sheet>Forward Calculator-IRP</x:sheet>
      <x:address>L16</x:address>
    </x:cell>
    <x:cell>
      <x:sheet>Forward Calculator-IRP</x:sheet>
      <x:address>M16</x:address>
    </x:cell>
    <x:cell>
      <x:sheet>Forward Calculator-IRP</x:sheet>
      <x:address>O16</x:address>
    </x:cell>
    <x:cell>
      <x:sheet>Forward Calculator-IRP</x:sheet>
      <x:address>P16</x:address>
    </x:cell>
    <x:cell>
      <x:sheet>Forward Calculator-IRP</x:sheet>
      <x:address>B17</x:address>
    </x:cell>
    <x:cell>
      <x:sheet>Forward Calculator-IRP</x:sheet>
      <x:address>C17</x:address>
    </x:cell>
    <x:cell>
      <x:sheet>Forward Calculator-IRP</x:sheet>
      <x:address>F17</x:address>
    </x:cell>
    <x:cell>
      <x:sheet>Forward Calculator-IRP</x:sheet>
      <x:address>G17</x:address>
    </x:cell>
    <x:cell>
      <x:sheet>Forward Calculator-IRP</x:sheet>
      <x:address>H17</x:address>
    </x:cell>
    <x:cell>
      <x:sheet>Forward Calculator-IRP</x:sheet>
      <x:address>I17</x:address>
    </x:cell>
    <x:cell>
      <x:sheet>Forward Calculator-IRP</x:sheet>
      <x:address>J17</x:address>
    </x:cell>
    <x:cell>
      <x:sheet>Forward Calculator-IRP</x:sheet>
      <x:address>K17</x:address>
    </x:cell>
    <x:cell>
      <x:sheet>Forward Calculator-IRP</x:sheet>
      <x:address>L17</x:address>
    </x:cell>
    <x:cell>
      <x:sheet>Forward Calculator-IRP</x:sheet>
      <x:address>M17</x:address>
    </x:cell>
    <x:cell>
      <x:sheet>Forward Calculator-IRP</x:sheet>
      <x:address>O17</x:address>
    </x:cell>
    <x:cell>
      <x:sheet>Forward Calculator-IRP</x:sheet>
      <x:address>P17</x:address>
    </x:cell>
    <x:cell>
      <x:sheet>Forward Calculator-IRP</x:sheet>
      <x:address>B18</x:address>
    </x:cell>
    <x:cell>
      <x:sheet>Forward Calculator-IRP</x:sheet>
      <x:address>C18</x:address>
    </x:cell>
    <x:cell>
      <x:sheet>Forward Calculator-IRP</x:sheet>
      <x:address>F18</x:address>
    </x:cell>
    <x:cell>
      <x:sheet>Forward Calculator-IRP</x:sheet>
      <x:address>G18</x:address>
    </x:cell>
    <x:cell>
      <x:sheet>Forward Calculator-IRP</x:sheet>
      <x:address>H18</x:address>
    </x:cell>
    <x:cell>
      <x:sheet>Forward Calculator-IRP</x:sheet>
      <x:address>I18</x:address>
    </x:cell>
    <x:cell>
      <x:sheet>Forward Calculator-IRP</x:sheet>
      <x:address>J18</x:address>
    </x:cell>
    <x:cell>
      <x:sheet>Forward Calculator-IRP</x:sheet>
      <x:address>K18</x:address>
    </x:cell>
    <x:cell>
      <x:sheet>Forward Calculator-IRP</x:sheet>
      <x:address>L18</x:address>
    </x:cell>
    <x:cell>
      <x:sheet>Forward Calculator-IRP</x:sheet>
      <x:address>M18</x:address>
    </x:cell>
    <x:cell>
      <x:sheet>Forward Calculator-IRP</x:sheet>
      <x:address>O18</x:address>
    </x:cell>
    <x:cell>
      <x:sheet>Forward Calculator-IRP</x:sheet>
      <x:address>P18</x:address>
    </x:cell>
    <x:cell>
      <x:sheet>Forward Calculator-IRP</x:sheet>
      <x:address>B19</x:address>
    </x:cell>
    <x:cell>
      <x:sheet>Forward Calculator-IRP</x:sheet>
      <x:address>C19</x:address>
    </x:cell>
    <x:cell>
      <x:sheet>Forward Calculator-IRP</x:sheet>
      <x:address>F19</x:address>
    </x:cell>
    <x:cell>
      <x:sheet>Forward Calculator-IRP</x:sheet>
      <x:address>G19</x:address>
    </x:cell>
    <x:cell>
      <x:sheet>Forward Calculator-IRP</x:sheet>
      <x:address>H19</x:address>
    </x:cell>
    <x:cell>
      <x:sheet>Forward Calculator-IRP</x:sheet>
      <x:address>I19</x:address>
    </x:cell>
    <x:cell>
      <x:sheet>Forward Calculator-IRP</x:sheet>
      <x:address>J19</x:address>
    </x:cell>
    <x:cell>
      <x:sheet>Forward Calculator-IRP</x:sheet>
      <x:address>K19</x:address>
    </x:cell>
    <x:cell>
      <x:sheet>Forward Calculator-IRP</x:sheet>
      <x:address>L19</x:address>
    </x:cell>
    <x:cell>
      <x:sheet>Forward Calculator-IRP</x:sheet>
      <x:address>M19</x:address>
    </x:cell>
    <x:cell>
      <x:sheet>Forward Calculator-IRP</x:sheet>
      <x:address>O19</x:address>
    </x:cell>
    <x:cell>
      <x:sheet>Forward Calculator-IRP</x:sheet>
      <x:address>P19</x:address>
    </x:cell>
    <x:cell>
      <x:sheet>Forward Calculator-IRP</x:sheet>
      <x:address>B20</x:address>
    </x:cell>
    <x:cell>
      <x:sheet>Forward Calculator-IRP</x:sheet>
      <x:address>C20</x:address>
    </x:cell>
    <x:cell>
      <x:sheet>Forward Calculator-IRP</x:sheet>
      <x:address>D20</x:address>
    </x:cell>
    <x:cell>
      <x:sheet>Forward Calculator-IRP</x:sheet>
      <x:address>F20</x:address>
    </x:cell>
    <x:cell>
      <x:sheet>Forward Calculator-IRP</x:sheet>
      <x:address>G20</x:address>
    </x:cell>
    <x:cell>
      <x:sheet>Forward Calculator-IRP</x:sheet>
      <x:address>H20</x:address>
    </x:cell>
    <x:cell>
      <x:sheet>Forward Calculator-IRP</x:sheet>
      <x:address>I20</x:address>
    </x:cell>
    <x:cell>
      <x:sheet>Forward Calculator-IRP</x:sheet>
      <x:address>J20</x:address>
    </x:cell>
    <x:cell>
      <x:sheet>Forward Calculator-IRP</x:sheet>
      <x:address>K20</x:address>
    </x:cell>
    <x:cell>
      <x:sheet>Forward Calculator-IRP</x:sheet>
      <x:address>L20</x:address>
    </x:cell>
    <x:cell>
      <x:sheet>Forward Calculator-IRP</x:sheet>
      <x:address>M20</x:address>
    </x:cell>
    <x:cell>
      <x:sheet>Forward Calculator-IRP</x:sheet>
      <x:address>O20</x:address>
    </x:cell>
    <x:cell>
      <x:sheet>Forward Calculator-IRP</x:sheet>
      <x:address>P20</x:address>
    </x:cell>
    <x:cell>
      <x:sheet>Forward Calculator-IRP</x:sheet>
      <x:address>B21</x:address>
    </x:cell>
    <x:cell>
      <x:sheet>Forward Calculator-IRP</x:sheet>
      <x:address>C21</x:address>
    </x:cell>
    <x:cell>
      <x:sheet>Forward Calculator-IRP</x:sheet>
      <x:address>D21</x:address>
    </x:cell>
    <x:cell>
      <x:sheet>Forward Calculator-IRP</x:sheet>
      <x:address>F21</x:address>
    </x:cell>
    <x:cell>
      <x:sheet>Forward Calculator-IRP</x:sheet>
      <x:address>G21</x:address>
    </x:cell>
    <x:cell>
      <x:sheet>Forward Calculator-IRP</x:sheet>
      <x:address>H21</x:address>
    </x:cell>
    <x:cell>
      <x:sheet>Forward Calculator-IRP</x:sheet>
      <x:address>I21</x:address>
    </x:cell>
    <x:cell>
      <x:sheet>Forward Calculator-IRP</x:sheet>
      <x:address>J21</x:address>
    </x:cell>
    <x:cell>
      <x:sheet>Forward Calculator-IRP</x:sheet>
      <x:address>K21</x:address>
    </x:cell>
    <x:cell>
      <x:sheet>Forward Calculator-IRP</x:sheet>
      <x:address>L21</x:address>
    </x:cell>
    <x:cell>
      <x:sheet>Forward Calculator-IRP</x:sheet>
      <x:address>M21</x:address>
    </x:cell>
    <x:cell>
      <x:sheet>Forward Calculator-IRP</x:sheet>
      <x:address>O21</x:address>
    </x:cell>
    <x:cell>
      <x:sheet>Forward Calculator-IRP</x:sheet>
      <x:address>P21</x:address>
    </x:cell>
    <x:cell>
      <x:sheet>Forward Calculator-IRP</x:sheet>
      <x:address>B22</x:address>
    </x:cell>
    <x:cell>
      <x:sheet>Forward Calculator-IRP</x:sheet>
      <x:address>C22</x:address>
    </x:cell>
    <x:cell>
      <x:sheet>Forward Calculator-IRP</x:sheet>
      <x:address>F22</x:address>
    </x:cell>
    <x:cell>
      <x:sheet>Forward Calculator-IRP</x:sheet>
      <x:address>G22</x:address>
    </x:cell>
    <x:cell>
      <x:sheet>Forward Calculator-IRP</x:sheet>
      <x:address>H22</x:address>
    </x:cell>
    <x:cell>
      <x:sheet>Forward Calculator-IRP</x:sheet>
      <x:address>I22</x:address>
    </x:cell>
    <x:cell>
      <x:sheet>Forward Calculator-IRP</x:sheet>
      <x:address>J22</x:address>
    </x:cell>
    <x:cell>
      <x:sheet>Forward Calculator-IRP</x:sheet>
      <x:address>K22</x:address>
    </x:cell>
    <x:cell>
      <x:sheet>Forward Calculator-IRP</x:sheet>
      <x:address>L22</x:address>
    </x:cell>
    <x:cell>
      <x:sheet>Forward Calculator-IRP</x:sheet>
      <x:address>M22</x:address>
    </x:cell>
    <x:cell>
      <x:sheet>Forward Calculator-IRP</x:sheet>
      <x:address>O22</x:address>
    </x:cell>
    <x:cell>
      <x:sheet>Forward Calculator-IRP</x:sheet>
      <x:address>P22</x:address>
    </x:cell>
    <x:cell>
      <x:sheet>Forward Calculator-IRP</x:sheet>
      <x:address>B23</x:address>
    </x:cell>
    <x:cell>
      <x:sheet>Forward Calculator-IRP</x:sheet>
      <x:address>C23</x:address>
    </x:cell>
    <x:cell>
      <x:sheet>Forward Calculator-IRP</x:sheet>
      <x:address>F23</x:address>
    </x:cell>
    <x:cell>
      <x:sheet>Forward Calculator-IRP</x:sheet>
      <x:address>G23</x:address>
    </x:cell>
    <x:cell>
      <x:sheet>Forward Calculator-IRP</x:sheet>
      <x:address>H23</x:address>
    </x:cell>
    <x:cell>
      <x:sheet>Forward Calculator-IRP</x:sheet>
      <x:address>I23</x:address>
    </x:cell>
    <x:cell>
      <x:sheet>Forward Calculator-IRP</x:sheet>
      <x:address>J23</x:address>
    </x:cell>
    <x:cell>
      <x:sheet>Forward Calculator-IRP</x:sheet>
      <x:address>K23</x:address>
    </x:cell>
    <x:cell>
      <x:sheet>Forward Calculator-IRP</x:sheet>
      <x:address>L23</x:address>
    </x:cell>
    <x:cell>
      <x:sheet>Forward Calculator-IRP</x:sheet>
      <x:address>M23</x:address>
    </x:cell>
    <x:cell>
      <x:sheet>Forward Calculator-IRP</x:sheet>
      <x:address>O23</x:address>
    </x:cell>
    <x:cell>
      <x:sheet>Forward Calculator-IRP</x:sheet>
      <x:address>P23</x:address>
    </x:cell>
    <x:cell>
      <x:sheet>Forward Calculator-IRP</x:sheet>
      <x:address>B24</x:address>
    </x:cell>
    <x:cell>
      <x:sheet>Forward Calculator-IRP</x:sheet>
      <x:address>C24</x:address>
    </x:cell>
    <x:cell>
      <x:sheet>Forward Calculator-IRP</x:sheet>
      <x:address>F24</x:address>
    </x:cell>
    <x:cell>
      <x:sheet>Forward Calculator-IRP</x:sheet>
      <x:address>G24</x:address>
    </x:cell>
    <x:cell>
      <x:sheet>Forward Calculator-IRP</x:sheet>
      <x:address>H24</x:address>
    </x:cell>
    <x:cell>
      <x:sheet>Forward Calculator-IRP</x:sheet>
      <x:address>I24</x:address>
    </x:cell>
    <x:cell>
      <x:sheet>Forward Calculator-IRP</x:sheet>
      <x:address>J24</x:address>
    </x:cell>
    <x:cell>
      <x:sheet>Forward Calculator-IRP</x:sheet>
      <x:address>K24</x:address>
    </x:cell>
    <x:cell>
      <x:sheet>Forward Calculator-IRP</x:sheet>
      <x:address>L24</x:address>
    </x:cell>
    <x:cell>
      <x:sheet>Forward Calculator-IRP</x:sheet>
      <x:address>M24</x:address>
    </x:cell>
    <x:cell>
      <x:sheet>Forward Calculator-IRP</x:sheet>
      <x:address>O24</x:address>
    </x:cell>
    <x:cell>
      <x:sheet>Forward Calculator-IRP</x:sheet>
      <x:address>P24</x:address>
    </x:cell>
    <x:cell>
      <x:sheet>Forward Calculator-IRP</x:sheet>
      <x:address>B25</x:address>
    </x:cell>
    <x:cell>
      <x:sheet>Forward Calculator-IRP</x:sheet>
      <x:address>C25</x:address>
    </x:cell>
    <x:cell>
      <x:sheet>Forward Calculator-IRP</x:sheet>
      <x:address>F25</x:address>
    </x:cell>
    <x:cell>
      <x:sheet>Forward Calculator-IRP</x:sheet>
      <x:address>G25</x:address>
    </x:cell>
    <x:cell>
      <x:sheet>Forward Calculator-IRP</x:sheet>
      <x:address>H25</x:address>
    </x:cell>
    <x:cell>
      <x:sheet>Forward Calculator-IRP</x:sheet>
      <x:address>I25</x:address>
    </x:cell>
    <x:cell>
      <x:sheet>Forward Calculator-IRP</x:sheet>
      <x:address>J25</x:address>
    </x:cell>
    <x:cell>
      <x:sheet>Forward Calculator-IRP</x:sheet>
      <x:address>K25</x:address>
    </x:cell>
    <x:cell>
      <x:sheet>Forward Calculator-IRP</x:sheet>
      <x:address>L25</x:address>
    </x:cell>
    <x:cell>
      <x:sheet>Forward Calculator-IRP</x:sheet>
      <x:address>M25</x:address>
    </x:cell>
    <x:cell>
      <x:sheet>Forward Calculator-IRP</x:sheet>
      <x:address>O25</x:address>
    </x:cell>
    <x:cell>
      <x:sheet>Forward Calculator-IRP</x:sheet>
      <x:address>P25</x:address>
    </x:cell>
    <x:cell>
      <x:sheet>Forward Calculator-IRP</x:sheet>
      <x:address>B26</x:address>
    </x:cell>
    <x:cell>
      <x:sheet>Forward Calculator-IRP</x:sheet>
      <x:address>C26</x:address>
    </x:cell>
    <x:cell>
      <x:sheet>Forward Calculator-IRP</x:sheet>
      <x:address>F26</x:address>
    </x:cell>
    <x:cell>
      <x:sheet>Forward Calculator-IRP</x:sheet>
      <x:address>G26</x:address>
    </x:cell>
    <x:cell>
      <x:sheet>Forward Calculator-IRP</x:sheet>
      <x:address>H26</x:address>
    </x:cell>
    <x:cell>
      <x:sheet>Forward Calculator-IRP</x:sheet>
      <x:address>I26</x:address>
    </x:cell>
    <x:cell>
      <x:sheet>Forward Calculator-IRP</x:sheet>
      <x:address>J26</x:address>
    </x:cell>
    <x:cell>
      <x:sheet>Forward Calculator-IRP</x:sheet>
      <x:address>K26</x:address>
    </x:cell>
    <x:cell>
      <x:sheet>Forward Calculator-IRP</x:sheet>
      <x:address>L26</x:address>
    </x:cell>
    <x:cell>
      <x:sheet>Forward Calculator-IRP</x:sheet>
      <x:address>M26</x:address>
    </x:cell>
    <x:cell>
      <x:sheet>Forward Calculator-IRP</x:sheet>
      <x:address>O26</x:address>
    </x:cell>
    <x:cell>
      <x:sheet>Forward Calculator-IRP</x:sheet>
      <x:address>P26</x:address>
    </x:cell>
    <x:cell>
      <x:sheet>Forward Calculator-IRP</x:sheet>
      <x:address>B27</x:address>
    </x:cell>
    <x:cell>
      <x:sheet>Forward Calculator-IRP</x:sheet>
      <x:address>C27</x:address>
    </x:cell>
    <x:cell>
      <x:sheet>Forward Calculator-IRP</x:sheet>
      <x:address>F27</x:address>
    </x:cell>
    <x:cell>
      <x:sheet>Forward Calculator-IRP</x:sheet>
      <x:address>G27</x:address>
    </x:cell>
    <x:cell>
      <x:sheet>Forward Calculator-IRP</x:sheet>
      <x:address>H27</x:address>
    </x:cell>
    <x:cell>
      <x:sheet>Forward Calculator-IRP</x:sheet>
      <x:address>I27</x:address>
    </x:cell>
    <x:cell>
      <x:sheet>Forward Calculator-IRP</x:sheet>
      <x:address>J27</x:address>
    </x:cell>
    <x:cell>
      <x:sheet>Forward Calculator-IRP</x:sheet>
      <x:address>K27</x:address>
    </x:cell>
    <x:cell>
      <x:sheet>Forward Calculator-IRP</x:sheet>
      <x:address>L27</x:address>
    </x:cell>
    <x:cell>
      <x:sheet>Forward Calculator-IRP</x:sheet>
      <x:address>M27</x:address>
    </x:cell>
    <x:cell>
      <x:sheet>Forward Calculator-IRP</x:sheet>
      <x:address>O27</x:address>
    </x:cell>
    <x:cell>
      <x:sheet>Forward Calculator-IRP</x:sheet>
      <x:address>P27</x:address>
    </x:cell>
    <x:cell>
      <x:sheet>Forward Calculator-IRP</x:sheet>
      <x:address>B28</x:address>
    </x:cell>
    <x:cell>
      <x:sheet>Forward Calculator-IRP</x:sheet>
      <x:address>C28</x:address>
    </x:cell>
    <x:cell>
      <x:sheet>Forward Calculator-IRP</x:sheet>
      <x:address>F28</x:address>
    </x:cell>
    <x:cell>
      <x:sheet>Forward Calculator-IRP</x:sheet>
      <x:address>G28</x:address>
    </x:cell>
    <x:cell>
      <x:sheet>Forward Calculator-IRP</x:sheet>
      <x:address>H28</x:address>
    </x:cell>
    <x:cell>
      <x:sheet>Forward Calculator-IRP</x:sheet>
      <x:address>I28</x:address>
    </x:cell>
    <x:cell>
      <x:sheet>Forward Calculator-IRP</x:sheet>
      <x:address>J28</x:address>
    </x:cell>
    <x:cell>
      <x:sheet>Forward Calculator-IRP</x:sheet>
      <x:address>K28</x:address>
    </x:cell>
    <x:cell>
      <x:sheet>Forward Calculator-IRP</x:sheet>
      <x:address>L28</x:address>
    </x:cell>
    <x:cell>
      <x:sheet>Forward Calculator-IRP</x:sheet>
      <x:address>M28</x:address>
    </x:cell>
    <x:cell>
      <x:sheet>Forward Calculator-IRP</x:sheet>
      <x:address>O28</x:address>
    </x:cell>
    <x:cell>
      <x:sheet>Forward Calculator-IRP</x:sheet>
      <x:address>P28</x:address>
    </x:cell>
    <x:cell>
      <x:sheet>Forward Calculator-IRP</x:sheet>
      <x:address>B29</x:address>
    </x:cell>
    <x:cell>
      <x:sheet>Forward Calculator-IRP</x:sheet>
      <x:address>C29</x:address>
    </x:cell>
    <x:cell>
      <x:sheet>Forward Calculator-IRP</x:sheet>
      <x:address>F29</x:address>
    </x:cell>
    <x:cell>
      <x:sheet>Forward Calculator-IRP</x:sheet>
      <x:address>G29</x:address>
    </x:cell>
    <x:cell>
      <x:sheet>Forward Calculator-IRP</x:sheet>
      <x:address>H29</x:address>
    </x:cell>
    <x:cell>
      <x:sheet>Forward Calculator-IRP</x:sheet>
      <x:address>I29</x:address>
    </x:cell>
    <x:cell>
      <x:sheet>Forward Calculator-IRP</x:sheet>
      <x:address>J29</x:address>
    </x:cell>
    <x:cell>
      <x:sheet>Forward Calculator-IRP</x:sheet>
      <x:address>K29</x:address>
    </x:cell>
    <x:cell>
      <x:sheet>Forward Calculator-IRP</x:sheet>
      <x:address>L29</x:address>
    </x:cell>
    <x:cell>
      <x:sheet>Forward Calculator-IRP</x:sheet>
      <x:address>M29</x:address>
    </x:cell>
    <x:cell>
      <x:sheet>Forward Calculator-IRP</x:sheet>
      <x:address>O29</x:address>
    </x:cell>
    <x:cell>
      <x:sheet>Forward Calculator-IRP</x:sheet>
      <x:address>P29</x:address>
    </x:cell>
    <x:cell>
      <x:sheet>Forward Calculator-IRP</x:sheet>
      <x:address>B30</x:address>
    </x:cell>
    <x:cell>
      <x:sheet>Forward Calculator-IRP</x:sheet>
      <x:address>C30</x:address>
    </x:cell>
    <x:cell>
      <x:sheet>Forward Calculator-IRP</x:sheet>
      <x:address>F30</x:address>
    </x:cell>
    <x:cell>
      <x:sheet>Forward Calculator-IRP</x:sheet>
      <x:address>G30</x:address>
    </x:cell>
    <x:cell>
      <x:sheet>Forward Calculator-IRP</x:sheet>
      <x:address>H30</x:address>
    </x:cell>
    <x:cell>
      <x:sheet>Forward Calculator-IRP</x:sheet>
      <x:address>I30</x:address>
    </x:cell>
    <x:cell>
      <x:sheet>Forward Calculator-IRP</x:sheet>
      <x:address>J30</x:address>
    </x:cell>
    <x:cell>
      <x:sheet>Forward Calculator-IRP</x:sheet>
      <x:address>K30</x:address>
    </x:cell>
    <x:cell>
      <x:sheet>Forward Calculator-IRP</x:sheet>
      <x:address>L30</x:address>
    </x:cell>
    <x:cell>
      <x:sheet>Forward Calculator-IRP</x:sheet>
      <x:address>M30</x:address>
    </x:cell>
    <x:cell>
      <x:sheet>Forward Calculator-IRP</x:sheet>
      <x:address>O30</x:address>
    </x:cell>
    <x:cell>
      <x:sheet>Forward Calculator-IRP</x:sheet>
      <x:address>P30</x:address>
    </x:cell>
    <x:cell>
      <x:sheet>Forward Calculator-IRP</x:sheet>
      <x:address>B31</x:address>
    </x:cell>
    <x:cell>
      <x:sheet>Forward Calculator-IRP</x:sheet>
      <x:address>C31</x:address>
    </x:cell>
    <x:cell>
      <x:sheet>Forward Calculator-IRP</x:sheet>
      <x:address>F31</x:address>
    </x:cell>
    <x:cell>
      <x:sheet>Forward Calculator-IRP</x:sheet>
      <x:address>G31</x:address>
    </x:cell>
    <x:cell>
      <x:sheet>Forward Calculator-IRP</x:sheet>
      <x:address>H31</x:address>
    </x:cell>
    <x:cell>
      <x:sheet>Forward Calculator-IRP</x:sheet>
      <x:address>I31</x:address>
    </x:cell>
    <x:cell>
      <x:sheet>Forward Calculator-IRP</x:sheet>
      <x:address>J31</x:address>
    </x:cell>
    <x:cell>
      <x:sheet>Forward Calculator-IRP</x:sheet>
      <x:address>K31</x:address>
    </x:cell>
    <x:cell>
      <x:sheet>Forward Calculator-IRP</x:sheet>
      <x:address>L31</x:address>
    </x:cell>
    <x:cell>
      <x:sheet>Forward Calculator-IRP</x:sheet>
      <x:address>M31</x:address>
    </x:cell>
    <x:cell>
      <x:sheet>Forward Calculator-IRP</x:sheet>
      <x:address>O31</x:address>
    </x:cell>
    <x:cell>
      <x:sheet>Forward Calculator-IRP</x:sheet>
      <x:address>P31</x:address>
    </x:cell>
    <x:cell>
      <x:sheet>Forward Calculator-IRP</x:sheet>
      <x:address>B32</x:address>
    </x:cell>
    <x:cell>
      <x:sheet>Forward Calculator-IRP</x:sheet>
      <x:address>C32</x:address>
    </x:cell>
    <x:cell>
      <x:sheet>Forward Calculator-IRP</x:sheet>
      <x:address>F32</x:address>
    </x:cell>
    <x:cell>
      <x:sheet>Forward Calculator-IRP</x:sheet>
      <x:address>G32</x:address>
    </x:cell>
    <x:cell>
      <x:sheet>Forward Calculator-IRP</x:sheet>
      <x:address>H32</x:address>
    </x:cell>
    <x:cell>
      <x:sheet>Forward Calculator-IRP</x:sheet>
      <x:address>I32</x:address>
    </x:cell>
    <x:cell>
      <x:sheet>Forward Calculator-IRP</x:sheet>
      <x:address>J32</x:address>
    </x:cell>
    <x:cell>
      <x:sheet>Forward Calculator-IRP</x:sheet>
      <x:address>K32</x:address>
    </x:cell>
    <x:cell>
      <x:sheet>Forward Calculator-IRP</x:sheet>
      <x:address>L32</x:address>
    </x:cell>
    <x:cell>
      <x:sheet>Forward Calculator-IRP</x:sheet>
      <x:address>M32</x:address>
    </x:cell>
    <x:cell>
      <x:sheet>Forward Calculator-IRP</x:sheet>
      <x:address>O32</x:address>
    </x:cell>
    <x:cell>
      <x:sheet>Forward Calculator-IRP</x:sheet>
      <x:address>P32</x:address>
    </x:cell>
    <x:cell>
      <x:sheet>Forward Calculator-IRP</x:sheet>
      <x:address>B36</x:address>
    </x:cell>
    <x:cell>
      <x:sheet>Forward Calculator-IRP</x:sheet>
      <x:address>C36</x:address>
    </x:cell>
    <x:cell>
      <x:sheet>Forward Calculator-IRP</x:sheet>
      <x:address>F36</x:address>
    </x:cell>
    <x:cell>
      <x:sheet>Forward Calculator-IRP</x:sheet>
      <x:address>G36</x:address>
    </x:cell>
    <x:cell>
      <x:sheet>Forward Calculator-IRP</x:sheet>
      <x:address>H36</x:address>
    </x:cell>
    <x:cell>
      <x:sheet>Forward Calculator-IRP</x:sheet>
      <x:address>I36</x:address>
    </x:cell>
    <x:cell>
      <x:sheet>Forward Calculator-IRP</x:sheet>
      <x:address>J36</x:address>
    </x:cell>
    <x:cell>
      <x:sheet>Forward Calculator-IRP</x:sheet>
      <x:address>K36</x:address>
    </x:cell>
    <x:cell>
      <x:sheet>Forward Calculator-IRP</x:sheet>
      <x:address>L36</x:address>
    </x:cell>
    <x:cell>
      <x:sheet>Forward Calculator-IRP</x:sheet>
      <x:address>M36</x:address>
    </x:cell>
    <x:cell>
      <x:sheet>Forward Calculator-IRP</x:sheet>
      <x:address>O36</x:address>
    </x:cell>
    <x:cell>
      <x:sheet>Forward Calculator-IRP</x:sheet>
      <x:address>P36</x:address>
    </x:cell>
    <x:cell>
      <x:sheet>Forward Calculator-IRP</x:sheet>
      <x:address>B37</x:address>
    </x:cell>
    <x:cell>
      <x:sheet>Forward Calculator-IRP</x:sheet>
      <x:address>C37</x:address>
    </x:cell>
    <x:cell>
      <x:sheet>Forward Calculator-IRP</x:sheet>
      <x:address>F37</x:address>
    </x:cell>
    <x:cell>
      <x:sheet>Forward Calculator-IRP</x:sheet>
      <x:address>G37</x:address>
    </x:cell>
    <x:cell>
      <x:sheet>Forward Calculator-IRP</x:sheet>
      <x:address>H37</x:address>
    </x:cell>
    <x:cell>
      <x:sheet>Forward Calculator-IRP</x:sheet>
      <x:address>I37</x:address>
    </x:cell>
    <x:cell>
      <x:sheet>Forward Calculator-IRP</x:sheet>
      <x:address>J37</x:address>
    </x:cell>
    <x:cell>
      <x:sheet>Forward Calculator-IRP</x:sheet>
      <x:address>K37</x:address>
    </x:cell>
    <x:cell>
      <x:sheet>Forward Calculator-IRP</x:sheet>
      <x:address>L37</x:address>
    </x:cell>
    <x:cell>
      <x:sheet>Forward Calculator-IRP</x:sheet>
      <x:address>M37</x:address>
    </x:cell>
    <x:cell>
      <x:sheet>Forward Calculator-IRP</x:sheet>
      <x:address>O37</x:address>
    </x:cell>
    <x:cell>
      <x:sheet>Forward Calculator-IRP</x:sheet>
      <x:address>P37</x:address>
    </x:cell>
    <x:cell>
      <x:sheet>Forward Calculator-Swap Points</x:sheet>
      <x:address>B5</x:address>
    </x:cell>
    <x:cell>
      <x:sheet>Forward Calculator-Swap Points</x:sheet>
      <x:address>B14</x:address>
    </x:cell>
    <x:cell>
      <x:sheet>Forward Calculator-Swap Points</x:sheet>
      <x:address>C14</x:address>
    </x:cell>
    <x:cell>
      <x:sheet>Forward Calculator-Swap Points</x:sheet>
      <x:address>D14</x:address>
    </x:cell>
    <x:cell>
      <x:sheet>Forward Calculator-Swap Points</x:sheet>
      <x:address>E14</x:address>
    </x:cell>
    <x:cell>
      <x:sheet>Forward Calculator-Swap Points</x:sheet>
      <x:address>F14</x:address>
    </x:cell>
    <x:cell>
      <x:sheet>Forward Calculator-Swap Points</x:sheet>
      <x:address>G14</x:address>
    </x:cell>
    <x:cell>
      <x:sheet>Forward Calculator-Swap Points</x:sheet>
      <x:address>B15</x:address>
    </x:cell>
    <x:cell>
      <x:sheet>Forward Calculator-Swap Points</x:sheet>
      <x:address>C15</x:address>
    </x:cell>
    <x:cell>
      <x:sheet>Forward Calculator-Swap Points</x:sheet>
      <x:address>D15</x:address>
    </x:cell>
    <x:cell>
      <x:sheet>Forward Calculator-Swap Points</x:sheet>
      <x:address>E15</x:address>
    </x:cell>
    <x:cell>
      <x:sheet>Forward Calculator-Swap Points</x:sheet>
      <x:address>F15</x:address>
    </x:cell>
    <x:cell>
      <x:sheet>Forward Calculator-Swap Points</x:sheet>
      <x:address>G15</x:address>
    </x:cell>
    <x:cell>
      <x:sheet>Forward Calculator-Swap Points</x:sheet>
      <x:address>B16</x:address>
    </x:cell>
    <x:cell>
      <x:sheet>Forward Calculator-Swap Points</x:sheet>
      <x:address>C16</x:address>
    </x:cell>
    <x:cell>
      <x:sheet>Forward Calculator-Swap Points</x:sheet>
      <x:address>D16</x:address>
    </x:cell>
    <x:cell>
      <x:sheet>Forward Calculator-Swap Points</x:sheet>
      <x:address>E16</x:address>
    </x:cell>
    <x:cell>
      <x:sheet>Forward Calculator-Swap Points</x:sheet>
      <x:address>F16</x:address>
    </x:cell>
    <x:cell>
      <x:sheet>Forward Calculator-Swap Points</x:sheet>
      <x:address>G16</x:address>
    </x:cell>
    <x:cell>
      <x:sheet>Forward Calculator-Swap Points</x:sheet>
      <x:address>B17</x:address>
    </x:cell>
    <x:cell>
      <x:sheet>Forward Calculator-Swap Points</x:sheet>
      <x:address>C17</x:address>
    </x:cell>
    <x:cell>
      <x:sheet>Forward Calculator-Swap Points</x:sheet>
      <x:address>D17</x:address>
    </x:cell>
    <x:cell>
      <x:sheet>Forward Calculator-Swap Points</x:sheet>
      <x:address>E17</x:address>
    </x:cell>
    <x:cell>
      <x:sheet>Forward Calculator-Swap Points</x:sheet>
      <x:address>F17</x:address>
    </x:cell>
    <x:cell>
      <x:sheet>Forward Calculator-Swap Points</x:sheet>
      <x:address>G17</x:address>
    </x:cell>
    <x:cell>
      <x:sheet>Forward Calculator-Swap Points</x:sheet>
      <x:address>B18</x:address>
    </x:cell>
    <x:cell>
      <x:sheet>Forward Calculator-Swap Points</x:sheet>
      <x:address>C18</x:address>
    </x:cell>
    <x:cell>
      <x:sheet>Forward Calculator-Swap Points</x:sheet>
      <x:address>D18</x:address>
    </x:cell>
    <x:cell>
      <x:sheet>Forward Calculator-Swap Points</x:sheet>
      <x:address>E18</x:address>
    </x:cell>
    <x:cell>
      <x:sheet>Forward Calculator-Swap Points</x:sheet>
      <x:address>F18</x:address>
    </x:cell>
    <x:cell>
      <x:sheet>Forward Calculator-Swap Points</x:sheet>
      <x:address>G18</x:address>
    </x:cell>
    <x:cell>
      <x:sheet>Forward Calculator-Swap Points</x:sheet>
      <x:address>B19</x:address>
    </x:cell>
    <x:cell>
      <x:sheet>Forward Calculator-Swap Points</x:sheet>
      <x:address>C19</x:address>
    </x:cell>
    <x:cell>
      <x:sheet>Forward Calculator-Swap Points</x:sheet>
      <x:address>D19</x:address>
    </x:cell>
    <x:cell>
      <x:sheet>Forward Calculator-Swap Points</x:sheet>
      <x:address>E19</x:address>
    </x:cell>
    <x:cell>
      <x:sheet>Forward Calculator-Swap Points</x:sheet>
      <x:address>F19</x:address>
    </x:cell>
    <x:cell>
      <x:sheet>Forward Calculator-Swap Points</x:sheet>
      <x:address>G19</x:address>
    </x:cell>
    <x:cell>
      <x:sheet>Forward Calculator-Swap Points</x:sheet>
      <x:address>B20</x:address>
    </x:cell>
    <x:cell>
      <x:sheet>Forward Calculator-Swap Points</x:sheet>
      <x:address>C20</x:address>
    </x:cell>
    <x:cell>
      <x:sheet>Forward Calculator-Swap Points</x:sheet>
      <x:address>D20</x:address>
    </x:cell>
    <x:cell>
      <x:sheet>Forward Calculator-Swap Points</x:sheet>
      <x:address>E20</x:address>
    </x:cell>
    <x:cell>
      <x:sheet>Forward Calculator-Swap Points</x:sheet>
      <x:address>F20</x:address>
    </x:cell>
    <x:cell>
      <x:sheet>Forward Calculator-Swap Points</x:sheet>
      <x:address>G20</x:address>
    </x:cell>
    <x:cell>
      <x:sheet>Forward Calculator-Swap Points</x:sheet>
      <x:address>B21</x:address>
    </x:cell>
    <x:cell>
      <x:sheet>Forward Calculator-Swap Points</x:sheet>
      <x:address>C21</x:address>
    </x:cell>
    <x:cell>
      <x:sheet>Forward Calculator-Swap Points</x:sheet>
      <x:address>D21</x:address>
    </x:cell>
    <x:cell>
      <x:sheet>Forward Calculator-Swap Points</x:sheet>
      <x:address>E21</x:address>
    </x:cell>
    <x:cell>
      <x:sheet>Forward Calculator-Swap Points</x:sheet>
      <x:address>F21</x:address>
    </x:cell>
    <x:cell>
      <x:sheet>Forward Calculator-Swap Points</x:sheet>
      <x:address>G21</x:address>
    </x:cell>
    <x:cell>
      <x:sheet>Forward Calculator-Swap Points</x:sheet>
      <x:address>B22</x:address>
    </x:cell>
    <x:cell>
      <x:sheet>Forward Calculator-Swap Points</x:sheet>
      <x:address>C22</x:address>
    </x:cell>
    <x:cell>
      <x:sheet>Forward Calculator-Swap Points</x:sheet>
      <x:address>D22</x:address>
    </x:cell>
    <x:cell>
      <x:sheet>Forward Calculator-Swap Points</x:sheet>
      <x:address>E22</x:address>
    </x:cell>
    <x:cell>
      <x:sheet>Forward Calculator-Swap Points</x:sheet>
      <x:address>F22</x:address>
    </x:cell>
    <x:cell>
      <x:sheet>Forward Calculator-Swap Points</x:sheet>
      <x:address>G22</x:address>
    </x:cell>
    <x:cell>
      <x:sheet>Forward Calculator-Swap Points</x:sheet>
      <x:address>B23</x:address>
    </x:cell>
    <x:cell>
      <x:sheet>Forward Calculator-Swap Points</x:sheet>
      <x:address>C23</x:address>
    </x:cell>
    <x:cell>
      <x:sheet>Forward Calculator-Swap Points</x:sheet>
      <x:address>D23</x:address>
    </x:cell>
    <x:cell>
      <x:sheet>Forward Calculator-Swap Points</x:sheet>
      <x:address>E23</x:address>
    </x:cell>
    <x:cell>
      <x:sheet>Forward Calculator-Swap Points</x:sheet>
      <x:address>F23</x:address>
    </x:cell>
    <x:cell>
      <x:sheet>Forward Calculator-Swap Points</x:sheet>
      <x:address>G23</x:address>
    </x:cell>
    <x:cell>
      <x:sheet>Forward Calculator-Swap Points</x:sheet>
      <x:address>B24</x:address>
    </x:cell>
    <x:cell>
      <x:sheet>Forward Calculator-Swap Points</x:sheet>
      <x:address>C24</x:address>
    </x:cell>
    <x:cell>
      <x:sheet>Forward Calculator-Swap Points</x:sheet>
      <x:address>D24</x:address>
    </x:cell>
    <x:cell>
      <x:sheet>Forward Calculator-Swap Points</x:sheet>
      <x:address>E24</x:address>
    </x:cell>
    <x:cell>
      <x:sheet>Forward Calculator-Swap Points</x:sheet>
      <x:address>F24</x:address>
    </x:cell>
    <x:cell>
      <x:sheet>Forward Calculator-Swap Points</x:sheet>
      <x:address>G24</x:address>
    </x:cell>
    <x:cell>
      <x:sheet>Forward Calculator-Swap Points</x:sheet>
      <x:address>B25</x:address>
    </x:cell>
    <x:cell>
      <x:sheet>Forward Calculator-Swap Points</x:sheet>
      <x:address>C25</x:address>
    </x:cell>
    <x:cell>
      <x:sheet>Forward Calculator-Swap Points</x:sheet>
      <x:address>D25</x:address>
    </x:cell>
    <x:cell>
      <x:sheet>Forward Calculator-Swap Points</x:sheet>
      <x:address>E25</x:address>
    </x:cell>
    <x:cell>
      <x:sheet>Forward Calculator-Swap Points</x:sheet>
      <x:address>F25</x:address>
    </x:cell>
    <x:cell>
      <x:sheet>Forward Calculator-Swap Points</x:sheet>
      <x:address>G25</x:address>
    </x:cell>
    <x:cell>
      <x:sheet>Forward Calculator-Swap Points</x:sheet>
      <x:address>B26</x:address>
    </x:cell>
    <x:cell>
      <x:sheet>Forward Calculator-Swap Points</x:sheet>
      <x:address>C26</x:address>
    </x:cell>
    <x:cell>
      <x:sheet>Forward Calculator-Swap Points</x:sheet>
      <x:address>D26</x:address>
    </x:cell>
    <x:cell>
      <x:sheet>Forward Calculator-Swap Points</x:sheet>
      <x:address>E26</x:address>
    </x:cell>
    <x:cell>
      <x:sheet>Forward Calculator-Swap Points</x:sheet>
      <x:address>F26</x:address>
    </x:cell>
    <x:cell>
      <x:sheet>Forward Calculator-Swap Points</x:sheet>
      <x:address>G26</x:address>
    </x:cell>
    <x:cell>
      <x:sheet>Forward Calculator-Swap Points</x:sheet>
      <x:address>B27</x:address>
    </x:cell>
    <x:cell>
      <x:sheet>Forward Calculator-Swap Points</x:sheet>
      <x:address>C27</x:address>
    </x:cell>
    <x:cell>
      <x:sheet>Forward Calculator-Swap Points</x:sheet>
      <x:address>D27</x:address>
    </x:cell>
    <x:cell>
      <x:sheet>Forward Calculator-Swap Points</x:sheet>
      <x:address>E27</x:address>
    </x:cell>
    <x:cell>
      <x:sheet>Forward Calculator-Swap Points</x:sheet>
      <x:address>F27</x:address>
    </x:cell>
    <x:cell>
      <x:sheet>Forward Calculator-Swap Points</x:sheet>
      <x:address>G27</x:address>
    </x:cell>
    <x:cell>
      <x:sheet>Forward Calculator-Swap Points</x:sheet>
      <x:address>B28</x:address>
    </x:cell>
    <x:cell>
      <x:sheet>Forward Calculator-Swap Points</x:sheet>
      <x:address>C28</x:address>
    </x:cell>
    <x:cell>
      <x:sheet>Forward Calculator-Swap Points</x:sheet>
      <x:address>D28</x:address>
    </x:cell>
    <x:cell>
      <x:sheet>Forward Calculator-Swap Points</x:sheet>
      <x:address>E28</x:address>
    </x:cell>
    <x:cell>
      <x:sheet>Forward Calculator-Swap Points</x:sheet>
      <x:address>F28</x:address>
    </x:cell>
    <x:cell>
      <x:sheet>Forward Calculator-Swap Points</x:sheet>
      <x:address>G28</x:address>
    </x:cell>
    <x:cell>
      <x:sheet>Forward Calculator-Swap Points</x:sheet>
      <x:address>B29</x:address>
    </x:cell>
    <x:cell>
      <x:sheet>Forward Calculator-Swap Points</x:sheet>
      <x:address>C29</x:address>
    </x:cell>
    <x:cell>
      <x:sheet>Forward Calculator-Swap Points</x:sheet>
      <x:address>D29</x:address>
    </x:cell>
    <x:cell>
      <x:sheet>Forward Calculator-Swap Points</x:sheet>
      <x:address>E29</x:address>
    </x:cell>
    <x:cell>
      <x:sheet>Forward Calculator-Swap Points</x:sheet>
      <x:address>F29</x:address>
    </x:cell>
    <x:cell>
      <x:sheet>Forward Calculator-Swap Points</x:sheet>
      <x:address>G29</x:address>
    </x:cell>
    <x:cell>
      <x:sheet>Forward Calculator-Swap Points</x:sheet>
      <x:address>B30</x:address>
    </x:cell>
    <x:cell>
      <x:sheet>Forward Calculator-Swap Points</x:sheet>
      <x:address>C30</x:address>
    </x:cell>
    <x:cell>
      <x:sheet>Forward Calculator-Swap Points</x:sheet>
      <x:address>D30</x:address>
    </x:cell>
    <x:cell>
      <x:sheet>Forward Calculator-Swap Points</x:sheet>
      <x:address>E30</x:address>
    </x:cell>
    <x:cell>
      <x:sheet>Forward Calculator-Swap Points</x:sheet>
      <x:address>F30</x:address>
    </x:cell>
    <x:cell>
      <x:sheet>Forward Calculator-Swap Points</x:sheet>
      <x:address>G30</x:address>
    </x:cell>
    <x:cell>
      <x:sheet>Forward Calculator-Swap Points</x:sheet>
      <x:address>B31</x:address>
    </x:cell>
    <x:cell>
      <x:sheet>Forward Calculator-Swap Points</x:sheet>
      <x:address>C31</x:address>
    </x:cell>
    <x:cell>
      <x:sheet>Forward Calculator-Swap Points</x:sheet>
      <x:address>D31</x:address>
    </x:cell>
    <x:cell>
      <x:sheet>Forward Calculator-Swap Points</x:sheet>
      <x:address>E31</x:address>
    </x:cell>
    <x:cell>
      <x:sheet>Forward Calculator-Swap Points</x:sheet>
      <x:address>F31</x:address>
    </x:cell>
    <x:cell>
      <x:sheet>Forward Calculator-Swap Points</x:sheet>
      <x:address>G31</x:address>
    </x:cell>
    <x:cell>
      <x:sheet>Forward Calculator-Swap Points</x:sheet>
      <x:address>B32</x:address>
    </x:cell>
    <x:cell>
      <x:sheet>Forward Calculator-Swap Points</x:sheet>
      <x:address>C32</x:address>
    </x:cell>
    <x:cell>
      <x:sheet>Forward Calculator-Swap Points</x:sheet>
      <x:address>D32</x:address>
    </x:cell>
    <x:cell>
      <x:sheet>Forward Calculator-Swap Points</x:sheet>
      <x:address>E32</x:address>
    </x:cell>
    <x:cell>
      <x:sheet>Forward Calculator-Swap Points</x:sheet>
      <x:address>F32</x:address>
    </x:cell>
    <x:cell>
      <x:sheet>Forward Calculator-Swap Points</x:sheet>
      <x:address>G32</x:address>
    </x:cell>
    <x:cell>
      <x:sheet>Forward Calculator-Swap Points</x:sheet>
      <x:address>B36</x:address>
    </x:cell>
    <x:cell>
      <x:sheet>Forward Calculator-Swap Points</x:sheet>
      <x:address>C36</x:address>
    </x:cell>
    <x:cell>
      <x:sheet>Forward Calculator-Swap Points</x:sheet>
      <x:address>D36</x:address>
    </x:cell>
    <x:cell>
      <x:sheet>Forward Calculator-Swap Points</x:sheet>
      <x:address>E36</x:address>
    </x:cell>
    <x:cell>
      <x:sheet>Forward Calculator-Swap Points</x:sheet>
      <x:address>F36</x:address>
    </x:cell>
    <x:cell>
      <x:sheet>Forward Calculator-Swap Points</x:sheet>
      <x:address>G36</x:address>
    </x:cell>
    <x:cell>
      <x:sheet>Forward Calculator-Swap Points</x:sheet>
      <x:address>B37</x:address>
    </x:cell>
    <x:cell>
      <x:sheet>Forward Calculator-Swap Points</x:sheet>
      <x:address>C37</x:address>
    </x:cell>
    <x:cell>
      <x:sheet>Forward Calculator-Swap Points</x:sheet>
      <x:address>D37</x:address>
    </x:cell>
    <x:cell>
      <x:sheet>Forward Calculator-Swap Points</x:sheet>
      <x:address>E37</x:address>
    </x:cell>
    <x:cell>
      <x:sheet>Forward Calculator-Swap Points</x:sheet>
      <x:address>F37</x:address>
    </x:cell>
    <x:cell>
      <x:sheet>Forward Calculator-Swap Points</x:sheet>
      <x:address>G37</x:address>
    </x:cell>
    <x:cell>
      <x:sheet>Forward Calculator-Swap Points</x:sheet>
      <x:address>C42</x:address>
    </x:cell>
    <x:cell>
      <x:sheet>Forward Calculator-Swap Points</x:sheet>
      <x:address>D42</x:address>
    </x:cell>
    <x:cell>
      <x:sheet>Forward Calculator-Swap Points</x:sheet>
      <x:address>E42</x:address>
    </x:cell>
    <x:cell>
      <x:sheet>Forward Calculator-Swap Points</x:sheet>
      <x:address>F42</x:address>
    </x:cell>
    <x:cell>
      <x:sheet>Forward Calculator-Swap Points</x:sheet>
      <x:address>G42</x:address>
    </x:cell>
    <x:cell>
      <x:sheet>Forward Calculator-Swap Points</x:sheet>
      <x:address>H42</x:address>
    </x:cell>
    <x:cell>
      <x:sheet>Forward Calculator-Swap Points</x:sheet>
      <x:address>C43</x:address>
    </x:cell>
    <x:cell>
      <x:sheet>Forward Calculator-Swap Points</x:sheet>
      <x:address>D43</x:address>
    </x:cell>
    <x:cell>
      <x:sheet>Forward Calculator-Swap Points</x:sheet>
      <x:address>E43</x:address>
    </x:cell>
    <x:cell>
      <x:sheet>Forward Calculator-Swap Points</x:sheet>
      <x:address>F43</x:address>
    </x:cell>
    <x:cell>
      <x:sheet>Forward Calculator-Swap Points</x:sheet>
      <x:address>G43</x:address>
    </x:cell>
    <x:cell>
      <x:sheet>Forward Calculator-Swap Points</x:sheet>
      <x:address>H43</x:address>
    </x:cell>
    <x:cell>
      <x:sheet>Forward Calculator-Swap Points</x:sheet>
      <x:address>C44</x:address>
    </x:cell>
    <x:cell>
      <x:sheet>Forward Calculator-Swap Points</x:sheet>
      <x:address>D44</x:address>
    </x:cell>
    <x:cell>
      <x:sheet>Forward Calculator-Swap Points</x:sheet>
      <x:address>E44</x:address>
    </x:cell>
    <x:cell>
      <x:sheet>Forward Calculator-Swap Points</x:sheet>
      <x:address>F44</x:address>
    </x:cell>
    <x:cell>
      <x:sheet>Forward Calculator-Swap Points</x:sheet>
      <x:address>G44</x:address>
    </x:cell>
    <x:cell>
      <x:sheet>Forward Calculator-Swap Points</x:sheet>
      <x:address>H44</x:address>
    </x:cell>
    <x:cell>
      <x:sheet>Forward Calculator-Swap Points</x:sheet>
      <x:address>C45</x:address>
    </x:cell>
    <x:cell>
      <x:sheet>Forward Calculator-Swap Points</x:sheet>
      <x:address>D45</x:address>
    </x:cell>
    <x:cell>
      <x:sheet>Forward Calculator-Swap Points</x:sheet>
      <x:address>E45</x:address>
    </x:cell>
    <x:cell>
      <x:sheet>Forward Calculator-Swap Points</x:sheet>
      <x:address>F45</x:address>
    </x:cell>
    <x:cell>
      <x:sheet>Forward Calculator-Swap Points</x:sheet>
      <x:address>G45</x:address>
    </x:cell>
    <x:cell>
      <x:sheet>Forward Calculator-Swap Points</x:sheet>
      <x:address>H45</x:address>
    </x:cell>
  </x:dirty_cells>
</x:metadata>
</file>

<file path=customXml/itemProps1.xml><?xml version="1.0" encoding="utf-8"?>
<ds:datastoreItem xmlns:ds="http://schemas.openxmlformats.org/officeDocument/2006/customXml" ds:itemID="{079D16ED-5A1D-4C30-B334-CC36F809E16E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Enum</vt:lpstr>
      <vt:lpstr>Calendar</vt:lpstr>
      <vt:lpstr>DEPO</vt:lpstr>
      <vt:lpstr>Forward Calculator-Swap Points</vt:lpstr>
      <vt:lpstr>Forward Calculator-IRP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miao xue</cp:lastModifiedBy>
  <dcterms:created xsi:type="dcterms:W3CDTF">2024-08-08T09:18:00Z</dcterms:created>
  <dcterms:modified xsi:type="dcterms:W3CDTF">2025-08-21T00:06:05Z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5C5CAF97AE494D0FBA9842B32E6558E8_11</vt:lpwstr>
  </property>
  <property fmtid="{D5CDD505-2E9C-101B-9397-08002B2CF9AE}" pid="3" name="KSOProductBuildVer">
    <vt:lpwstr>2052-12.1.0.17147</vt:lpwstr>
  </property>
</Properties>
</file>