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MCP线上运营\excel最新_英\"/>
    </mc:Choice>
  </mc:AlternateContent>
  <xr:revisionPtr revIDLastSave="0" documentId="13_ncr:1_{C4BB210E-713E-40AB-ACAB-9E01E538FF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endar" sheetId="18" r:id="rId1"/>
    <sheet name="Date-related calculations" sheetId="19" r:id="rId2"/>
  </sheets>
  <externalReferences>
    <externalReference r:id="rId3"/>
  </externalReferences>
  <definedNames>
    <definedName name="USDCNYCalendar">[1]设置!$C$5</definedName>
  </definedNames>
  <calcPr calcId="191029"/>
</workbook>
</file>

<file path=xl/calcChain.xml><?xml version="1.0" encoding="utf-8"?>
<calcChain xmlns="http://schemas.openxmlformats.org/spreadsheetml/2006/main">
  <c r="B83" i="19" l="1"/>
  <c r="B84" i="19" s="1"/>
  <c r="C5" i="19"/>
  <c r="C4" i="19"/>
  <c r="B6" i="18"/>
  <c r="B14" i="18"/>
  <c r="B8" i="18"/>
  <c r="B4" i="18"/>
  <c r="B13" i="18"/>
  <c r="B7" i="18"/>
  <c r="B3" i="18"/>
  <c r="B12" i="18"/>
  <c r="B15" i="18"/>
  <c r="B11" i="18"/>
  <c r="B9" i="18"/>
  <c r="B5" i="18"/>
  <c r="B10" i="18"/>
  <c r="A15" i="19" l="1"/>
  <c r="A41" i="19"/>
  <c r="A42" i="19"/>
  <c r="A3" i="19"/>
  <c r="A83" i="19"/>
  <c r="A11" i="19"/>
  <c r="A12" i="19"/>
  <c r="A13" i="19"/>
  <c r="A59" i="19"/>
  <c r="A50" i="19"/>
  <c r="A20" i="19"/>
  <c r="A44" i="19"/>
  <c r="A33" i="19"/>
  <c r="A29" i="19"/>
  <c r="A51" i="19"/>
  <c r="A43" i="19"/>
  <c r="A38" i="19"/>
  <c r="A32" i="19"/>
  <c r="A14" i="19"/>
  <c r="A10" i="19"/>
  <c r="A39" i="19"/>
  <c r="A31" i="19"/>
  <c r="A16" i="19"/>
  <c r="A30" i="19"/>
  <c r="A40" i="19"/>
  <c r="B96" i="19"/>
  <c r="C93" i="19"/>
  <c r="B89" i="19"/>
  <c r="B93" i="19"/>
  <c r="B90" i="19"/>
  <c r="B94" i="19"/>
  <c r="B98" i="19"/>
  <c r="C91" i="19"/>
  <c r="C95" i="19"/>
  <c r="B91" i="19"/>
  <c r="B95" i="19"/>
  <c r="B99" i="19"/>
  <c r="C92" i="19"/>
  <c r="C96" i="19"/>
  <c r="C97" i="19"/>
  <c r="B92" i="19"/>
  <c r="C89" i="19"/>
  <c r="B97" i="19"/>
  <c r="C90" i="19"/>
  <c r="C94" i="19"/>
  <c r="C98" i="19"/>
  <c r="C99" i="19"/>
  <c r="D29" i="19"/>
  <c r="E39" i="19"/>
  <c r="E44" i="19"/>
  <c r="D30" i="19"/>
  <c r="D33" i="19"/>
  <c r="E5" i="19"/>
  <c r="C60" i="19"/>
  <c r="C77" i="19"/>
  <c r="C75" i="19"/>
  <c r="B73" i="19"/>
  <c r="C64" i="19"/>
  <c r="C73" i="19"/>
  <c r="D15" i="19"/>
  <c r="C84" i="19"/>
  <c r="C83" i="19"/>
  <c r="D16" i="19"/>
  <c r="E41" i="19"/>
  <c r="D13" i="19"/>
  <c r="D10" i="19"/>
  <c r="B77" i="19"/>
  <c r="C67" i="19"/>
  <c r="B76" i="19"/>
  <c r="C79" i="19"/>
  <c r="C68" i="19"/>
  <c r="D32" i="19"/>
  <c r="E40" i="19"/>
  <c r="C40" i="19"/>
  <c r="E42" i="19"/>
  <c r="E4" i="19"/>
  <c r="B63" i="19"/>
  <c r="D50" i="19"/>
  <c r="C78" i="19"/>
  <c r="B78" i="19"/>
  <c r="C76" i="19"/>
  <c r="B79" i="19"/>
  <c r="C74" i="19"/>
  <c r="E43" i="19"/>
  <c r="D51" i="19"/>
  <c r="D12" i="19"/>
  <c r="D31" i="19"/>
  <c r="D20" i="19"/>
  <c r="D11" i="19"/>
  <c r="E3" i="19"/>
  <c r="D14" i="19"/>
  <c r="B74" i="19"/>
  <c r="C65" i="19"/>
  <c r="C69" i="19"/>
  <c r="B75" i="19"/>
  <c r="A55" i="19" l="1"/>
  <c r="A21" i="19"/>
  <c r="A54" i="19"/>
  <c r="D38" i="19"/>
  <c r="E30" i="19"/>
  <c r="C63" i="19"/>
  <c r="B65" i="19"/>
  <c r="B64" i="19"/>
  <c r="D21" i="19"/>
  <c r="E31" i="19"/>
  <c r="B67" i="19"/>
  <c r="E32" i="19"/>
  <c r="E33" i="19"/>
  <c r="B69" i="19"/>
  <c r="E29" i="19"/>
  <c r="B68" i="19"/>
  <c r="D55" i="19"/>
  <c r="D54" i="19"/>
  <c r="A22" i="19" l="1"/>
  <c r="E38" i="19"/>
  <c r="D22" i="19"/>
  <c r="A23" i="19" l="1"/>
  <c r="D23" i="19"/>
  <c r="A24" i="19" l="1"/>
  <c r="D24" i="19"/>
</calcChain>
</file>

<file path=xl/sharedStrings.xml><?xml version="1.0" encoding="utf-8"?>
<sst xmlns="http://schemas.openxmlformats.org/spreadsheetml/2006/main" count="152" uniqueCount="103">
  <si>
    <t>USD</t>
  </si>
  <si>
    <t>EUR</t>
  </si>
  <si>
    <t>JPY</t>
  </si>
  <si>
    <t>CNY</t>
  </si>
  <si>
    <t>HKD</t>
  </si>
  <si>
    <t>GBP</t>
  </si>
  <si>
    <t>CAD</t>
  </si>
  <si>
    <t>CHF</t>
  </si>
  <si>
    <t>Following</t>
  </si>
  <si>
    <t>ModifiedFollowing</t>
  </si>
  <si>
    <t>Preceding</t>
  </si>
  <si>
    <t>2W</t>
  </si>
  <si>
    <t>1M</t>
  </si>
  <si>
    <t>ReferenceDate</t>
  </si>
  <si>
    <t>SpotDate</t>
  </si>
  <si>
    <t>ON</t>
  </si>
  <si>
    <t>1W</t>
  </si>
  <si>
    <t>30D</t>
  </si>
  <si>
    <t>2M</t>
  </si>
  <si>
    <t>1Y</t>
  </si>
  <si>
    <t>TN</t>
  </si>
  <si>
    <t>TOM</t>
  </si>
  <si>
    <t>1D</t>
  </si>
  <si>
    <t>4D</t>
  </si>
  <si>
    <t>SN</t>
  </si>
  <si>
    <t>SW</t>
  </si>
  <si>
    <t>6M</t>
  </si>
  <si>
    <t>USD/CNY Calendar</t>
    <phoneticPr fontId="11" type="noConversion"/>
  </si>
  <si>
    <t>EUR/JPY Calendar</t>
    <phoneticPr fontId="11" type="noConversion"/>
  </si>
  <si>
    <t>EUR/USD Calendar</t>
    <phoneticPr fontId="11" type="noConversion"/>
  </si>
  <si>
    <t>USD/CHF Calendar</t>
    <phoneticPr fontId="11" type="noConversion"/>
  </si>
  <si>
    <t>EUR/CNY Calender</t>
    <phoneticPr fontId="11" type="noConversion"/>
  </si>
  <si>
    <t>GBP/CNY Calender</t>
    <phoneticPr fontId="11" type="noConversion"/>
  </si>
  <si>
    <t>GBP/USD Calender</t>
    <phoneticPr fontId="11" type="noConversion"/>
  </si>
  <si>
    <t>HKD/CNY  Calender</t>
    <phoneticPr fontId="11" type="noConversion"/>
  </si>
  <si>
    <t>JPY/CNY Calender</t>
    <phoneticPr fontId="11" type="noConversion"/>
  </si>
  <si>
    <t>EUR,CNY,USDCalender</t>
    <phoneticPr fontId="11" type="noConversion"/>
  </si>
  <si>
    <t>EUR,JPY,USDCalender</t>
    <phoneticPr fontId="11" type="noConversion"/>
  </si>
  <si>
    <t>USD/CAD Calendar</t>
    <phoneticPr fontId="11" type="noConversion"/>
  </si>
  <si>
    <t>USD</t>
    <phoneticPr fontId="11" type="noConversion"/>
  </si>
  <si>
    <t>Build holiday objects</t>
  </si>
  <si>
    <t>Case 1) Business Day Convention</t>
  </si>
  <si>
    <t>Scenario Description</t>
  </si>
  <si>
    <t>Date</t>
  </si>
  <si>
    <t>Adjustment Method</t>
  </si>
  <si>
    <t>Adjusted Date</t>
  </si>
  <si>
    <t>Expected Result</t>
  </si>
  <si>
    <t>Holiday Object</t>
  </si>
  <si>
    <t>Value Date</t>
  </si>
  <si>
    <t>Premium Payment Date</t>
  </si>
  <si>
    <t>Settlement Date</t>
  </si>
  <si>
    <t>Maturity Date</t>
  </si>
  <si>
    <t>Trade Date</t>
  </si>
  <si>
    <t>Case 2) Value Date Rule</t>
  </si>
  <si>
    <t>Case 3) Premium Payment Date Rule</t>
  </si>
  <si>
    <t>Case 4) Settlement Date Rule</t>
  </si>
  <si>
    <t>Case 5) Maturity Date Rule</t>
  </si>
  <si>
    <t>Case 6) Example of Adding Business Days and Tenor</t>
  </si>
  <si>
    <t>Case 7) Calculating Maturity Date and Settlement Date</t>
  </si>
  <si>
    <t>Case 8) Determining Whether a Date is a Holiday</t>
  </si>
  <si>
    <t>Case 9) Calculating Near and Far Value Dates for Tenor</t>
  </si>
  <si>
    <t>Add Business Days</t>
  </si>
  <si>
    <t>Business Day</t>
  </si>
  <si>
    <t>Date After Adding</t>
  </si>
  <si>
    <t>Add Tenor</t>
  </si>
  <si>
    <t>Tenor</t>
  </si>
  <si>
    <t>As Below</t>
  </si>
  <si>
    <t>Near Value Dates</t>
  </si>
  <si>
    <t>Far Value Dates</t>
  </si>
  <si>
    <t>Recommended Usage: Calculate Maturity Date and Settlement Date Using Tenor, Spot Date, and Reference Date</t>
  </si>
  <si>
    <t>First Calculate the Maturity Date, Then Derive the Settlement Date from the Maturity Date</t>
  </si>
  <si>
    <t>Calculate the Settlement Date Using Spot Date (Following, Non-End of Month), Then Subtract 2 Business Days to Determine the Maturity Date</t>
  </si>
  <si>
    <t>Calculate the Settlement Date Using Spot Date (Modified Following, End of Month), Then Subtract 2 Business Days to Determine the Maturity Date</t>
  </si>
  <si>
    <t>First Calculate the Settlement Date, Then Derive the Maturity Date from the Settlement Date</t>
  </si>
  <si>
    <t>Start Date</t>
  </si>
  <si>
    <r>
      <t>Modified Following Business Day</t>
    </r>
    <r>
      <rPr>
        <sz val="12"/>
        <color rgb="FF404040"/>
        <rFont val="Segoe UI"/>
        <family val="2"/>
      </rPr>
      <t>: Deferred to the next business day, but if the next business day falls in the next month, it is moved back to the previous business day.</t>
    </r>
  </si>
  <si>
    <r>
      <t>Next Business Day</t>
    </r>
    <r>
      <rPr>
        <sz val="12"/>
        <color rgb="FF404040"/>
        <rFont val="Segoe UI"/>
        <family val="2"/>
      </rPr>
      <t>: Deferred to the next business day.</t>
    </r>
  </si>
  <si>
    <r>
      <t>Previous Business Day</t>
    </r>
    <r>
      <rPr>
        <sz val="12"/>
        <color rgb="FF404040"/>
        <rFont val="Segoe UI"/>
        <family val="2"/>
      </rPr>
      <t>: Moved back to the previous business day.</t>
    </r>
  </si>
  <si>
    <t>USD/CNY transaction with a CNY value date of 2014-05-19 and a USD value date of 2014-05-20 will have a value date of 2014-05-20.</t>
  </si>
  <si>
    <t>EUR/JPY spot transaction was executed on 2014-11-25. Since 2014-11-27 is a USD holiday, the value date of this transaction is deferred to 2014-11-28.</t>
  </si>
  <si>
    <t>USD/CHF spot transaction was executed on 2014-05-27. Since 2014-05-29 is a CHF holiday, the value date of this transaction is deferred to 2014-05-30.</t>
  </si>
  <si>
    <t>USD/CAD spot transaction was executed on 2014-04-17. Since 2014-04-18 is a CAD holiday, the value date of this transaction is deferred to 2014-04-21 (April 19 and 20 are weekends).</t>
  </si>
  <si>
    <t>USD/CNY spot transaction was executed on 2014-11-10. Although 2014-11-11 is a USD holiday, the value date of this transaction remains unaffected and is still 2014-11-12.</t>
  </si>
  <si>
    <t>GBP/USD spot transaction was executed on 2014-12-24. Since 2014-12-25 is both a GBP holiday and a USD holiday, the value date of this transaction is deferred to 2014-12-30 (December 27 and 28 are weekends, and December 26 is also a GBP holiday).</t>
  </si>
  <si>
    <t>GBP/CNY spot transaction was executed on 2014-05-30. Since 2014-05-31 is a CNY holiday, the value date of this transaction is deferred to 2014-06-04 (May 31, June 1, and June 2 are CNY holidays).</t>
  </si>
  <si>
    <t>Calculation Details</t>
  </si>
  <si>
    <t>USD/CNY option transaction was executed on 2011-03-15, with the premium payment date on 2011-03-17.</t>
  </si>
  <si>
    <t>USD/CNY option transaction was executed on 2009-11-10. Although 2009-11-11 is a USD holiday, the premium payment date of this transaction remains unaffected and is still 2009-11-12.</t>
  </si>
  <si>
    <t>USD/CNY option transaction was executed on 2009-05-27. Since 2009-05-28 is a CNY holiday, the value date of this transaction is deferred to 2009-06-02 (May 28, 29, and 30 are CNY holidays, and May 31 is a Sunday).</t>
  </si>
  <si>
    <t>EUR/CNY option transaction was executed on 2009-11-09. Since 2009-11-11 is a USD holiday, the premium payment date of this transaction is deferred to 2009-11-12.</t>
  </si>
  <si>
    <t>JPY/CNY option transaction was executed on 2011-03-10. Since 2011-03-12 and 2011-03-13 are CNY holidays, the premium payment date of this transaction is deferred to 2011-03-14.</t>
  </si>
  <si>
    <t>1M USD/CNY option transaction was executed on 2014-03-19. The spot value date is 2014-03-21, and the option settlement date is 2014-04-21.</t>
  </si>
  <si>
    <t>1W GBP/CNY option transaction was executed on 2014-04-10. The spot value date is 2014-04-14, and the settlement date should have been 2014-04-21. However, since 2014-04-21 is a GBP holiday, according to the "Next Business Day" rule, the settlement date is adjusted to 2014-04-22.</t>
  </si>
  <si>
    <t>1M JPY/CNY option transaction was executed on 2014-02-19. The spot value date is 2014-02-21, and the settlement date should have been 2014-03-21. However, since 2014-03-21 is a JPY holiday, according to the "Modified Following Business Day" rule, the value date is adjusted to 2014-03-24.</t>
  </si>
  <si>
    <t>1M USD/CNY option transaction was executed on 2014-02-26. The spot value date is 2014-02-28 (the last business day of February). According to the end-of-month rule, the settlement date is the last business day of the next month, which is 2014-03-31.</t>
  </si>
  <si>
    <t>4M USD/CNY option transaction was executed on 2014-04-28. The spot value date is 2014-04-30. According to the end-of-month rule, the settlement date is the last business day of August, which is 2014-08-29.</t>
  </si>
  <si>
    <t>1M USD/CNY option transaction was executed on 2014-04-14. The spot value date is 2014-04-16, the option settlement date is 2014-05-16, and the expiry date (exercise date) is 2014-05-14.</t>
  </si>
  <si>
    <t>JPY/CNY option transaction has a settlement date of 2014-06-03. The expiry date (exercise date) should have been 2014-06-01, but since 2014-06-01 is a CNY holiday (2014-05-31 and 2014-06-02 are also CNY holidays), the expiry date is adjusted to 2014-05-29.</t>
  </si>
  <si>
    <t>EUR/CNY option transaction has a settlement date of 2014-10-15. The expiry date (exercise date) should have been 2014-10-13, but since 2014-10-13 is a USD holiday, the expiry date remains unaffected and is still 2014-10-13.</t>
  </si>
  <si>
    <t>HKD/CNY option transaction has a settlement date of 2014-05-08. The expiry date (exercise date) should have been 2014-05-06, but since 2014-05-06 is a HKD holiday, the expiry date remains unaffected and is still 2014-05-06.</t>
  </si>
  <si>
    <t>HKD/CNY option transaction has a settlement date of 2014-04-22. The expiry date (exercise date) should have been 2014-04-20, but since 2014-04-18 and 2014-04-21 are HKD holidays, and 2014-04-19 and 2014-04-20 are weekends, the expiry date is adjusted to 2014-04-16.</t>
  </si>
  <si>
    <t>USD/CNY option transaction has a settlement date of 2014-04-08. The expiry date (exercise date) should have been 2014-04-06, but since 2014-04-07 is a CNY holiday, and 2014-04-05 and 2014-04-06 are weekends, the expiry date is adjusted to 2014-04-03.</t>
  </si>
  <si>
    <t>USD/CNY option transaction has a settlement date of 2014-11-12. Although 2014-11-11 is a USD holiday, the expiry date (exercise date) of this transaction remains unaffected and is still 2014-11-10.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</si>
</sst>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0.55"/>
      <color rgb="FF00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2"/>
      <color rgb="FF404040"/>
      <name val="Segoe U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2A24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BD7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149906918546098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14990691854609822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4" fillId="3" borderId="2" xfId="1" applyFont="1" applyFill="1" applyBorder="1">
      <alignment vertical="center"/>
    </xf>
    <xf numFmtId="0" fontId="5" fillId="4" borderId="0" xfId="0" applyFont="1" applyFill="1" applyAlignment="1">
      <alignment vertical="center" wrapText="1"/>
    </xf>
    <xf numFmtId="14" fontId="1" fillId="0" borderId="0" xfId="0" applyNumberFormat="1" applyFont="1">
      <alignment vertical="center"/>
    </xf>
    <xf numFmtId="0" fontId="5" fillId="5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6" borderId="1" xfId="0" applyFont="1" applyFill="1" applyBorder="1">
      <alignment vertical="center"/>
    </xf>
    <xf numFmtId="14" fontId="0" fillId="3" borderId="4" xfId="0" applyNumberFormat="1" applyFill="1" applyBorder="1">
      <alignment vertical="center"/>
    </xf>
    <xf numFmtId="14" fontId="0" fillId="3" borderId="3" xfId="0" applyNumberFormat="1" applyFill="1" applyBorder="1">
      <alignment vertical="center"/>
    </xf>
    <xf numFmtId="0" fontId="9" fillId="6" borderId="5" xfId="0" applyFont="1" applyFill="1" applyBorder="1">
      <alignment vertical="center"/>
    </xf>
    <xf numFmtId="14" fontId="0" fillId="3" borderId="6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9" fillId="6" borderId="1" xfId="0" applyNumberFormat="1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0" xfId="0" applyFont="1">
      <alignment vertical="center"/>
    </xf>
    <xf numFmtId="0" fontId="14" fillId="6" borderId="0" xfId="0" applyFont="1" applyFill="1">
      <alignment vertical="center"/>
    </xf>
    <xf numFmtId="14" fontId="9" fillId="6" borderId="7" xfId="0" applyNumberFormat="1" applyFont="1" applyFill="1" applyBorder="1" applyAlignment="1">
      <alignment horizontal="center" vertical="center"/>
    </xf>
    <xf numFmtId="14" fontId="9" fillId="6" borderId="8" xfId="0" applyNumberFormat="1" applyFont="1" applyFill="1" applyBorder="1" applyAlignment="1">
      <alignment horizontal="center" vertical="center"/>
    </xf>
    <xf numFmtId="14" fontId="9" fillId="6" borderId="9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 xr:uid="{00000000-0005-0000-0000-000030000000}"/>
  </cellStyles>
  <dxfs count="17">
    <dxf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ont>
        <color theme="1"/>
      </font>
    </dxf>
    <dxf>
      <font>
        <color theme="1"/>
      </font>
      <border>
        <bottom style="thin">
          <color theme="4" tint="0.399914548173467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top style="thin">
          <color theme="4" tint="0.39991454817346722"/>
        </top>
        <bottom style="thin">
          <color theme="4" tint="0.39991454817346722"/>
        </bottom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bottom style="thin">
          <color theme="4" tint="0.39991454817346722"/>
        </bottom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-mcp_&#20852;&#19994;&#26399;&#26435;&#27979;&#35797;-USDC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um"/>
      <sheetName val="Calendar"/>
      <sheetName val="设置"/>
      <sheetName val="DEPO"/>
      <sheetName val="MktVolSurface2"/>
      <sheetName val="曲线数据"/>
      <sheetName val="波动率曲面"/>
      <sheetName val="VanillaOption (2)"/>
      <sheetName val="定价"/>
      <sheetName val="定价 (2)"/>
      <sheetName val="VanillaOption"/>
      <sheetName val="比例远期"/>
      <sheetName val="区间远期"/>
      <sheetName val="封顶远期"/>
      <sheetName val="结构化远期（结构定义）"/>
      <sheetName val="对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4"/>
  <sheetViews>
    <sheetView workbookViewId="0"/>
  </sheetViews>
  <sheetFormatPr defaultColWidth="9" defaultRowHeight="15"/>
  <cols>
    <col min="1" max="1" width="19.85546875" style="1" customWidth="1"/>
    <col min="2" max="3" width="17.42578125" style="1" customWidth="1"/>
    <col min="4" max="4" width="14.28515625" style="1" customWidth="1"/>
    <col min="5" max="5" width="13.42578125" style="1" customWidth="1"/>
    <col min="6" max="6" width="12.7109375" style="1" customWidth="1"/>
    <col min="7" max="7" width="12.140625" style="1" customWidth="1"/>
    <col min="8" max="8" width="13.5703125" style="1" customWidth="1"/>
    <col min="9" max="9" width="11.5703125" style="1" customWidth="1"/>
    <col min="10" max="10" width="13.140625" style="1" customWidth="1"/>
    <col min="11" max="11" width="11.5703125" style="1" customWidth="1"/>
    <col min="12" max="12" width="10.5703125" style="1" customWidth="1"/>
    <col min="13" max="13" width="12.140625" style="1" customWidth="1"/>
    <col min="14" max="15" width="11.5703125" style="1" customWidth="1"/>
    <col min="16" max="16" width="13" style="1" customWidth="1"/>
    <col min="17" max="16384" width="9" style="1"/>
  </cols>
  <sheetData>
    <row r="1" spans="1:16" s="8" customFormat="1">
      <c r="A1" s="2" t="s">
        <v>40</v>
      </c>
      <c r="B1" s="2"/>
      <c r="C1" s="2"/>
    </row>
    <row r="2" spans="1:16" ht="15.75" thickTop="1"/>
    <row r="3" spans="1:16" ht="15.75" thickBot="1">
      <c r="A3" s="23" t="s">
        <v>27</v>
      </c>
      <c r="B3" s="16" t="str">
        <f>_xll.McpNCalendar(H4:I4,H5:I361)</f>
        <v>McpCalendar@6</v>
      </c>
    </row>
    <row r="4" spans="1:16" ht="16.5" thickTop="1" thickBot="1">
      <c r="A4" s="23" t="s">
        <v>28</v>
      </c>
      <c r="B4" s="16" t="str">
        <f>_xll.McpNCalendar(D4:E4,D5:E364)</f>
        <v>McpCalendar@3</v>
      </c>
      <c r="C4" s="17" t="s">
        <v>0</v>
      </c>
      <c r="D4" s="18" t="s">
        <v>1</v>
      </c>
      <c r="E4" s="18" t="s">
        <v>2</v>
      </c>
      <c r="F4" s="18" t="s">
        <v>3</v>
      </c>
      <c r="G4" s="18" t="s">
        <v>1</v>
      </c>
      <c r="H4" s="18" t="s">
        <v>0</v>
      </c>
      <c r="I4" s="18" t="s">
        <v>3</v>
      </c>
      <c r="J4" s="18" t="s">
        <v>4</v>
      </c>
      <c r="K4" s="18" t="s">
        <v>3</v>
      </c>
      <c r="L4" s="18" t="s">
        <v>5</v>
      </c>
      <c r="M4" s="18" t="s">
        <v>0</v>
      </c>
      <c r="N4" s="18" t="s">
        <v>6</v>
      </c>
      <c r="O4" s="18" t="s">
        <v>7</v>
      </c>
      <c r="P4" s="18" t="s">
        <v>0</v>
      </c>
    </row>
    <row r="5" spans="1:16" ht="16.5" thickTop="1" thickBot="1">
      <c r="A5" s="23" t="s">
        <v>29</v>
      </c>
      <c r="B5" s="19" t="str">
        <f>_xll.McpNCalendar(G4:H4,G5:H311)</f>
        <v>McpCalendar@11</v>
      </c>
      <c r="C5" s="21">
        <v>39814</v>
      </c>
      <c r="D5" s="21">
        <v>39814</v>
      </c>
      <c r="E5" s="21">
        <v>39814</v>
      </c>
      <c r="F5" s="21">
        <v>39814</v>
      </c>
      <c r="G5" s="21">
        <v>39814</v>
      </c>
      <c r="H5" s="21">
        <v>39814</v>
      </c>
      <c r="I5" s="21">
        <v>39814</v>
      </c>
      <c r="J5" s="21">
        <v>39814</v>
      </c>
      <c r="K5" s="21">
        <v>39814</v>
      </c>
      <c r="L5" s="21">
        <v>39814</v>
      </c>
      <c r="M5" s="21">
        <v>39814</v>
      </c>
      <c r="N5" s="21">
        <v>39814</v>
      </c>
      <c r="O5" s="21">
        <v>39814</v>
      </c>
      <c r="P5" s="21">
        <v>39814</v>
      </c>
    </row>
    <row r="6" spans="1:16" ht="16.5" thickTop="1" thickBot="1">
      <c r="A6" s="23" t="s">
        <v>30</v>
      </c>
      <c r="B6" s="19" t="str">
        <f>_xll.McpNCalendar(O4:P4,O5:P183)</f>
        <v>McpCalendar@0</v>
      </c>
      <c r="C6" s="21">
        <v>39832</v>
      </c>
      <c r="D6" s="21">
        <v>39839</v>
      </c>
      <c r="E6" s="21">
        <v>39815</v>
      </c>
      <c r="F6" s="21">
        <v>39815</v>
      </c>
      <c r="G6" s="21">
        <v>39839</v>
      </c>
      <c r="H6" s="21">
        <v>39832</v>
      </c>
      <c r="I6" s="21">
        <v>39815</v>
      </c>
      <c r="J6" s="21">
        <v>39839</v>
      </c>
      <c r="K6" s="21">
        <v>39815</v>
      </c>
      <c r="L6" s="21">
        <v>39913</v>
      </c>
      <c r="M6" s="21">
        <v>39832</v>
      </c>
      <c r="N6" s="21">
        <v>39913</v>
      </c>
      <c r="O6" s="21">
        <v>39815</v>
      </c>
      <c r="P6" s="21">
        <v>39832</v>
      </c>
    </row>
    <row r="7" spans="1:16" ht="16.5" thickTop="1" thickBot="1">
      <c r="A7" s="23" t="s">
        <v>31</v>
      </c>
      <c r="B7" s="19" t="str">
        <f>_xll.McpNCalendar(F4:G4,F5:G361)</f>
        <v>McpCalendar@5</v>
      </c>
      <c r="C7" s="21">
        <v>39860</v>
      </c>
      <c r="D7" s="21">
        <v>39840</v>
      </c>
      <c r="E7" s="21">
        <v>39825</v>
      </c>
      <c r="F7" s="21">
        <v>39839</v>
      </c>
      <c r="G7" s="21">
        <v>39840</v>
      </c>
      <c r="H7" s="21">
        <v>39860</v>
      </c>
      <c r="I7" s="21">
        <v>39839</v>
      </c>
      <c r="J7" s="21">
        <v>39840</v>
      </c>
      <c r="K7" s="21">
        <v>39839</v>
      </c>
      <c r="L7" s="21">
        <v>39916</v>
      </c>
      <c r="M7" s="21">
        <v>39860</v>
      </c>
      <c r="N7" s="21">
        <v>39951</v>
      </c>
      <c r="O7" s="21">
        <v>39913</v>
      </c>
      <c r="P7" s="21">
        <v>39860</v>
      </c>
    </row>
    <row r="8" spans="1:16" ht="16.5" thickTop="1" thickBot="1">
      <c r="A8" s="23" t="s">
        <v>32</v>
      </c>
      <c r="B8" s="19" t="str">
        <f>_xll.McpNCalendar(K4:L4,K5:L361)</f>
        <v>McpCalendar@2</v>
      </c>
      <c r="C8" s="21">
        <v>39958</v>
      </c>
      <c r="D8" s="21">
        <v>39846</v>
      </c>
      <c r="E8" s="21">
        <v>39855</v>
      </c>
      <c r="F8" s="21">
        <v>39840</v>
      </c>
      <c r="G8" s="21">
        <v>39846</v>
      </c>
      <c r="H8" s="21">
        <v>39958</v>
      </c>
      <c r="I8" s="21">
        <v>39840</v>
      </c>
      <c r="J8" s="21">
        <v>39841</v>
      </c>
      <c r="K8" s="21">
        <v>39840</v>
      </c>
      <c r="L8" s="21">
        <v>39937</v>
      </c>
      <c r="M8" s="21">
        <v>39958</v>
      </c>
      <c r="N8" s="21">
        <v>39995</v>
      </c>
      <c r="O8" s="21">
        <v>39916</v>
      </c>
      <c r="P8" s="21">
        <v>39958</v>
      </c>
    </row>
    <row r="9" spans="1:16" ht="16.5" thickTop="1" thickBot="1">
      <c r="A9" s="23" t="s">
        <v>33</v>
      </c>
      <c r="B9" s="19" t="str">
        <f>_xll.McpNCalendar(L4:M4,L5:M215)</f>
        <v>McpCalendar@10</v>
      </c>
      <c r="C9" s="21">
        <v>39997</v>
      </c>
      <c r="D9" s="21">
        <v>39853</v>
      </c>
      <c r="E9" s="21">
        <v>39892</v>
      </c>
      <c r="F9" s="21">
        <v>39841</v>
      </c>
      <c r="G9" s="21">
        <v>39853</v>
      </c>
      <c r="H9" s="21">
        <v>39997</v>
      </c>
      <c r="I9" s="21">
        <v>39841</v>
      </c>
      <c r="J9" s="21">
        <v>39913</v>
      </c>
      <c r="K9" s="21">
        <v>39841</v>
      </c>
      <c r="L9" s="21">
        <v>39958</v>
      </c>
      <c r="M9" s="21">
        <v>39997</v>
      </c>
      <c r="N9" s="21">
        <v>40063</v>
      </c>
      <c r="O9" s="21">
        <v>39934</v>
      </c>
      <c r="P9" s="21">
        <v>39997</v>
      </c>
    </row>
    <row r="10" spans="1:16" ht="16.5" thickTop="1" thickBot="1">
      <c r="A10" s="23" t="s">
        <v>34</v>
      </c>
      <c r="B10" s="19" t="str">
        <f>_xll.McpNCalendar(J4:K4,J5:K361)</f>
        <v>McpCalendar@12</v>
      </c>
      <c r="C10" s="21">
        <v>40063</v>
      </c>
      <c r="D10" s="21">
        <v>39881</v>
      </c>
      <c r="E10" s="21">
        <v>39932</v>
      </c>
      <c r="F10" s="21">
        <v>39842</v>
      </c>
      <c r="G10" s="21">
        <v>39881</v>
      </c>
      <c r="H10" s="21">
        <v>40063</v>
      </c>
      <c r="I10" s="21">
        <v>39842</v>
      </c>
      <c r="J10" s="21">
        <v>39916</v>
      </c>
      <c r="K10" s="21">
        <v>39842</v>
      </c>
      <c r="L10" s="21">
        <v>40056</v>
      </c>
      <c r="M10" s="21">
        <v>40063</v>
      </c>
      <c r="N10" s="21">
        <v>40098</v>
      </c>
      <c r="O10" s="21">
        <v>39954</v>
      </c>
      <c r="P10" s="21">
        <v>40063</v>
      </c>
    </row>
    <row r="11" spans="1:16" ht="16.5" thickTop="1" thickBot="1">
      <c r="A11" s="23" t="s">
        <v>35</v>
      </c>
      <c r="B11" s="19" t="str">
        <f>_xll.McpNCalendar(E4:F4,E5:F364)</f>
        <v>McpCalendar@9</v>
      </c>
      <c r="C11" s="21">
        <v>40098</v>
      </c>
      <c r="D11" s="21">
        <v>39934</v>
      </c>
      <c r="E11" s="21">
        <v>39937</v>
      </c>
      <c r="F11" s="21">
        <v>39843</v>
      </c>
      <c r="G11" s="21">
        <v>39934</v>
      </c>
      <c r="H11" s="21">
        <v>40098</v>
      </c>
      <c r="I11" s="21">
        <v>39843</v>
      </c>
      <c r="J11" s="21">
        <v>39934</v>
      </c>
      <c r="K11" s="21">
        <v>39843</v>
      </c>
      <c r="L11" s="21">
        <v>40172</v>
      </c>
      <c r="M11" s="21">
        <v>40098</v>
      </c>
      <c r="N11" s="21">
        <v>40128</v>
      </c>
      <c r="O11" s="21">
        <v>39965</v>
      </c>
      <c r="P11" s="21">
        <v>40098</v>
      </c>
    </row>
    <row r="12" spans="1:16" ht="16.5" thickTop="1" thickBot="1">
      <c r="A12" s="23" t="s">
        <v>36</v>
      </c>
      <c r="B12" s="19" t="str">
        <f>_xll.McpNCalendar(F4:H4,F5:H361)</f>
        <v>McpCalendar@7</v>
      </c>
      <c r="C12" s="21">
        <v>40128</v>
      </c>
      <c r="D12" s="21">
        <v>40056</v>
      </c>
      <c r="E12" s="21">
        <v>39938</v>
      </c>
      <c r="F12" s="21">
        <v>39909</v>
      </c>
      <c r="G12" s="21">
        <v>40056</v>
      </c>
      <c r="H12" s="21">
        <v>40128</v>
      </c>
      <c r="I12" s="21">
        <v>39909</v>
      </c>
      <c r="J12" s="21">
        <v>39961</v>
      </c>
      <c r="K12" s="21">
        <v>39909</v>
      </c>
      <c r="L12" s="21">
        <v>40175</v>
      </c>
      <c r="M12" s="21">
        <v>40128</v>
      </c>
      <c r="N12" s="21">
        <v>40172</v>
      </c>
      <c r="O12" s="21">
        <v>40172</v>
      </c>
      <c r="P12" s="21">
        <v>40128</v>
      </c>
    </row>
    <row r="13" spans="1:16" ht="16.5" thickTop="1" thickBot="1">
      <c r="A13" s="23" t="s">
        <v>37</v>
      </c>
      <c r="B13" s="19" t="str">
        <f>_xll.McpNCalendar(C4:E4,C5:E364)</f>
        <v>McpCalendar@4</v>
      </c>
      <c r="C13" s="21">
        <v>40143</v>
      </c>
      <c r="D13" s="21">
        <v>40077</v>
      </c>
      <c r="E13" s="21">
        <v>39939</v>
      </c>
      <c r="F13" s="21">
        <v>39934</v>
      </c>
      <c r="G13" s="21">
        <v>40077</v>
      </c>
      <c r="H13" s="21">
        <v>40143</v>
      </c>
      <c r="I13" s="21">
        <v>39934</v>
      </c>
      <c r="J13" s="21">
        <v>39995</v>
      </c>
      <c r="K13" s="21">
        <v>39934</v>
      </c>
      <c r="L13" s="21">
        <v>40179</v>
      </c>
      <c r="M13" s="21">
        <v>40143</v>
      </c>
      <c r="N13" s="21">
        <v>40175</v>
      </c>
      <c r="O13" s="21">
        <v>40179</v>
      </c>
      <c r="P13" s="21">
        <v>40143</v>
      </c>
    </row>
    <row r="14" spans="1:16" ht="16.5" thickTop="1" thickBot="1">
      <c r="A14" s="23" t="s">
        <v>38</v>
      </c>
      <c r="B14" s="19" t="str">
        <f>_xll.McpNCalendar(M4:N4,M5:N226)</f>
        <v>McpCalendar@1</v>
      </c>
      <c r="C14" s="21">
        <v>40172</v>
      </c>
      <c r="D14" s="21">
        <v>40078</v>
      </c>
      <c r="E14" s="21">
        <v>40014</v>
      </c>
      <c r="F14" s="21">
        <v>39961</v>
      </c>
      <c r="G14" s="21">
        <v>40078</v>
      </c>
      <c r="H14" s="21">
        <v>40172</v>
      </c>
      <c r="I14" s="21">
        <v>39961</v>
      </c>
      <c r="J14" s="21">
        <v>40087</v>
      </c>
      <c r="K14" s="21">
        <v>39961</v>
      </c>
      <c r="L14" s="21">
        <v>40270</v>
      </c>
      <c r="M14" s="21">
        <v>40172</v>
      </c>
      <c r="N14" s="21">
        <v>40179</v>
      </c>
      <c r="O14" s="21">
        <v>40270</v>
      </c>
      <c r="P14" s="21">
        <v>40172</v>
      </c>
    </row>
    <row r="15" spans="1:16" ht="16.5" thickTop="1" thickBot="1">
      <c r="A15" s="23" t="s">
        <v>39</v>
      </c>
      <c r="B15" s="19" t="str">
        <f>_xll.McpCalendar("code",C5:C215)</f>
        <v>McpCalendar@8</v>
      </c>
      <c r="C15" s="21">
        <v>40179</v>
      </c>
      <c r="D15" s="21">
        <v>40144</v>
      </c>
      <c r="E15" s="21">
        <v>40077</v>
      </c>
      <c r="F15" s="21">
        <v>39962</v>
      </c>
      <c r="G15" s="21">
        <v>40144</v>
      </c>
      <c r="H15" s="21">
        <v>40179</v>
      </c>
      <c r="I15" s="21">
        <v>39962</v>
      </c>
      <c r="J15" s="21">
        <v>40112</v>
      </c>
      <c r="K15" s="21">
        <v>39962</v>
      </c>
      <c r="L15" s="21">
        <v>40273</v>
      </c>
      <c r="M15" s="21">
        <v>40179</v>
      </c>
      <c r="N15" s="21">
        <v>40270</v>
      </c>
      <c r="O15" s="21">
        <v>40273</v>
      </c>
      <c r="P15" s="21">
        <v>40179</v>
      </c>
    </row>
    <row r="16" spans="1:16" ht="15.75" thickTop="1">
      <c r="C16" s="21">
        <v>40196</v>
      </c>
      <c r="D16" s="21">
        <v>40165</v>
      </c>
      <c r="E16" s="21">
        <v>40078</v>
      </c>
      <c r="F16" s="21">
        <v>40087</v>
      </c>
      <c r="G16" s="21">
        <v>40165</v>
      </c>
      <c r="H16" s="21">
        <v>40196</v>
      </c>
      <c r="I16" s="21">
        <v>40087</v>
      </c>
      <c r="J16" s="21">
        <v>40172</v>
      </c>
      <c r="K16" s="21">
        <v>40087</v>
      </c>
      <c r="L16" s="21">
        <v>40301</v>
      </c>
      <c r="M16" s="21">
        <v>40196</v>
      </c>
      <c r="N16" s="21">
        <v>40322</v>
      </c>
      <c r="O16" s="21">
        <v>40311</v>
      </c>
      <c r="P16" s="21">
        <v>40196</v>
      </c>
    </row>
    <row r="17" spans="3:16">
      <c r="C17" s="21">
        <v>40224</v>
      </c>
      <c r="D17" s="21">
        <v>40172</v>
      </c>
      <c r="E17" s="21">
        <v>40079</v>
      </c>
      <c r="F17" s="21">
        <v>40088</v>
      </c>
      <c r="G17" s="21">
        <v>40172</v>
      </c>
      <c r="H17" s="21">
        <v>40224</v>
      </c>
      <c r="I17" s="21">
        <v>40088</v>
      </c>
      <c r="J17" s="21">
        <v>40179</v>
      </c>
      <c r="K17" s="21">
        <v>40088</v>
      </c>
      <c r="L17" s="21">
        <v>40329</v>
      </c>
      <c r="M17" s="21">
        <v>40224</v>
      </c>
      <c r="N17" s="21">
        <v>40360</v>
      </c>
      <c r="O17" s="21">
        <v>40322</v>
      </c>
      <c r="P17" s="21">
        <v>40224</v>
      </c>
    </row>
    <row r="18" spans="3:16">
      <c r="C18" s="21">
        <v>40329</v>
      </c>
      <c r="D18" s="21">
        <v>40179</v>
      </c>
      <c r="E18" s="21">
        <v>40098</v>
      </c>
      <c r="F18" s="21">
        <v>40091</v>
      </c>
      <c r="G18" s="21">
        <v>40179</v>
      </c>
      <c r="H18" s="21">
        <v>40329</v>
      </c>
      <c r="I18" s="21">
        <v>40091</v>
      </c>
      <c r="J18" s="21">
        <v>40224</v>
      </c>
      <c r="K18" s="21">
        <v>40091</v>
      </c>
      <c r="L18" s="21">
        <v>40420</v>
      </c>
      <c r="M18" s="21">
        <v>40329</v>
      </c>
      <c r="N18" s="21">
        <v>40427</v>
      </c>
      <c r="O18" s="21">
        <v>40639</v>
      </c>
      <c r="P18" s="21">
        <v>40329</v>
      </c>
    </row>
    <row r="19" spans="3:16">
      <c r="C19" s="21">
        <v>40364</v>
      </c>
      <c r="D19" s="21">
        <v>40210</v>
      </c>
      <c r="E19" s="21">
        <v>40120</v>
      </c>
      <c r="F19" s="21">
        <v>40092</v>
      </c>
      <c r="G19" s="21">
        <v>40210</v>
      </c>
      <c r="H19" s="21">
        <v>40364</v>
      </c>
      <c r="I19" s="21">
        <v>40092</v>
      </c>
      <c r="J19" s="21">
        <v>40225</v>
      </c>
      <c r="K19" s="21">
        <v>40092</v>
      </c>
      <c r="L19" s="21">
        <v>40539</v>
      </c>
      <c r="M19" s="21">
        <v>40364</v>
      </c>
      <c r="N19" s="21">
        <v>40462</v>
      </c>
      <c r="O19" s="21">
        <v>40680</v>
      </c>
      <c r="P19" s="21">
        <v>40364</v>
      </c>
    </row>
    <row r="20" spans="3:16">
      <c r="C20" s="21">
        <v>40427</v>
      </c>
      <c r="D20" s="21">
        <v>40224</v>
      </c>
      <c r="E20" s="21">
        <v>40140</v>
      </c>
      <c r="F20" s="21">
        <v>40093</v>
      </c>
      <c r="G20" s="21">
        <v>40224</v>
      </c>
      <c r="H20" s="21">
        <v>40427</v>
      </c>
      <c r="I20" s="21">
        <v>40093</v>
      </c>
      <c r="J20" s="21">
        <v>40270</v>
      </c>
      <c r="K20" s="21">
        <v>40093</v>
      </c>
      <c r="L20" s="21">
        <v>40540</v>
      </c>
      <c r="M20" s="21">
        <v>40427</v>
      </c>
      <c r="N20" s="21">
        <v>40493</v>
      </c>
      <c r="O20" s="21">
        <v>40756</v>
      </c>
      <c r="P20" s="21">
        <v>40427</v>
      </c>
    </row>
    <row r="21" spans="3:16">
      <c r="C21" s="21">
        <v>40462</v>
      </c>
      <c r="D21" s="21">
        <v>40235</v>
      </c>
      <c r="E21" s="21">
        <v>40170</v>
      </c>
      <c r="F21" s="21">
        <v>40094</v>
      </c>
      <c r="G21" s="21">
        <v>40235</v>
      </c>
      <c r="H21" s="21">
        <v>40462</v>
      </c>
      <c r="I21" s="21">
        <v>40094</v>
      </c>
      <c r="J21" s="21">
        <v>40273</v>
      </c>
      <c r="K21" s="21">
        <v>40094</v>
      </c>
      <c r="L21" s="21">
        <v>40546</v>
      </c>
      <c r="M21" s="21">
        <v>40462</v>
      </c>
      <c r="N21" s="21">
        <v>40539</v>
      </c>
      <c r="O21" s="21">
        <v>40903</v>
      </c>
      <c r="P21" s="21">
        <v>40462</v>
      </c>
    </row>
    <row r="22" spans="3:16">
      <c r="C22" s="21">
        <v>40493</v>
      </c>
      <c r="D22" s="21">
        <v>40326</v>
      </c>
      <c r="E22" s="21">
        <v>40178</v>
      </c>
      <c r="F22" s="21">
        <v>40179</v>
      </c>
      <c r="G22" s="21">
        <v>40326</v>
      </c>
      <c r="H22" s="21">
        <v>40493</v>
      </c>
      <c r="I22" s="21">
        <v>40179</v>
      </c>
      <c r="J22" s="21">
        <v>40274</v>
      </c>
      <c r="K22" s="21">
        <v>40179</v>
      </c>
      <c r="L22" s="21">
        <v>40655</v>
      </c>
      <c r="M22" s="21">
        <v>40493</v>
      </c>
      <c r="N22" s="21">
        <v>40540</v>
      </c>
      <c r="O22" s="21">
        <v>40910</v>
      </c>
      <c r="P22" s="21">
        <v>40493</v>
      </c>
    </row>
    <row r="23" spans="3:16">
      <c r="C23" s="21">
        <v>40507</v>
      </c>
      <c r="D23" s="21">
        <v>40421</v>
      </c>
      <c r="E23" s="21">
        <v>40179</v>
      </c>
      <c r="F23" s="21">
        <v>40224</v>
      </c>
      <c r="G23" s="21">
        <v>40421</v>
      </c>
      <c r="H23" s="21">
        <v>40507</v>
      </c>
      <c r="I23" s="21">
        <v>40224</v>
      </c>
      <c r="J23" s="21">
        <v>40319</v>
      </c>
      <c r="K23" s="21">
        <v>40224</v>
      </c>
      <c r="L23" s="21">
        <v>40658</v>
      </c>
      <c r="M23" s="21">
        <v>40507</v>
      </c>
      <c r="N23" s="21">
        <v>40546</v>
      </c>
      <c r="O23" s="21">
        <v>41005</v>
      </c>
      <c r="P23" s="21">
        <v>40507</v>
      </c>
    </row>
    <row r="24" spans="3:16">
      <c r="C24" s="21">
        <v>40560</v>
      </c>
      <c r="D24" s="21">
        <v>40431</v>
      </c>
      <c r="E24" s="21">
        <v>40189</v>
      </c>
      <c r="F24" s="21">
        <v>40225</v>
      </c>
      <c r="G24" s="21">
        <v>40431</v>
      </c>
      <c r="H24" s="21">
        <v>40560</v>
      </c>
      <c r="I24" s="21">
        <v>40225</v>
      </c>
      <c r="J24" s="21">
        <v>40345</v>
      </c>
      <c r="K24" s="21">
        <v>40225</v>
      </c>
      <c r="L24" s="21">
        <v>40662</v>
      </c>
      <c r="M24" s="21">
        <v>40560</v>
      </c>
      <c r="N24" s="21">
        <v>40655</v>
      </c>
      <c r="O24" s="21">
        <v>41008</v>
      </c>
      <c r="P24" s="21">
        <v>40560</v>
      </c>
    </row>
    <row r="25" spans="3:16">
      <c r="C25" s="21">
        <v>40595</v>
      </c>
      <c r="D25" s="21">
        <v>40487</v>
      </c>
      <c r="E25" s="21">
        <v>40220</v>
      </c>
      <c r="F25" s="21">
        <v>40226</v>
      </c>
      <c r="G25" s="21">
        <v>40487</v>
      </c>
      <c r="H25" s="21">
        <v>40595</v>
      </c>
      <c r="I25" s="21">
        <v>40226</v>
      </c>
      <c r="J25" s="21">
        <v>40360</v>
      </c>
      <c r="K25" s="21">
        <v>40226</v>
      </c>
      <c r="L25" s="21">
        <v>40665</v>
      </c>
      <c r="M25" s="21">
        <v>40595</v>
      </c>
      <c r="N25" s="21">
        <v>40686</v>
      </c>
      <c r="O25" s="21">
        <v>41030</v>
      </c>
      <c r="P25" s="21">
        <v>40595</v>
      </c>
    </row>
    <row r="26" spans="3:16">
      <c r="C26" s="21">
        <v>40693</v>
      </c>
      <c r="D26" s="21">
        <v>40499</v>
      </c>
      <c r="E26" s="21">
        <v>40259</v>
      </c>
      <c r="F26" s="21">
        <v>40227</v>
      </c>
      <c r="G26" s="21">
        <v>40499</v>
      </c>
      <c r="H26" s="21">
        <v>40693</v>
      </c>
      <c r="I26" s="21">
        <v>40227</v>
      </c>
      <c r="J26" s="21">
        <v>40444</v>
      </c>
      <c r="K26" s="21">
        <v>40227</v>
      </c>
      <c r="L26" s="21">
        <v>40693</v>
      </c>
      <c r="M26" s="21">
        <v>40693</v>
      </c>
      <c r="N26" s="21">
        <v>40725</v>
      </c>
      <c r="O26" s="21">
        <v>41046</v>
      </c>
      <c r="P26" s="21">
        <v>40693</v>
      </c>
    </row>
    <row r="27" spans="3:16">
      <c r="C27" s="21">
        <v>40728</v>
      </c>
      <c r="D27" s="21">
        <v>40519</v>
      </c>
      <c r="E27" s="21">
        <v>40297</v>
      </c>
      <c r="F27" s="21">
        <v>40228</v>
      </c>
      <c r="G27" s="21">
        <v>40519</v>
      </c>
      <c r="H27" s="21">
        <v>40728</v>
      </c>
      <c r="I27" s="21">
        <v>40228</v>
      </c>
      <c r="J27" s="21">
        <v>40452</v>
      </c>
      <c r="K27" s="21">
        <v>40228</v>
      </c>
      <c r="L27" s="21">
        <v>40784</v>
      </c>
      <c r="M27" s="21">
        <v>40728</v>
      </c>
      <c r="N27" s="21">
        <v>40791</v>
      </c>
      <c r="O27" s="21">
        <v>41057</v>
      </c>
      <c r="P27" s="21">
        <v>40728</v>
      </c>
    </row>
    <row r="28" spans="3:16">
      <c r="C28" s="21">
        <v>40791</v>
      </c>
      <c r="D28" s="21">
        <v>40563</v>
      </c>
      <c r="E28" s="21">
        <v>40301</v>
      </c>
      <c r="F28" s="21">
        <v>40273</v>
      </c>
      <c r="G28" s="21">
        <v>40563</v>
      </c>
      <c r="H28" s="21">
        <v>40791</v>
      </c>
      <c r="I28" s="21">
        <v>40273</v>
      </c>
      <c r="J28" s="21">
        <v>40539</v>
      </c>
      <c r="K28" s="21">
        <v>40273</v>
      </c>
      <c r="L28" s="21">
        <v>40903</v>
      </c>
      <c r="M28" s="21">
        <v>40791</v>
      </c>
      <c r="N28" s="21">
        <v>40826</v>
      </c>
      <c r="O28" s="21">
        <v>41122</v>
      </c>
      <c r="P28" s="21">
        <v>40791</v>
      </c>
    </row>
    <row r="29" spans="3:16">
      <c r="C29" s="21">
        <v>40826</v>
      </c>
      <c r="D29" s="21">
        <v>40575</v>
      </c>
      <c r="E29" s="21">
        <v>40302</v>
      </c>
      <c r="F29" s="21">
        <v>40301</v>
      </c>
      <c r="G29" s="21">
        <v>40575</v>
      </c>
      <c r="H29" s="21">
        <v>40826</v>
      </c>
      <c r="I29" s="21">
        <v>40301</v>
      </c>
      <c r="J29" s="21">
        <v>40577</v>
      </c>
      <c r="K29" s="21">
        <v>40301</v>
      </c>
      <c r="L29" s="21">
        <v>40904</v>
      </c>
      <c r="M29" s="21">
        <v>40826</v>
      </c>
      <c r="N29" s="21">
        <v>40858</v>
      </c>
      <c r="O29" s="21">
        <v>41268</v>
      </c>
      <c r="P29" s="21">
        <v>40826</v>
      </c>
    </row>
    <row r="30" spans="3:16">
      <c r="C30" s="21">
        <v>40858</v>
      </c>
      <c r="D30" s="21">
        <v>40577</v>
      </c>
      <c r="E30" s="21">
        <v>40303</v>
      </c>
      <c r="F30" s="21">
        <v>40343</v>
      </c>
      <c r="G30" s="21">
        <v>40577</v>
      </c>
      <c r="H30" s="21">
        <v>40858</v>
      </c>
      <c r="I30" s="21">
        <v>40343</v>
      </c>
      <c r="J30" s="21">
        <v>40578</v>
      </c>
      <c r="K30" s="21">
        <v>40343</v>
      </c>
      <c r="L30" s="21">
        <v>40910</v>
      </c>
      <c r="M30" s="21">
        <v>40858</v>
      </c>
      <c r="N30" s="21">
        <v>40903</v>
      </c>
      <c r="O30" s="21">
        <v>41269</v>
      </c>
      <c r="P30" s="21">
        <v>40858</v>
      </c>
    </row>
    <row r="31" spans="3:16">
      <c r="C31" s="21">
        <v>40871</v>
      </c>
      <c r="D31" s="21">
        <v>40578</v>
      </c>
      <c r="E31" s="21">
        <v>40378</v>
      </c>
      <c r="F31" s="21">
        <v>40344</v>
      </c>
      <c r="G31" s="21">
        <v>40578</v>
      </c>
      <c r="H31" s="21">
        <v>40871</v>
      </c>
      <c r="I31" s="21">
        <v>40344</v>
      </c>
      <c r="J31" s="21">
        <v>40638</v>
      </c>
      <c r="K31" s="21">
        <v>40344</v>
      </c>
      <c r="L31" s="21">
        <v>41005</v>
      </c>
      <c r="M31" s="21">
        <v>40871</v>
      </c>
      <c r="N31" s="21">
        <v>40904</v>
      </c>
      <c r="O31" s="21">
        <v>41275</v>
      </c>
      <c r="P31" s="21">
        <v>40871</v>
      </c>
    </row>
    <row r="32" spans="3:16">
      <c r="C32" s="21">
        <v>40903</v>
      </c>
      <c r="D32" s="21">
        <v>40589</v>
      </c>
      <c r="E32" s="21">
        <v>40441</v>
      </c>
      <c r="F32" s="21">
        <v>40345</v>
      </c>
      <c r="G32" s="21">
        <v>40589</v>
      </c>
      <c r="H32" s="21">
        <v>40903</v>
      </c>
      <c r="I32" s="21">
        <v>40345</v>
      </c>
      <c r="J32" s="21">
        <v>40655</v>
      </c>
      <c r="K32" s="21">
        <v>40345</v>
      </c>
      <c r="L32" s="21">
        <v>41008</v>
      </c>
      <c r="M32" s="21">
        <v>40903</v>
      </c>
      <c r="N32" s="21">
        <v>40910</v>
      </c>
      <c r="O32" s="21">
        <v>41276</v>
      </c>
      <c r="P32" s="21">
        <v>40903</v>
      </c>
    </row>
    <row r="33" spans="3:16">
      <c r="C33" s="21">
        <v>40910</v>
      </c>
      <c r="D33" s="21">
        <v>40665</v>
      </c>
      <c r="E33" s="21">
        <v>40444</v>
      </c>
      <c r="F33" s="21">
        <v>40443</v>
      </c>
      <c r="G33" s="21">
        <v>40665</v>
      </c>
      <c r="H33" s="21">
        <v>40910</v>
      </c>
      <c r="I33" s="21">
        <v>40443</v>
      </c>
      <c r="J33" s="21">
        <v>40658</v>
      </c>
      <c r="K33" s="21">
        <v>40443</v>
      </c>
      <c r="L33" s="21">
        <v>41036</v>
      </c>
      <c r="M33" s="21">
        <v>40910</v>
      </c>
      <c r="N33" s="21">
        <v>41005</v>
      </c>
      <c r="O33" s="21">
        <v>41362</v>
      </c>
      <c r="P33" s="21">
        <v>40910</v>
      </c>
    </row>
    <row r="34" spans="3:16">
      <c r="C34" s="21">
        <v>40924</v>
      </c>
      <c r="D34" s="21">
        <v>40680</v>
      </c>
      <c r="E34" s="21">
        <v>40462</v>
      </c>
      <c r="F34" s="21">
        <v>40444</v>
      </c>
      <c r="G34" s="21">
        <v>40680</v>
      </c>
      <c r="H34" s="21">
        <v>40924</v>
      </c>
      <c r="I34" s="21">
        <v>40444</v>
      </c>
      <c r="J34" s="21">
        <v>40665</v>
      </c>
      <c r="K34" s="21">
        <v>40444</v>
      </c>
      <c r="L34" s="21">
        <v>41064</v>
      </c>
      <c r="M34" s="21">
        <v>40924</v>
      </c>
      <c r="N34" s="21">
        <v>41050</v>
      </c>
      <c r="O34" s="21">
        <v>41365</v>
      </c>
      <c r="P34" s="21">
        <v>40924</v>
      </c>
    </row>
    <row r="35" spans="3:16">
      <c r="C35" s="21">
        <v>40959</v>
      </c>
      <c r="D35" s="21">
        <v>40785</v>
      </c>
      <c r="E35" s="21">
        <v>40485</v>
      </c>
      <c r="F35" s="21">
        <v>40445</v>
      </c>
      <c r="G35" s="21">
        <v>40785</v>
      </c>
      <c r="H35" s="21">
        <v>40959</v>
      </c>
      <c r="I35" s="21">
        <v>40445</v>
      </c>
      <c r="J35" s="21">
        <v>40673</v>
      </c>
      <c r="K35" s="21">
        <v>40445</v>
      </c>
      <c r="L35" s="21">
        <v>41065</v>
      </c>
      <c r="M35" s="21">
        <v>40959</v>
      </c>
      <c r="N35" s="21">
        <v>41092</v>
      </c>
      <c r="O35" s="21">
        <v>41395</v>
      </c>
      <c r="P35" s="21">
        <v>40959</v>
      </c>
    </row>
    <row r="36" spans="3:16">
      <c r="C36" s="21">
        <v>41057</v>
      </c>
      <c r="D36" s="21">
        <v>40786</v>
      </c>
      <c r="E36" s="21">
        <v>40505</v>
      </c>
      <c r="F36" s="21">
        <v>40452</v>
      </c>
      <c r="G36" s="21">
        <v>40786</v>
      </c>
      <c r="H36" s="21">
        <v>41057</v>
      </c>
      <c r="I36" s="21">
        <v>40452</v>
      </c>
      <c r="J36" s="21">
        <v>40700</v>
      </c>
      <c r="K36" s="21">
        <v>40452</v>
      </c>
      <c r="L36" s="21">
        <v>41148</v>
      </c>
      <c r="M36" s="21">
        <v>41057</v>
      </c>
      <c r="N36" s="21">
        <v>41155</v>
      </c>
      <c r="O36" s="21">
        <v>41403</v>
      </c>
      <c r="P36" s="21">
        <v>41057</v>
      </c>
    </row>
    <row r="37" spans="3:16">
      <c r="C37" s="21">
        <v>41094</v>
      </c>
      <c r="D37" s="21">
        <v>40802</v>
      </c>
      <c r="E37" s="21">
        <v>40535</v>
      </c>
      <c r="F37" s="21">
        <v>40455</v>
      </c>
      <c r="G37" s="21">
        <v>40802</v>
      </c>
      <c r="H37" s="21">
        <v>41094</v>
      </c>
      <c r="I37" s="21">
        <v>40455</v>
      </c>
      <c r="J37" s="21">
        <v>40725</v>
      </c>
      <c r="K37" s="21">
        <v>40455</v>
      </c>
      <c r="L37" s="21">
        <v>41268</v>
      </c>
      <c r="M37" s="21">
        <v>41094</v>
      </c>
      <c r="N37" s="21">
        <v>41190</v>
      </c>
      <c r="O37" s="21">
        <v>41414</v>
      </c>
      <c r="P37" s="21">
        <v>41094</v>
      </c>
    </row>
    <row r="38" spans="3:16">
      <c r="C38" s="21">
        <v>41155</v>
      </c>
      <c r="D38" s="21">
        <v>40842</v>
      </c>
      <c r="E38" s="21">
        <v>40543</v>
      </c>
      <c r="F38" s="21">
        <v>40456</v>
      </c>
      <c r="G38" s="21">
        <v>40842</v>
      </c>
      <c r="H38" s="21">
        <v>41155</v>
      </c>
      <c r="I38" s="21">
        <v>40456</v>
      </c>
      <c r="J38" s="21">
        <v>40799</v>
      </c>
      <c r="K38" s="21">
        <v>40456</v>
      </c>
      <c r="L38" s="21">
        <v>41269</v>
      </c>
      <c r="M38" s="21">
        <v>41155</v>
      </c>
      <c r="N38" s="21">
        <v>41225</v>
      </c>
      <c r="O38" s="21">
        <v>41487</v>
      </c>
      <c r="P38" s="21">
        <v>41155</v>
      </c>
    </row>
    <row r="39" spans="3:16">
      <c r="C39" s="21">
        <v>41190</v>
      </c>
      <c r="D39" s="21">
        <v>40854</v>
      </c>
      <c r="E39" s="21">
        <v>40546</v>
      </c>
      <c r="F39" s="21">
        <v>40457</v>
      </c>
      <c r="G39" s="21">
        <v>40854</v>
      </c>
      <c r="H39" s="21">
        <v>41190</v>
      </c>
      <c r="I39" s="21">
        <v>40457</v>
      </c>
      <c r="J39" s="21">
        <v>40821</v>
      </c>
      <c r="K39" s="21">
        <v>40457</v>
      </c>
      <c r="L39" s="21">
        <v>41275</v>
      </c>
      <c r="M39" s="21">
        <v>41190</v>
      </c>
      <c r="N39" s="21">
        <v>41268</v>
      </c>
      <c r="O39" s="21">
        <v>41633</v>
      </c>
      <c r="P39" s="21">
        <v>41190</v>
      </c>
    </row>
    <row r="40" spans="3:16">
      <c r="C40" s="21">
        <v>41225</v>
      </c>
      <c r="D40" s="21">
        <v>40875</v>
      </c>
      <c r="E40" s="21">
        <v>40553</v>
      </c>
      <c r="F40" s="21">
        <v>40458</v>
      </c>
      <c r="G40" s="21">
        <v>40875</v>
      </c>
      <c r="H40" s="21">
        <v>41225</v>
      </c>
      <c r="I40" s="21">
        <v>40458</v>
      </c>
      <c r="J40" s="21">
        <v>40903</v>
      </c>
      <c r="K40" s="21">
        <v>40458</v>
      </c>
      <c r="L40" s="21">
        <v>41362</v>
      </c>
      <c r="M40" s="21">
        <v>41225</v>
      </c>
      <c r="N40" s="21">
        <v>41269</v>
      </c>
      <c r="O40" s="21">
        <v>41634</v>
      </c>
      <c r="P40" s="21">
        <v>41225</v>
      </c>
    </row>
    <row r="41" spans="3:16">
      <c r="C41" s="21">
        <v>41235</v>
      </c>
      <c r="D41" s="21">
        <v>40903</v>
      </c>
      <c r="E41" s="21">
        <v>40585</v>
      </c>
      <c r="F41" s="21">
        <v>40546</v>
      </c>
      <c r="G41" s="21">
        <v>40903</v>
      </c>
      <c r="H41" s="21">
        <v>41235</v>
      </c>
      <c r="I41" s="21">
        <v>40546</v>
      </c>
      <c r="J41" s="21">
        <v>40904</v>
      </c>
      <c r="K41" s="21">
        <v>40546</v>
      </c>
      <c r="L41" s="21">
        <v>41365</v>
      </c>
      <c r="M41" s="21">
        <v>41235</v>
      </c>
      <c r="N41" s="21">
        <v>41275</v>
      </c>
      <c r="O41" s="21">
        <v>41640</v>
      </c>
      <c r="P41" s="21">
        <v>41235</v>
      </c>
    </row>
    <row r="42" spans="3:16">
      <c r="C42" s="21">
        <v>41268</v>
      </c>
      <c r="D42" s="21">
        <v>40910</v>
      </c>
      <c r="E42" s="21">
        <v>40623</v>
      </c>
      <c r="F42" s="21">
        <v>40576</v>
      </c>
      <c r="G42" s="21">
        <v>40910</v>
      </c>
      <c r="H42" s="21">
        <v>41268</v>
      </c>
      <c r="I42" s="21">
        <v>40576</v>
      </c>
      <c r="J42" s="21">
        <v>40910</v>
      </c>
      <c r="K42" s="21">
        <v>40576</v>
      </c>
      <c r="L42" s="21">
        <v>41400</v>
      </c>
      <c r="M42" s="21">
        <v>41268</v>
      </c>
      <c r="N42" s="21">
        <v>41362</v>
      </c>
      <c r="O42" s="21">
        <v>41641</v>
      </c>
      <c r="P42" s="21">
        <v>41268</v>
      </c>
    </row>
    <row r="43" spans="3:16">
      <c r="C43" s="21">
        <v>41275</v>
      </c>
      <c r="D43" s="21">
        <v>40931</v>
      </c>
      <c r="E43" s="21">
        <v>40662</v>
      </c>
      <c r="F43" s="21">
        <v>40577</v>
      </c>
      <c r="G43" s="21">
        <v>40931</v>
      </c>
      <c r="H43" s="21">
        <v>41275</v>
      </c>
      <c r="I43" s="21">
        <v>40577</v>
      </c>
      <c r="J43" s="21">
        <v>40931</v>
      </c>
      <c r="K43" s="21">
        <v>40577</v>
      </c>
      <c r="L43" s="21">
        <v>41421</v>
      </c>
      <c r="M43" s="21">
        <v>41275</v>
      </c>
      <c r="N43" s="21">
        <v>41414</v>
      </c>
      <c r="O43" s="21">
        <v>41747</v>
      </c>
      <c r="P43" s="21">
        <v>41275</v>
      </c>
    </row>
    <row r="44" spans="3:16">
      <c r="C44" s="21">
        <v>41295</v>
      </c>
      <c r="D44" s="21">
        <v>40932</v>
      </c>
      <c r="E44" s="21">
        <v>40666</v>
      </c>
      <c r="F44" s="21">
        <v>40578</v>
      </c>
      <c r="G44" s="21">
        <v>40932</v>
      </c>
      <c r="H44" s="21">
        <v>41295</v>
      </c>
      <c r="I44" s="21">
        <v>40578</v>
      </c>
      <c r="J44" s="21">
        <v>40932</v>
      </c>
      <c r="K44" s="21">
        <v>40578</v>
      </c>
      <c r="L44" s="21">
        <v>41512</v>
      </c>
      <c r="M44" s="21">
        <v>41295</v>
      </c>
      <c r="N44" s="21">
        <v>41456</v>
      </c>
      <c r="O44" s="21">
        <v>41750</v>
      </c>
      <c r="P44" s="21">
        <v>41295</v>
      </c>
    </row>
    <row r="45" spans="3:16">
      <c r="C45" s="21">
        <v>41323</v>
      </c>
      <c r="D45" s="21">
        <v>40940</v>
      </c>
      <c r="E45" s="21">
        <v>40667</v>
      </c>
      <c r="F45" s="21">
        <v>40581</v>
      </c>
      <c r="G45" s="21">
        <v>40940</v>
      </c>
      <c r="H45" s="21">
        <v>41323</v>
      </c>
      <c r="I45" s="21">
        <v>40581</v>
      </c>
      <c r="J45" s="21">
        <v>40933</v>
      </c>
      <c r="K45" s="21">
        <v>40581</v>
      </c>
      <c r="L45" s="21">
        <v>41633</v>
      </c>
      <c r="M45" s="21">
        <v>41323</v>
      </c>
      <c r="N45" s="21">
        <v>41519</v>
      </c>
      <c r="O45" s="21">
        <v>41760</v>
      </c>
      <c r="P45" s="21">
        <v>41323</v>
      </c>
    </row>
    <row r="46" spans="3:16">
      <c r="C46" s="21">
        <v>41421</v>
      </c>
      <c r="D46" s="21">
        <v>40945</v>
      </c>
      <c r="E46" s="21">
        <v>40668</v>
      </c>
      <c r="F46" s="21">
        <v>40582</v>
      </c>
      <c r="G46" s="21">
        <v>40945</v>
      </c>
      <c r="H46" s="21">
        <v>41421</v>
      </c>
      <c r="I46" s="21">
        <v>40582</v>
      </c>
      <c r="J46" s="21">
        <v>41003</v>
      </c>
      <c r="K46" s="21">
        <v>40582</v>
      </c>
      <c r="L46" s="21">
        <v>41634</v>
      </c>
      <c r="M46" s="21">
        <v>41421</v>
      </c>
      <c r="N46" s="21">
        <v>41561</v>
      </c>
      <c r="O46" s="21">
        <v>41788</v>
      </c>
      <c r="P46" s="21">
        <v>41421</v>
      </c>
    </row>
    <row r="47" spans="3:16">
      <c r="C47" s="21">
        <v>41459</v>
      </c>
      <c r="D47" s="21">
        <v>40946</v>
      </c>
      <c r="E47" s="21">
        <v>40742</v>
      </c>
      <c r="F47" s="21">
        <v>40637</v>
      </c>
      <c r="G47" s="21">
        <v>40946</v>
      </c>
      <c r="H47" s="21">
        <v>41459</v>
      </c>
      <c r="I47" s="21">
        <v>40637</v>
      </c>
      <c r="J47" s="21">
        <v>41005</v>
      </c>
      <c r="K47" s="21">
        <v>40637</v>
      </c>
      <c r="L47" s="21">
        <v>41640</v>
      </c>
      <c r="M47" s="21">
        <v>41459</v>
      </c>
      <c r="N47" s="21">
        <v>41589</v>
      </c>
      <c r="O47" s="21">
        <v>41799</v>
      </c>
      <c r="P47" s="21">
        <v>41459</v>
      </c>
    </row>
    <row r="48" spans="3:16">
      <c r="C48" s="21">
        <v>41519</v>
      </c>
      <c r="D48" s="21">
        <v>41030</v>
      </c>
      <c r="E48" s="21">
        <v>40805</v>
      </c>
      <c r="F48" s="21">
        <v>40638</v>
      </c>
      <c r="G48" s="21">
        <v>41030</v>
      </c>
      <c r="H48" s="21">
        <v>41519</v>
      </c>
      <c r="I48" s="21">
        <v>40638</v>
      </c>
      <c r="J48" s="21">
        <v>41008</v>
      </c>
      <c r="K48" s="21">
        <v>40638</v>
      </c>
      <c r="L48" s="21">
        <v>41747</v>
      </c>
      <c r="M48" s="21">
        <v>41519</v>
      </c>
      <c r="N48" s="21">
        <v>41633</v>
      </c>
      <c r="O48" s="21">
        <v>41852</v>
      </c>
      <c r="P48" s="21">
        <v>41519</v>
      </c>
    </row>
    <row r="49" spans="3:16">
      <c r="C49" s="21">
        <v>41561</v>
      </c>
      <c r="D49" s="21">
        <v>41141</v>
      </c>
      <c r="E49" s="21">
        <v>40809</v>
      </c>
      <c r="F49" s="21">
        <v>40665</v>
      </c>
      <c r="G49" s="21">
        <v>41141</v>
      </c>
      <c r="H49" s="21">
        <v>41561</v>
      </c>
      <c r="I49" s="21">
        <v>40665</v>
      </c>
      <c r="J49" s="21">
        <v>41030</v>
      </c>
      <c r="K49" s="21">
        <v>40665</v>
      </c>
      <c r="L49" s="21">
        <v>41750</v>
      </c>
      <c r="M49" s="21">
        <v>41561</v>
      </c>
      <c r="N49" s="21">
        <v>41634</v>
      </c>
      <c r="O49" s="21">
        <v>41998</v>
      </c>
      <c r="P49" s="21">
        <v>41561</v>
      </c>
    </row>
    <row r="50" spans="3:16">
      <c r="C50" s="21">
        <v>41589</v>
      </c>
      <c r="D50" s="21">
        <v>41142</v>
      </c>
      <c r="E50" s="21">
        <v>40826</v>
      </c>
      <c r="F50" s="21">
        <v>40700</v>
      </c>
      <c r="G50" s="21">
        <v>41142</v>
      </c>
      <c r="H50" s="21">
        <v>41589</v>
      </c>
      <c r="I50" s="21">
        <v>40700</v>
      </c>
      <c r="J50" s="21">
        <v>41092</v>
      </c>
      <c r="K50" s="21">
        <v>40700</v>
      </c>
      <c r="L50" s="21">
        <v>41764</v>
      </c>
      <c r="M50" s="21">
        <v>41589</v>
      </c>
      <c r="N50" s="21">
        <v>41640</v>
      </c>
      <c r="O50" s="21">
        <v>41999</v>
      </c>
      <c r="P50" s="21">
        <v>41589</v>
      </c>
    </row>
    <row r="51" spans="3:16">
      <c r="C51" s="21">
        <v>41606</v>
      </c>
      <c r="D51" s="21">
        <v>41152</v>
      </c>
      <c r="E51" s="21">
        <v>40850</v>
      </c>
      <c r="F51" s="21">
        <v>40798</v>
      </c>
      <c r="G51" s="21">
        <v>41152</v>
      </c>
      <c r="H51" s="21">
        <v>41606</v>
      </c>
      <c r="I51" s="21">
        <v>40798</v>
      </c>
      <c r="J51" s="21">
        <v>41183</v>
      </c>
      <c r="K51" s="21">
        <v>40798</v>
      </c>
      <c r="L51" s="21">
        <v>41785</v>
      </c>
      <c r="M51" s="21">
        <v>41606</v>
      </c>
      <c r="N51" s="21">
        <v>41747</v>
      </c>
      <c r="O51" s="21">
        <v>42005</v>
      </c>
      <c r="P51" s="21">
        <v>41606</v>
      </c>
    </row>
    <row r="52" spans="3:16">
      <c r="C52" s="21">
        <v>41633</v>
      </c>
      <c r="D52" s="21">
        <v>41169</v>
      </c>
      <c r="E52" s="21">
        <v>40870</v>
      </c>
      <c r="F52" s="21">
        <v>40819</v>
      </c>
      <c r="G52" s="21">
        <v>41169</v>
      </c>
      <c r="H52" s="21">
        <v>41633</v>
      </c>
      <c r="I52" s="21">
        <v>40819</v>
      </c>
      <c r="J52" s="21">
        <v>41184</v>
      </c>
      <c r="K52" s="21">
        <v>40819</v>
      </c>
      <c r="L52" s="21">
        <v>41876</v>
      </c>
      <c r="M52" s="21">
        <v>41633</v>
      </c>
      <c r="N52" s="21">
        <v>41778</v>
      </c>
      <c r="O52" s="21">
        <v>42006</v>
      </c>
      <c r="P52" s="21">
        <v>41633</v>
      </c>
    </row>
    <row r="53" spans="3:16">
      <c r="C53" s="21">
        <v>41640</v>
      </c>
      <c r="D53" s="21">
        <v>41208</v>
      </c>
      <c r="E53" s="21">
        <v>40900</v>
      </c>
      <c r="F53" s="21">
        <v>40820</v>
      </c>
      <c r="G53" s="21">
        <v>41208</v>
      </c>
      <c r="H53" s="21">
        <v>41640</v>
      </c>
      <c r="I53" s="21">
        <v>40820</v>
      </c>
      <c r="J53" s="21">
        <v>41205</v>
      </c>
      <c r="K53" s="21">
        <v>40820</v>
      </c>
      <c r="L53" s="21">
        <v>41998</v>
      </c>
      <c r="M53" s="21">
        <v>41640</v>
      </c>
      <c r="N53" s="21">
        <v>41821</v>
      </c>
      <c r="O53" s="21">
        <v>42097</v>
      </c>
      <c r="P53" s="21">
        <v>41640</v>
      </c>
    </row>
    <row r="54" spans="3:16">
      <c r="C54" s="21">
        <v>41659</v>
      </c>
      <c r="D54" s="21">
        <v>41226</v>
      </c>
      <c r="E54" s="21">
        <v>40910</v>
      </c>
      <c r="F54" s="21">
        <v>40821</v>
      </c>
      <c r="G54" s="21">
        <v>41226</v>
      </c>
      <c r="H54" s="21">
        <v>41659</v>
      </c>
      <c r="I54" s="21">
        <v>40821</v>
      </c>
      <c r="J54" s="21">
        <v>41268</v>
      </c>
      <c r="K54" s="21">
        <v>40821</v>
      </c>
      <c r="L54" s="21">
        <v>41999</v>
      </c>
      <c r="M54" s="21">
        <v>41659</v>
      </c>
      <c r="N54" s="21">
        <v>41883</v>
      </c>
      <c r="O54" s="21">
        <v>42100</v>
      </c>
      <c r="P54" s="21">
        <v>41659</v>
      </c>
    </row>
    <row r="55" spans="3:16">
      <c r="C55" s="21">
        <v>41687</v>
      </c>
      <c r="D55" s="21">
        <v>41228</v>
      </c>
      <c r="E55" s="21">
        <v>40911</v>
      </c>
      <c r="F55" s="21">
        <v>40822</v>
      </c>
      <c r="G55" s="21">
        <v>41228</v>
      </c>
      <c r="H55" s="21">
        <v>41687</v>
      </c>
      <c r="I55" s="21">
        <v>40822</v>
      </c>
      <c r="J55" s="21">
        <v>41269</v>
      </c>
      <c r="K55" s="21">
        <v>40822</v>
      </c>
      <c r="L55" s="21">
        <v>42005</v>
      </c>
      <c r="M55" s="21">
        <v>41687</v>
      </c>
      <c r="N55" s="21">
        <v>41925</v>
      </c>
      <c r="O55" s="21">
        <v>42125</v>
      </c>
      <c r="P55" s="21">
        <v>41687</v>
      </c>
    </row>
    <row r="56" spans="3:16">
      <c r="C56" s="21">
        <v>41778</v>
      </c>
      <c r="D56" s="21">
        <v>41268</v>
      </c>
      <c r="E56" s="21">
        <v>40917</v>
      </c>
      <c r="F56" s="21">
        <v>40823</v>
      </c>
      <c r="G56" s="21">
        <v>41268</v>
      </c>
      <c r="H56" s="21">
        <v>41778</v>
      </c>
      <c r="I56" s="21">
        <v>40823</v>
      </c>
      <c r="J56" s="21">
        <v>41275</v>
      </c>
      <c r="K56" s="21">
        <v>40823</v>
      </c>
      <c r="L56" s="21">
        <v>42097</v>
      </c>
      <c r="M56" s="21">
        <v>41778</v>
      </c>
      <c r="N56" s="21">
        <v>41954</v>
      </c>
      <c r="O56" s="21">
        <v>42138</v>
      </c>
      <c r="P56" s="21">
        <v>41778</v>
      </c>
    </row>
    <row r="57" spans="3:16">
      <c r="C57" s="21">
        <v>41824</v>
      </c>
      <c r="D57" s="21">
        <v>41275</v>
      </c>
      <c r="E57" s="21">
        <v>40988</v>
      </c>
      <c r="F57" s="21">
        <v>40910</v>
      </c>
      <c r="G57" s="21">
        <v>41275</v>
      </c>
      <c r="H57" s="21">
        <v>41824</v>
      </c>
      <c r="I57" s="21">
        <v>40910</v>
      </c>
      <c r="J57" s="21">
        <v>41316</v>
      </c>
      <c r="K57" s="21">
        <v>40910</v>
      </c>
      <c r="L57" s="21">
        <v>42100</v>
      </c>
      <c r="M57" s="21">
        <v>41824</v>
      </c>
      <c r="N57" s="21">
        <v>41998</v>
      </c>
      <c r="O57" s="21">
        <v>42149</v>
      </c>
      <c r="P57" s="21">
        <v>41824</v>
      </c>
    </row>
    <row r="58" spans="3:16">
      <c r="C58" s="21">
        <v>41883</v>
      </c>
      <c r="D58" s="21">
        <v>41298</v>
      </c>
      <c r="E58" s="21">
        <v>41029</v>
      </c>
      <c r="F58" s="21">
        <v>40911</v>
      </c>
      <c r="G58" s="21">
        <v>41298</v>
      </c>
      <c r="H58" s="21">
        <v>41883</v>
      </c>
      <c r="I58" s="21">
        <v>40911</v>
      </c>
      <c r="J58" s="21">
        <v>41317</v>
      </c>
      <c r="K58" s="21">
        <v>40911</v>
      </c>
      <c r="L58" s="21">
        <v>42128</v>
      </c>
      <c r="M58" s="21">
        <v>41883</v>
      </c>
      <c r="N58" s="21">
        <v>41999</v>
      </c>
      <c r="O58" s="21">
        <v>42363</v>
      </c>
      <c r="P58" s="21">
        <v>41883</v>
      </c>
    </row>
    <row r="59" spans="3:16">
      <c r="C59" s="21">
        <v>41925</v>
      </c>
      <c r="D59" s="21">
        <v>41302</v>
      </c>
      <c r="E59" s="21">
        <v>41032</v>
      </c>
      <c r="F59" s="21">
        <v>40931</v>
      </c>
      <c r="G59" s="21">
        <v>41302</v>
      </c>
      <c r="H59" s="21">
        <v>41925</v>
      </c>
      <c r="I59" s="21">
        <v>40931</v>
      </c>
      <c r="J59" s="21">
        <v>41318</v>
      </c>
      <c r="K59" s="21">
        <v>40931</v>
      </c>
      <c r="L59" s="21">
        <v>42149</v>
      </c>
      <c r="M59" s="21">
        <v>41925</v>
      </c>
      <c r="N59" s="21">
        <v>42005</v>
      </c>
      <c r="O59" s="21">
        <v>42370</v>
      </c>
      <c r="P59" s="21">
        <v>41925</v>
      </c>
    </row>
    <row r="60" spans="3:16">
      <c r="C60" s="21">
        <v>41954</v>
      </c>
      <c r="D60" s="21">
        <v>41306</v>
      </c>
      <c r="E60" s="21">
        <v>41033</v>
      </c>
      <c r="F60" s="21">
        <v>40932</v>
      </c>
      <c r="G60" s="21">
        <v>41306</v>
      </c>
      <c r="H60" s="21">
        <v>41954</v>
      </c>
      <c r="I60" s="21">
        <v>40932</v>
      </c>
      <c r="J60" s="21">
        <v>41362</v>
      </c>
      <c r="K60" s="21">
        <v>40932</v>
      </c>
      <c r="L60" s="21">
        <v>42247</v>
      </c>
      <c r="M60" s="21">
        <v>41954</v>
      </c>
      <c r="N60" s="21">
        <v>42097</v>
      </c>
      <c r="O60" s="21">
        <v>42454</v>
      </c>
      <c r="P60" s="21">
        <v>41954</v>
      </c>
    </row>
    <row r="61" spans="3:16">
      <c r="C61" s="21">
        <v>41970</v>
      </c>
      <c r="D61" s="21">
        <v>41316</v>
      </c>
      <c r="E61" s="21">
        <v>41106</v>
      </c>
      <c r="F61" s="21">
        <v>40933</v>
      </c>
      <c r="G61" s="21">
        <v>41316</v>
      </c>
      <c r="H61" s="21">
        <v>41970</v>
      </c>
      <c r="I61" s="21">
        <v>40933</v>
      </c>
      <c r="J61" s="21">
        <v>41365</v>
      </c>
      <c r="K61" s="21">
        <v>40933</v>
      </c>
      <c r="L61" s="21">
        <v>42363</v>
      </c>
      <c r="M61" s="21">
        <v>41970</v>
      </c>
      <c r="N61" s="21">
        <v>42142</v>
      </c>
      <c r="O61" s="21">
        <v>42457</v>
      </c>
      <c r="P61" s="21">
        <v>41970</v>
      </c>
    </row>
    <row r="62" spans="3:16">
      <c r="C62" s="21">
        <v>41998</v>
      </c>
      <c r="D62" s="21">
        <v>41317</v>
      </c>
      <c r="E62" s="21">
        <v>41169</v>
      </c>
      <c r="F62" s="21">
        <v>40934</v>
      </c>
      <c r="G62" s="21">
        <v>41317</v>
      </c>
      <c r="H62" s="21">
        <v>41998</v>
      </c>
      <c r="I62" s="21">
        <v>40934</v>
      </c>
      <c r="J62" s="21">
        <v>41368</v>
      </c>
      <c r="K62" s="21">
        <v>40934</v>
      </c>
      <c r="L62" s="21">
        <v>42366</v>
      </c>
      <c r="M62" s="21">
        <v>41998</v>
      </c>
      <c r="N62" s="21">
        <v>42186</v>
      </c>
      <c r="O62" s="21">
        <v>42495</v>
      </c>
      <c r="P62" s="21">
        <v>41998</v>
      </c>
    </row>
    <row r="63" spans="3:16">
      <c r="C63" s="21">
        <v>42005</v>
      </c>
      <c r="D63" s="21">
        <v>41395</v>
      </c>
      <c r="E63" s="21">
        <v>41190</v>
      </c>
      <c r="F63" s="21">
        <v>40935</v>
      </c>
      <c r="G63" s="21">
        <v>41395</v>
      </c>
      <c r="H63" s="21">
        <v>42005</v>
      </c>
      <c r="I63" s="21">
        <v>40935</v>
      </c>
      <c r="J63" s="21">
        <v>41395</v>
      </c>
      <c r="K63" s="21">
        <v>40935</v>
      </c>
      <c r="L63" s="21">
        <v>42370</v>
      </c>
      <c r="M63" s="21">
        <v>42005</v>
      </c>
      <c r="N63" s="21">
        <v>42254</v>
      </c>
      <c r="O63" s="21">
        <v>42506</v>
      </c>
      <c r="P63" s="21">
        <v>42005</v>
      </c>
    </row>
    <row r="64" spans="3:16">
      <c r="C64" s="21">
        <v>42023</v>
      </c>
      <c r="D64" s="21">
        <v>41418</v>
      </c>
      <c r="E64" s="21">
        <v>41236</v>
      </c>
      <c r="F64" s="21">
        <v>41001</v>
      </c>
      <c r="G64" s="21">
        <v>41418</v>
      </c>
      <c r="H64" s="21">
        <v>42023</v>
      </c>
      <c r="I64" s="21">
        <v>41001</v>
      </c>
      <c r="J64" s="21">
        <v>41411</v>
      </c>
      <c r="K64" s="21">
        <v>41001</v>
      </c>
      <c r="L64" s="21">
        <v>42454</v>
      </c>
      <c r="M64" s="21">
        <v>42023</v>
      </c>
      <c r="N64" s="21">
        <v>42289</v>
      </c>
      <c r="O64" s="21">
        <v>42583</v>
      </c>
      <c r="P64" s="21">
        <v>42023</v>
      </c>
    </row>
    <row r="65" spans="3:16">
      <c r="C65" s="21">
        <v>42051</v>
      </c>
      <c r="D65" s="21">
        <v>41494</v>
      </c>
      <c r="E65" s="21">
        <v>41267</v>
      </c>
      <c r="F65" s="21">
        <v>41002</v>
      </c>
      <c r="G65" s="21">
        <v>41494</v>
      </c>
      <c r="H65" s="21">
        <v>42051</v>
      </c>
      <c r="I65" s="21">
        <v>41002</v>
      </c>
      <c r="J65" s="21">
        <v>41437</v>
      </c>
      <c r="K65" s="21">
        <v>41002</v>
      </c>
      <c r="L65" s="21">
        <v>42457</v>
      </c>
      <c r="M65" s="21">
        <v>42051</v>
      </c>
      <c r="N65" s="21">
        <v>42319</v>
      </c>
      <c r="O65" s="21">
        <v>42730</v>
      </c>
      <c r="P65" s="21">
        <v>42051</v>
      </c>
    </row>
    <row r="66" spans="3:16">
      <c r="C66" s="21">
        <v>42149</v>
      </c>
      <c r="D66" s="21">
        <v>41495</v>
      </c>
      <c r="E66" s="21">
        <v>41274</v>
      </c>
      <c r="F66" s="21">
        <v>41003</v>
      </c>
      <c r="G66" s="21">
        <v>41495</v>
      </c>
      <c r="H66" s="21">
        <v>42149</v>
      </c>
      <c r="I66" s="21">
        <v>41003</v>
      </c>
      <c r="J66" s="21">
        <v>41456</v>
      </c>
      <c r="K66" s="21">
        <v>41003</v>
      </c>
      <c r="L66" s="21">
        <v>42492</v>
      </c>
      <c r="M66" s="21">
        <v>42149</v>
      </c>
      <c r="N66" s="21">
        <v>42363</v>
      </c>
      <c r="O66" s="21">
        <v>42737</v>
      </c>
      <c r="P66" s="21">
        <v>42149</v>
      </c>
    </row>
    <row r="67" spans="3:16">
      <c r="C67" s="21">
        <v>42254</v>
      </c>
      <c r="D67" s="21">
        <v>41533</v>
      </c>
      <c r="E67" s="21">
        <v>41275</v>
      </c>
      <c r="F67" s="21">
        <v>41029</v>
      </c>
      <c r="G67" s="21">
        <v>41533</v>
      </c>
      <c r="H67" s="21">
        <v>42254</v>
      </c>
      <c r="I67" s="21">
        <v>41029</v>
      </c>
      <c r="J67" s="21">
        <v>41537</v>
      </c>
      <c r="K67" s="21">
        <v>41029</v>
      </c>
      <c r="L67" s="21">
        <v>42520</v>
      </c>
      <c r="M67" s="21">
        <v>42254</v>
      </c>
      <c r="N67" s="21">
        <v>42366</v>
      </c>
      <c r="O67" s="21">
        <v>42839</v>
      </c>
      <c r="P67" s="21">
        <v>42254</v>
      </c>
    </row>
    <row r="68" spans="3:16">
      <c r="C68" s="21">
        <v>42289</v>
      </c>
      <c r="D68" s="21">
        <v>41562</v>
      </c>
      <c r="E68" s="21">
        <v>41276</v>
      </c>
      <c r="F68" s="21">
        <v>41030</v>
      </c>
      <c r="G68" s="21">
        <v>41562</v>
      </c>
      <c r="H68" s="21">
        <v>42289</v>
      </c>
      <c r="I68" s="21">
        <v>41030</v>
      </c>
      <c r="J68" s="21">
        <v>41548</v>
      </c>
      <c r="K68" s="21">
        <v>41030</v>
      </c>
      <c r="L68" s="21">
        <v>42611</v>
      </c>
      <c r="M68" s="21">
        <v>42289</v>
      </c>
      <c r="N68" s="21">
        <v>42370</v>
      </c>
      <c r="O68" s="21">
        <v>42842</v>
      </c>
      <c r="P68" s="21">
        <v>42289</v>
      </c>
    </row>
    <row r="69" spans="3:16">
      <c r="C69" s="21">
        <v>42319</v>
      </c>
      <c r="D69" s="21">
        <v>41583</v>
      </c>
      <c r="E69" s="21">
        <v>41277</v>
      </c>
      <c r="F69" s="21">
        <v>41082</v>
      </c>
      <c r="G69" s="21">
        <v>41583</v>
      </c>
      <c r="H69" s="21">
        <v>42319</v>
      </c>
      <c r="I69" s="21">
        <v>41082</v>
      </c>
      <c r="J69" s="21">
        <v>41561</v>
      </c>
      <c r="K69" s="21">
        <v>41082</v>
      </c>
      <c r="L69" s="21">
        <v>42730</v>
      </c>
      <c r="M69" s="21">
        <v>42319</v>
      </c>
      <c r="N69" s="21">
        <v>42454</v>
      </c>
      <c r="O69" s="21">
        <v>42856</v>
      </c>
      <c r="P69" s="21">
        <v>42319</v>
      </c>
    </row>
    <row r="70" spans="3:16">
      <c r="C70" s="21">
        <v>42334</v>
      </c>
      <c r="D70" s="21">
        <v>41633</v>
      </c>
      <c r="E70" s="21">
        <v>41288</v>
      </c>
      <c r="F70" s="21">
        <v>41183</v>
      </c>
      <c r="G70" s="21">
        <v>41633</v>
      </c>
      <c r="H70" s="21">
        <v>42334</v>
      </c>
      <c r="I70" s="21">
        <v>41183</v>
      </c>
      <c r="J70" s="21">
        <v>41633</v>
      </c>
      <c r="K70" s="21">
        <v>41183</v>
      </c>
      <c r="L70" s="21">
        <v>42731</v>
      </c>
      <c r="M70" s="21">
        <v>42334</v>
      </c>
      <c r="N70" s="21">
        <v>42513</v>
      </c>
      <c r="O70" s="21">
        <v>42880</v>
      </c>
      <c r="P70" s="21">
        <v>42334</v>
      </c>
    </row>
    <row r="71" spans="3:16">
      <c r="C71" s="21">
        <v>42363</v>
      </c>
      <c r="D71" s="21">
        <v>41640</v>
      </c>
      <c r="E71" s="21">
        <v>41316</v>
      </c>
      <c r="F71" s="21">
        <v>41184</v>
      </c>
      <c r="G71" s="21">
        <v>41640</v>
      </c>
      <c r="H71" s="21">
        <v>42363</v>
      </c>
      <c r="I71" s="21">
        <v>41184</v>
      </c>
      <c r="J71" s="21">
        <v>41634</v>
      </c>
      <c r="K71" s="21">
        <v>41184</v>
      </c>
      <c r="L71" s="21">
        <v>42737</v>
      </c>
      <c r="M71" s="21">
        <v>42363</v>
      </c>
      <c r="N71" s="21">
        <v>42552</v>
      </c>
      <c r="O71" s="21">
        <v>42891</v>
      </c>
      <c r="P71" s="21">
        <v>42363</v>
      </c>
    </row>
    <row r="72" spans="3:16">
      <c r="C72" s="21">
        <v>42370</v>
      </c>
      <c r="D72" s="21">
        <v>41653</v>
      </c>
      <c r="E72" s="21">
        <v>41353</v>
      </c>
      <c r="F72" s="21">
        <v>41185</v>
      </c>
      <c r="G72" s="21">
        <v>41653</v>
      </c>
      <c r="H72" s="21">
        <v>42370</v>
      </c>
      <c r="I72" s="21">
        <v>41185</v>
      </c>
      <c r="J72" s="21">
        <v>41640</v>
      </c>
      <c r="K72" s="21">
        <v>41185</v>
      </c>
      <c r="L72" s="21">
        <v>42839</v>
      </c>
      <c r="M72" s="21">
        <v>42370</v>
      </c>
      <c r="N72" s="21">
        <v>42618</v>
      </c>
      <c r="O72" s="21">
        <v>42948</v>
      </c>
      <c r="P72" s="21">
        <v>42370</v>
      </c>
    </row>
    <row r="73" spans="3:16">
      <c r="C73" s="21">
        <v>42387</v>
      </c>
      <c r="D73" s="21">
        <v>41656</v>
      </c>
      <c r="E73" s="21">
        <v>41393</v>
      </c>
      <c r="F73" s="21">
        <v>41186</v>
      </c>
      <c r="G73" s="21">
        <v>41656</v>
      </c>
      <c r="H73" s="21">
        <v>42387</v>
      </c>
      <c r="I73" s="21">
        <v>41186</v>
      </c>
      <c r="J73" s="21">
        <v>41670</v>
      </c>
      <c r="K73" s="21">
        <v>41186</v>
      </c>
      <c r="L73" s="21">
        <v>42842</v>
      </c>
      <c r="M73" s="21">
        <v>42387</v>
      </c>
      <c r="N73" s="21">
        <v>42653</v>
      </c>
      <c r="O73" s="21">
        <v>43094</v>
      </c>
      <c r="P73" s="21">
        <v>42387</v>
      </c>
    </row>
    <row r="74" spans="3:16">
      <c r="C74" s="21">
        <v>42415</v>
      </c>
      <c r="D74" s="21">
        <v>41670</v>
      </c>
      <c r="E74" s="21">
        <v>41397</v>
      </c>
      <c r="F74" s="21">
        <v>41187</v>
      </c>
      <c r="G74" s="21">
        <v>41670</v>
      </c>
      <c r="H74" s="21">
        <v>42415</v>
      </c>
      <c r="I74" s="21">
        <v>41187</v>
      </c>
      <c r="J74" s="21">
        <v>41673</v>
      </c>
      <c r="K74" s="21">
        <v>41187</v>
      </c>
      <c r="L74" s="21">
        <v>42856</v>
      </c>
      <c r="M74" s="21">
        <v>42415</v>
      </c>
      <c r="N74" s="21">
        <v>42685</v>
      </c>
      <c r="O74" s="21">
        <v>43095</v>
      </c>
      <c r="P74" s="21">
        <v>42415</v>
      </c>
    </row>
    <row r="75" spans="3:16">
      <c r="C75" s="21">
        <v>42520</v>
      </c>
      <c r="D75" s="21">
        <v>41673</v>
      </c>
      <c r="E75" s="21">
        <v>41400</v>
      </c>
      <c r="F75" s="21">
        <v>41275</v>
      </c>
      <c r="G75" s="21">
        <v>41673</v>
      </c>
      <c r="H75" s="21">
        <v>42520</v>
      </c>
      <c r="I75" s="21">
        <v>41275</v>
      </c>
      <c r="J75" s="21">
        <v>41747</v>
      </c>
      <c r="K75" s="21">
        <v>41275</v>
      </c>
      <c r="L75" s="21">
        <v>42884</v>
      </c>
      <c r="M75" s="21">
        <v>42520</v>
      </c>
      <c r="N75" s="21">
        <v>42730</v>
      </c>
      <c r="O75" s="21">
        <v>43101</v>
      </c>
      <c r="P75" s="21">
        <v>42520</v>
      </c>
    </row>
    <row r="76" spans="3:16">
      <c r="C76" s="21">
        <v>42555</v>
      </c>
      <c r="D76" s="21">
        <v>41760</v>
      </c>
      <c r="E76" s="21">
        <v>41470</v>
      </c>
      <c r="F76" s="21">
        <v>41276</v>
      </c>
      <c r="G76" s="21">
        <v>41760</v>
      </c>
      <c r="H76" s="21">
        <v>42555</v>
      </c>
      <c r="I76" s="21">
        <v>41276</v>
      </c>
      <c r="J76" s="21">
        <v>41750</v>
      </c>
      <c r="K76" s="21">
        <v>41276</v>
      </c>
      <c r="L76" s="21">
        <v>42975</v>
      </c>
      <c r="M76" s="21">
        <v>42555</v>
      </c>
      <c r="N76" s="21">
        <v>42731</v>
      </c>
      <c r="O76" s="21">
        <v>43102</v>
      </c>
      <c r="P76" s="21">
        <v>42555</v>
      </c>
    </row>
    <row r="77" spans="3:16">
      <c r="C77" s="21">
        <v>42618</v>
      </c>
      <c r="D77" s="21">
        <v>41772</v>
      </c>
      <c r="E77" s="21">
        <v>41533</v>
      </c>
      <c r="F77" s="21">
        <v>41277</v>
      </c>
      <c r="G77" s="21">
        <v>41772</v>
      </c>
      <c r="H77" s="21">
        <v>42618</v>
      </c>
      <c r="I77" s="21">
        <v>41277</v>
      </c>
      <c r="J77" s="21">
        <v>41760</v>
      </c>
      <c r="K77" s="21">
        <v>41277</v>
      </c>
      <c r="L77" s="21">
        <v>43094</v>
      </c>
      <c r="M77" s="21">
        <v>42618</v>
      </c>
      <c r="N77" s="21">
        <v>42737</v>
      </c>
      <c r="O77" s="21">
        <v>43189</v>
      </c>
      <c r="P77" s="21">
        <v>42618</v>
      </c>
    </row>
    <row r="78" spans="3:16">
      <c r="C78" s="21">
        <v>42653</v>
      </c>
      <c r="D78" s="21">
        <v>41835</v>
      </c>
      <c r="E78" s="21">
        <v>41540</v>
      </c>
      <c r="F78" s="21">
        <v>41316</v>
      </c>
      <c r="G78" s="21">
        <v>41835</v>
      </c>
      <c r="H78" s="21">
        <v>42653</v>
      </c>
      <c r="I78" s="21">
        <v>41316</v>
      </c>
      <c r="J78" s="21">
        <v>41765</v>
      </c>
      <c r="K78" s="21">
        <v>41316</v>
      </c>
      <c r="L78" s="21">
        <v>43095</v>
      </c>
      <c r="M78" s="21">
        <v>42653</v>
      </c>
      <c r="N78" s="21">
        <v>42786</v>
      </c>
      <c r="O78" s="21">
        <v>43192</v>
      </c>
      <c r="P78" s="21">
        <v>42653</v>
      </c>
    </row>
    <row r="79" spans="3:16">
      <c r="C79" s="21">
        <v>42685</v>
      </c>
      <c r="D79" s="21">
        <v>41848</v>
      </c>
      <c r="E79" s="21">
        <v>41561</v>
      </c>
      <c r="F79" s="21">
        <v>41317</v>
      </c>
      <c r="G79" s="21">
        <v>41848</v>
      </c>
      <c r="H79" s="21">
        <v>42685</v>
      </c>
      <c r="I79" s="21">
        <v>41317</v>
      </c>
      <c r="J79" s="21">
        <v>41792</v>
      </c>
      <c r="K79" s="21">
        <v>41317</v>
      </c>
      <c r="L79" s="21">
        <v>43101</v>
      </c>
      <c r="M79" s="21">
        <v>42685</v>
      </c>
      <c r="N79" s="21">
        <v>42839</v>
      </c>
      <c r="O79" s="21">
        <v>43221</v>
      </c>
      <c r="P79" s="21">
        <v>42685</v>
      </c>
    </row>
    <row r="80" spans="3:16">
      <c r="C80" s="21">
        <v>42698</v>
      </c>
      <c r="D80" s="21">
        <v>41849</v>
      </c>
      <c r="E80" s="21">
        <v>41582</v>
      </c>
      <c r="F80" s="21">
        <v>41318</v>
      </c>
      <c r="G80" s="21">
        <v>41849</v>
      </c>
      <c r="H80" s="21">
        <v>42698</v>
      </c>
      <c r="I80" s="21">
        <v>41318</v>
      </c>
      <c r="J80" s="21">
        <v>41821</v>
      </c>
      <c r="K80" s="21">
        <v>41318</v>
      </c>
      <c r="L80" s="21">
        <v>43189</v>
      </c>
      <c r="M80" s="21">
        <v>42698</v>
      </c>
      <c r="N80" s="21">
        <v>42877</v>
      </c>
      <c r="O80" s="21">
        <v>43230</v>
      </c>
      <c r="P80" s="21">
        <v>42698</v>
      </c>
    </row>
    <row r="81" spans="3:16">
      <c r="C81" s="21">
        <v>42730</v>
      </c>
      <c r="D81" s="21">
        <v>41883</v>
      </c>
      <c r="E81" s="21">
        <v>41631</v>
      </c>
      <c r="F81" s="21">
        <v>41319</v>
      </c>
      <c r="G81" s="21">
        <v>41883</v>
      </c>
      <c r="H81" s="21">
        <v>42730</v>
      </c>
      <c r="I81" s="21">
        <v>41319</v>
      </c>
      <c r="J81" s="21">
        <v>41891</v>
      </c>
      <c r="K81" s="21">
        <v>41319</v>
      </c>
      <c r="L81" s="21">
        <v>43192</v>
      </c>
      <c r="M81" s="21">
        <v>42730</v>
      </c>
      <c r="N81" s="21">
        <v>42919</v>
      </c>
      <c r="O81" s="21">
        <v>43241</v>
      </c>
      <c r="P81" s="21">
        <v>42730</v>
      </c>
    </row>
    <row r="82" spans="3:16">
      <c r="C82" s="21">
        <v>42737</v>
      </c>
      <c r="D82" s="21">
        <v>41898</v>
      </c>
      <c r="E82" s="21">
        <v>41639</v>
      </c>
      <c r="F82" s="21">
        <v>41320</v>
      </c>
      <c r="G82" s="21">
        <v>41898</v>
      </c>
      <c r="H82" s="21">
        <v>42737</v>
      </c>
      <c r="I82" s="21">
        <v>41320</v>
      </c>
      <c r="J82" s="21">
        <v>41913</v>
      </c>
      <c r="K82" s="21">
        <v>41320</v>
      </c>
      <c r="L82" s="21">
        <v>43227</v>
      </c>
      <c r="M82" s="21">
        <v>42737</v>
      </c>
      <c r="N82" s="21">
        <v>42954</v>
      </c>
      <c r="O82" s="21">
        <v>43313</v>
      </c>
      <c r="P82" s="21">
        <v>42737</v>
      </c>
    </row>
    <row r="83" spans="3:16">
      <c r="C83" s="21">
        <v>42751</v>
      </c>
      <c r="D83" s="21">
        <v>41918</v>
      </c>
      <c r="E83" s="21">
        <v>41640</v>
      </c>
      <c r="F83" s="21">
        <v>41368</v>
      </c>
      <c r="G83" s="21">
        <v>41918</v>
      </c>
      <c r="H83" s="21">
        <v>42751</v>
      </c>
      <c r="I83" s="21">
        <v>41368</v>
      </c>
      <c r="J83" s="21">
        <v>41914</v>
      </c>
      <c r="K83" s="21">
        <v>41368</v>
      </c>
      <c r="L83" s="21">
        <v>43248</v>
      </c>
      <c r="M83" s="21">
        <v>42751</v>
      </c>
      <c r="N83" s="21">
        <v>42982</v>
      </c>
      <c r="O83" s="21">
        <v>43459</v>
      </c>
      <c r="P83" s="21">
        <v>42751</v>
      </c>
    </row>
    <row r="84" spans="3:16">
      <c r="C84" s="21">
        <v>42786</v>
      </c>
      <c r="D84" s="21">
        <v>41934</v>
      </c>
      <c r="E84" s="21">
        <v>41641</v>
      </c>
      <c r="F84" s="21">
        <v>41369</v>
      </c>
      <c r="G84" s="21">
        <v>41934</v>
      </c>
      <c r="H84" s="21">
        <v>42786</v>
      </c>
      <c r="I84" s="21">
        <v>41369</v>
      </c>
      <c r="J84" s="21">
        <v>41998</v>
      </c>
      <c r="K84" s="21">
        <v>41369</v>
      </c>
      <c r="L84" s="21">
        <v>43339</v>
      </c>
      <c r="M84" s="21">
        <v>42786</v>
      </c>
      <c r="N84" s="21">
        <v>43017</v>
      </c>
      <c r="O84" s="21">
        <v>43460</v>
      </c>
      <c r="P84" s="21">
        <v>42786</v>
      </c>
    </row>
    <row r="85" spans="3:16">
      <c r="C85" s="21">
        <v>42884</v>
      </c>
      <c r="D85" s="21">
        <v>41998</v>
      </c>
      <c r="E85" s="21">
        <v>41642</v>
      </c>
      <c r="F85" s="21">
        <v>41393</v>
      </c>
      <c r="G85" s="21">
        <v>41998</v>
      </c>
      <c r="H85" s="21">
        <v>42884</v>
      </c>
      <c r="I85" s="21">
        <v>41393</v>
      </c>
      <c r="J85" s="21">
        <v>41999</v>
      </c>
      <c r="K85" s="21">
        <v>41393</v>
      </c>
      <c r="L85" s="21">
        <v>43459</v>
      </c>
      <c r="M85" s="21">
        <v>42884</v>
      </c>
      <c r="N85" s="21">
        <v>43052</v>
      </c>
      <c r="O85" s="21">
        <v>43466</v>
      </c>
      <c r="P85" s="21">
        <v>42884</v>
      </c>
    </row>
    <row r="86" spans="3:16">
      <c r="C86" s="21">
        <v>42920</v>
      </c>
      <c r="D86" s="21">
        <v>42005</v>
      </c>
      <c r="E86" s="21">
        <v>41652</v>
      </c>
      <c r="F86" s="21">
        <v>41394</v>
      </c>
      <c r="G86" s="21">
        <v>42005</v>
      </c>
      <c r="H86" s="21">
        <v>42920</v>
      </c>
      <c r="I86" s="21">
        <v>41394</v>
      </c>
      <c r="J86" s="21">
        <v>42005</v>
      </c>
      <c r="K86" s="21">
        <v>41394</v>
      </c>
      <c r="L86" s="21">
        <v>43460</v>
      </c>
      <c r="M86" s="21">
        <v>42920</v>
      </c>
      <c r="N86" s="21">
        <v>43094</v>
      </c>
      <c r="O86" s="21">
        <v>43467</v>
      </c>
      <c r="P86" s="21">
        <v>42920</v>
      </c>
    </row>
    <row r="87" spans="3:16">
      <c r="C87" s="21">
        <v>42982</v>
      </c>
      <c r="D87" s="21">
        <v>42037</v>
      </c>
      <c r="E87" s="21">
        <v>41681</v>
      </c>
      <c r="F87" s="21">
        <v>41395</v>
      </c>
      <c r="G87" s="21">
        <v>42037</v>
      </c>
      <c r="H87" s="21">
        <v>42982</v>
      </c>
      <c r="I87" s="21">
        <v>41395</v>
      </c>
      <c r="J87" s="21">
        <v>42054</v>
      </c>
      <c r="K87" s="21">
        <v>41395</v>
      </c>
      <c r="L87" s="21">
        <v>43466</v>
      </c>
      <c r="M87" s="21">
        <v>42982</v>
      </c>
      <c r="N87" s="21">
        <v>43095</v>
      </c>
      <c r="O87" s="21">
        <v>43574</v>
      </c>
      <c r="P87" s="21">
        <v>42982</v>
      </c>
    </row>
    <row r="88" spans="3:16">
      <c r="C88" s="21">
        <v>43017</v>
      </c>
      <c r="D88" s="21">
        <v>42038</v>
      </c>
      <c r="E88" s="21">
        <v>41719</v>
      </c>
      <c r="F88" s="21">
        <v>41435</v>
      </c>
      <c r="G88" s="21">
        <v>42038</v>
      </c>
      <c r="H88" s="21">
        <v>43017</v>
      </c>
      <c r="I88" s="21">
        <v>41435</v>
      </c>
      <c r="J88" s="21">
        <v>42055</v>
      </c>
      <c r="K88" s="21">
        <v>41435</v>
      </c>
      <c r="L88" s="21">
        <v>43574</v>
      </c>
      <c r="M88" s="21">
        <v>43017</v>
      </c>
      <c r="N88" s="21">
        <v>43101</v>
      </c>
      <c r="O88" s="21">
        <v>43577</v>
      </c>
      <c r="P88" s="21">
        <v>43017</v>
      </c>
    </row>
    <row r="89" spans="3:16">
      <c r="C89" s="21">
        <v>43062</v>
      </c>
      <c r="D89" s="21">
        <v>42054</v>
      </c>
      <c r="E89" s="21">
        <v>41758</v>
      </c>
      <c r="F89" s="21">
        <v>41436</v>
      </c>
      <c r="G89" s="21">
        <v>42054</v>
      </c>
      <c r="H89" s="21">
        <v>43062</v>
      </c>
      <c r="I89" s="21">
        <v>41436</v>
      </c>
      <c r="J89" s="21">
        <v>42097</v>
      </c>
      <c r="K89" s="21">
        <v>41436</v>
      </c>
      <c r="L89" s="21">
        <v>43577</v>
      </c>
      <c r="M89" s="21">
        <v>43062</v>
      </c>
      <c r="N89" s="21">
        <v>43150</v>
      </c>
      <c r="O89" s="21">
        <v>43586</v>
      </c>
      <c r="P89" s="21">
        <v>43062</v>
      </c>
    </row>
    <row r="90" spans="3:16">
      <c r="C90" s="21">
        <v>43094</v>
      </c>
      <c r="D90" s="21">
        <v>42055</v>
      </c>
      <c r="E90" s="21">
        <v>41764</v>
      </c>
      <c r="F90" s="21">
        <v>41437</v>
      </c>
      <c r="G90" s="21">
        <v>42055</v>
      </c>
      <c r="H90" s="21">
        <v>43094</v>
      </c>
      <c r="I90" s="21">
        <v>41437</v>
      </c>
      <c r="J90" s="21">
        <v>42100</v>
      </c>
      <c r="K90" s="21">
        <v>41437</v>
      </c>
      <c r="L90" s="21">
        <v>43591</v>
      </c>
      <c r="M90" s="21">
        <v>43094</v>
      </c>
      <c r="N90" s="21">
        <v>43189</v>
      </c>
      <c r="O90" s="21">
        <v>43615</v>
      </c>
      <c r="P90" s="21">
        <v>43094</v>
      </c>
    </row>
    <row r="91" spans="3:16">
      <c r="C91" s="21">
        <v>43101</v>
      </c>
      <c r="D91" s="21">
        <v>42125</v>
      </c>
      <c r="E91" s="21">
        <v>41765</v>
      </c>
      <c r="F91" s="21">
        <v>41536</v>
      </c>
      <c r="G91" s="21">
        <v>42125</v>
      </c>
      <c r="H91" s="21">
        <v>43101</v>
      </c>
      <c r="I91" s="21">
        <v>41536</v>
      </c>
      <c r="J91" s="21">
        <v>42101</v>
      </c>
      <c r="K91" s="21">
        <v>41536</v>
      </c>
      <c r="L91" s="21">
        <v>43612</v>
      </c>
      <c r="M91" s="21">
        <v>43101</v>
      </c>
      <c r="N91" s="21">
        <v>43241</v>
      </c>
      <c r="O91" s="21">
        <v>43626</v>
      </c>
      <c r="P91" s="21">
        <v>43101</v>
      </c>
    </row>
    <row r="92" spans="3:16">
      <c r="C92" s="21">
        <v>43115</v>
      </c>
      <c r="D92" s="21">
        <v>42128</v>
      </c>
      <c r="E92" s="21">
        <v>41841</v>
      </c>
      <c r="F92" s="21">
        <v>41537</v>
      </c>
      <c r="G92" s="21">
        <v>42128</v>
      </c>
      <c r="H92" s="21">
        <v>43115</v>
      </c>
      <c r="I92" s="21">
        <v>41537</v>
      </c>
      <c r="J92" s="21">
        <v>42125</v>
      </c>
      <c r="K92" s="21">
        <v>41537</v>
      </c>
      <c r="L92" s="21">
        <v>43703</v>
      </c>
      <c r="M92" s="21">
        <v>43115</v>
      </c>
      <c r="N92" s="21">
        <v>43283</v>
      </c>
      <c r="O92" s="21">
        <v>43678</v>
      </c>
      <c r="P92" s="21">
        <v>43115</v>
      </c>
    </row>
    <row r="93" spans="3:16">
      <c r="C93" s="21">
        <v>43150</v>
      </c>
      <c r="D93" s="21">
        <v>42202</v>
      </c>
      <c r="E93" s="21">
        <v>41897</v>
      </c>
      <c r="F93" s="21">
        <v>41548</v>
      </c>
      <c r="G93" s="21">
        <v>42202</v>
      </c>
      <c r="H93" s="21">
        <v>43150</v>
      </c>
      <c r="I93" s="21">
        <v>41548</v>
      </c>
      <c r="J93" s="21">
        <v>42149</v>
      </c>
      <c r="K93" s="21">
        <v>41548</v>
      </c>
      <c r="L93" s="21">
        <v>43824</v>
      </c>
      <c r="M93" s="21">
        <v>43150</v>
      </c>
      <c r="N93" s="21">
        <v>43318</v>
      </c>
      <c r="O93" s="21">
        <v>43824</v>
      </c>
      <c r="P93" s="21">
        <v>43150</v>
      </c>
    </row>
    <row r="94" spans="3:16">
      <c r="C94" s="21">
        <v>43248</v>
      </c>
      <c r="D94" s="21">
        <v>42247</v>
      </c>
      <c r="E94" s="21">
        <v>41905</v>
      </c>
      <c r="F94" s="21">
        <v>41549</v>
      </c>
      <c r="G94" s="21">
        <v>42247</v>
      </c>
      <c r="H94" s="21">
        <v>43248</v>
      </c>
      <c r="I94" s="21">
        <v>41549</v>
      </c>
      <c r="J94" s="21">
        <v>42186</v>
      </c>
      <c r="K94" s="21">
        <v>41549</v>
      </c>
      <c r="L94" s="21">
        <v>43825</v>
      </c>
      <c r="M94" s="21">
        <v>43248</v>
      </c>
      <c r="N94" s="21">
        <v>43346</v>
      </c>
      <c r="O94" s="21">
        <v>43825</v>
      </c>
      <c r="P94" s="21">
        <v>43248</v>
      </c>
    </row>
    <row r="95" spans="3:16">
      <c r="C95" s="21">
        <v>43285</v>
      </c>
      <c r="D95" s="21">
        <v>42263</v>
      </c>
      <c r="E95" s="21">
        <v>41925</v>
      </c>
      <c r="F95" s="21">
        <v>41550</v>
      </c>
      <c r="G95" s="21">
        <v>42263</v>
      </c>
      <c r="H95" s="21">
        <v>43285</v>
      </c>
      <c r="I95" s="21">
        <v>41550</v>
      </c>
      <c r="J95" s="21">
        <v>42250</v>
      </c>
      <c r="K95" s="21">
        <v>41550</v>
      </c>
      <c r="L95" s="21">
        <v>43831</v>
      </c>
      <c r="M95" s="21">
        <v>43285</v>
      </c>
      <c r="N95" s="21">
        <v>43381</v>
      </c>
      <c r="O95" s="21">
        <v>43831</v>
      </c>
      <c r="P95" s="21">
        <v>43285</v>
      </c>
    </row>
    <row r="96" spans="3:16">
      <c r="C96" s="21">
        <v>43346</v>
      </c>
      <c r="D96" s="21">
        <v>42271</v>
      </c>
      <c r="E96" s="21">
        <v>41946</v>
      </c>
      <c r="F96" s="21">
        <v>41551</v>
      </c>
      <c r="G96" s="21">
        <v>42271</v>
      </c>
      <c r="H96" s="21">
        <v>43346</v>
      </c>
      <c r="I96" s="21">
        <v>41551</v>
      </c>
      <c r="J96" s="21">
        <v>42275</v>
      </c>
      <c r="K96" s="21">
        <v>41551</v>
      </c>
      <c r="L96" s="21">
        <v>43931</v>
      </c>
      <c r="M96" s="21">
        <v>43346</v>
      </c>
      <c r="N96" s="21">
        <v>43416</v>
      </c>
      <c r="O96" s="21">
        <v>43832</v>
      </c>
      <c r="P96" s="21">
        <v>43346</v>
      </c>
    </row>
    <row r="97" spans="3:16">
      <c r="C97" s="21">
        <v>43381</v>
      </c>
      <c r="D97" s="21">
        <v>42291</v>
      </c>
      <c r="E97" s="21">
        <v>41967</v>
      </c>
      <c r="F97" s="21">
        <v>41554</v>
      </c>
      <c r="G97" s="21">
        <v>42291</v>
      </c>
      <c r="H97" s="21">
        <v>43381</v>
      </c>
      <c r="I97" s="21">
        <v>41554</v>
      </c>
      <c r="J97" s="21">
        <v>42278</v>
      </c>
      <c r="K97" s="21">
        <v>41554</v>
      </c>
      <c r="L97" s="21">
        <v>43934</v>
      </c>
      <c r="M97" s="21">
        <v>43381</v>
      </c>
      <c r="N97" s="21">
        <v>43459</v>
      </c>
      <c r="O97" s="21">
        <v>43931</v>
      </c>
      <c r="P97" s="21">
        <v>43381</v>
      </c>
    </row>
    <row r="98" spans="3:16">
      <c r="C98" s="21">
        <v>43416</v>
      </c>
      <c r="D98" s="21">
        <v>42318</v>
      </c>
      <c r="E98" s="21">
        <v>41996</v>
      </c>
      <c r="F98" s="21">
        <v>41640</v>
      </c>
      <c r="G98" s="21">
        <v>42318</v>
      </c>
      <c r="H98" s="21">
        <v>43416</v>
      </c>
      <c r="I98" s="21">
        <v>41640</v>
      </c>
      <c r="J98" s="21">
        <v>42298</v>
      </c>
      <c r="K98" s="21">
        <v>41640</v>
      </c>
      <c r="L98" s="21">
        <v>43959</v>
      </c>
      <c r="M98" s="21">
        <v>43416</v>
      </c>
      <c r="N98" s="21">
        <v>43460</v>
      </c>
      <c r="O98" s="21">
        <v>43934</v>
      </c>
      <c r="P98" s="21">
        <v>43416</v>
      </c>
    </row>
    <row r="99" spans="3:16">
      <c r="C99" s="21">
        <v>43426</v>
      </c>
      <c r="D99" s="21">
        <v>42362</v>
      </c>
      <c r="E99" s="21">
        <v>42004</v>
      </c>
      <c r="F99" s="21">
        <v>41670</v>
      </c>
      <c r="G99" s="21">
        <v>42362</v>
      </c>
      <c r="H99" s="21">
        <v>43426</v>
      </c>
      <c r="I99" s="21">
        <v>41670</v>
      </c>
      <c r="J99" s="21">
        <v>42363</v>
      </c>
      <c r="K99" s="21">
        <v>41670</v>
      </c>
      <c r="L99" s="21">
        <v>43976</v>
      </c>
      <c r="M99" s="21">
        <v>43426</v>
      </c>
      <c r="N99" s="21">
        <v>43466</v>
      </c>
      <c r="O99" s="21">
        <v>43952</v>
      </c>
      <c r="P99" s="21">
        <v>43426</v>
      </c>
    </row>
    <row r="100" spans="3:16">
      <c r="C100" s="21">
        <v>43459</v>
      </c>
      <c r="D100" s="21">
        <v>42363</v>
      </c>
      <c r="E100" s="21">
        <v>42005</v>
      </c>
      <c r="F100" s="21">
        <v>41673</v>
      </c>
      <c r="G100" s="21">
        <v>42363</v>
      </c>
      <c r="H100" s="21">
        <v>43459</v>
      </c>
      <c r="I100" s="21">
        <v>41673</v>
      </c>
      <c r="J100" s="21">
        <v>42370</v>
      </c>
      <c r="K100" s="21">
        <v>41673</v>
      </c>
      <c r="L100" s="21">
        <v>44074</v>
      </c>
      <c r="M100" s="21">
        <v>43459</v>
      </c>
      <c r="N100" s="21">
        <v>43514</v>
      </c>
      <c r="O100" s="21">
        <v>43972</v>
      </c>
      <c r="P100" s="21">
        <v>43459</v>
      </c>
    </row>
    <row r="101" spans="3:16">
      <c r="C101" s="21">
        <v>43466</v>
      </c>
      <c r="D101" s="21">
        <v>42370</v>
      </c>
      <c r="E101" s="21">
        <v>42006</v>
      </c>
      <c r="F101" s="21">
        <v>41674</v>
      </c>
      <c r="G101" s="21">
        <v>42370</v>
      </c>
      <c r="H101" s="21">
        <v>43466</v>
      </c>
      <c r="I101" s="21">
        <v>41674</v>
      </c>
      <c r="J101" s="21">
        <v>42408</v>
      </c>
      <c r="K101" s="21">
        <v>41674</v>
      </c>
      <c r="L101" s="21">
        <v>44190</v>
      </c>
      <c r="M101" s="21">
        <v>43466</v>
      </c>
      <c r="N101" s="21">
        <v>43574</v>
      </c>
      <c r="O101" s="21">
        <v>43983</v>
      </c>
      <c r="P101" s="21">
        <v>43466</v>
      </c>
    </row>
    <row r="102" spans="3:16">
      <c r="C102" s="21">
        <v>43486</v>
      </c>
      <c r="D102" s="21">
        <v>42394</v>
      </c>
      <c r="E102" s="21">
        <v>42016</v>
      </c>
      <c r="F102" s="21">
        <v>41675</v>
      </c>
      <c r="G102" s="21">
        <v>42394</v>
      </c>
      <c r="H102" s="21">
        <v>43486</v>
      </c>
      <c r="I102" s="21">
        <v>41675</v>
      </c>
      <c r="J102" s="21">
        <v>42409</v>
      </c>
      <c r="K102" s="21">
        <v>41675</v>
      </c>
      <c r="L102" s="21">
        <v>44193</v>
      </c>
      <c r="M102" s="21">
        <v>43486</v>
      </c>
      <c r="N102" s="21">
        <v>43605</v>
      </c>
      <c r="O102" s="21">
        <v>44190</v>
      </c>
      <c r="P102" s="21">
        <v>43486</v>
      </c>
    </row>
    <row r="103" spans="3:16">
      <c r="C103" s="21">
        <v>43514</v>
      </c>
      <c r="D103" s="21">
        <v>42401</v>
      </c>
      <c r="E103" s="21">
        <v>42046</v>
      </c>
      <c r="F103" s="21">
        <v>41676</v>
      </c>
      <c r="G103" s="21">
        <v>42401</v>
      </c>
      <c r="H103" s="21">
        <v>43514</v>
      </c>
      <c r="I103" s="21">
        <v>41676</v>
      </c>
      <c r="J103" s="21">
        <v>42410</v>
      </c>
      <c r="K103" s="21">
        <v>41676</v>
      </c>
      <c r="L103" s="21">
        <v>44197</v>
      </c>
      <c r="M103" s="21">
        <v>43514</v>
      </c>
      <c r="N103" s="21">
        <v>43647</v>
      </c>
      <c r="O103" s="21">
        <v>44197</v>
      </c>
      <c r="P103" s="21">
        <v>43514</v>
      </c>
    </row>
    <row r="104" spans="3:16">
      <c r="C104" s="21">
        <v>43612</v>
      </c>
      <c r="D104" s="21">
        <v>42408</v>
      </c>
      <c r="E104" s="21">
        <v>42123</v>
      </c>
      <c r="F104" s="21">
        <v>41736</v>
      </c>
      <c r="G104" s="21">
        <v>42408</v>
      </c>
      <c r="H104" s="21">
        <v>43612</v>
      </c>
      <c r="I104" s="21">
        <v>41736</v>
      </c>
      <c r="J104" s="21">
        <v>42454</v>
      </c>
      <c r="K104" s="21">
        <v>41736</v>
      </c>
      <c r="L104" s="21">
        <v>44288</v>
      </c>
      <c r="M104" s="21">
        <v>43612</v>
      </c>
      <c r="N104" s="21">
        <v>43682</v>
      </c>
      <c r="O104" s="21">
        <v>44288</v>
      </c>
      <c r="P104" s="21">
        <v>43612</v>
      </c>
    </row>
    <row r="105" spans="3:16">
      <c r="C105" s="21">
        <v>43650</v>
      </c>
      <c r="D105" s="21">
        <v>42409</v>
      </c>
      <c r="E105" s="21">
        <v>42128</v>
      </c>
      <c r="F105" s="21">
        <v>41790</v>
      </c>
      <c r="G105" s="21">
        <v>42409</v>
      </c>
      <c r="H105" s="21">
        <v>43650</v>
      </c>
      <c r="I105" s="21">
        <v>41790</v>
      </c>
      <c r="J105" s="21">
        <v>42457</v>
      </c>
      <c r="K105" s="21">
        <v>41790</v>
      </c>
      <c r="L105" s="21">
        <v>44291</v>
      </c>
      <c r="M105" s="21">
        <v>43650</v>
      </c>
      <c r="N105" s="21">
        <v>43710</v>
      </c>
      <c r="O105" s="21">
        <v>44291</v>
      </c>
      <c r="P105" s="21">
        <v>43650</v>
      </c>
    </row>
    <row r="106" spans="3:16">
      <c r="C106" s="21">
        <v>43710</v>
      </c>
      <c r="D106" s="21">
        <v>42492</v>
      </c>
      <c r="E106" s="21">
        <v>42129</v>
      </c>
      <c r="F106" s="21">
        <v>41791</v>
      </c>
      <c r="G106" s="21">
        <v>42492</v>
      </c>
      <c r="H106" s="21">
        <v>43710</v>
      </c>
      <c r="I106" s="21">
        <v>41791</v>
      </c>
      <c r="J106" s="21">
        <v>42464</v>
      </c>
      <c r="K106" s="21">
        <v>41791</v>
      </c>
      <c r="L106" s="21">
        <v>44319</v>
      </c>
      <c r="M106" s="21">
        <v>43710</v>
      </c>
      <c r="N106" s="21">
        <v>43752</v>
      </c>
      <c r="O106" s="21">
        <v>44329</v>
      </c>
      <c r="P106" s="21">
        <v>43710</v>
      </c>
    </row>
    <row r="107" spans="3:16">
      <c r="C107" s="21">
        <v>43752</v>
      </c>
      <c r="D107" s="21">
        <v>42543</v>
      </c>
      <c r="E107" s="21">
        <v>42130</v>
      </c>
      <c r="F107" s="21">
        <v>41792</v>
      </c>
      <c r="G107" s="21">
        <v>42543</v>
      </c>
      <c r="H107" s="21">
        <v>43752</v>
      </c>
      <c r="I107" s="21">
        <v>41792</v>
      </c>
      <c r="J107" s="21">
        <v>42492</v>
      </c>
      <c r="K107" s="21">
        <v>41792</v>
      </c>
      <c r="L107" s="21">
        <v>44347</v>
      </c>
      <c r="M107" s="21">
        <v>43752</v>
      </c>
      <c r="N107" s="21">
        <v>43780</v>
      </c>
      <c r="O107" s="21">
        <v>44340</v>
      </c>
      <c r="P107" s="21">
        <v>43752</v>
      </c>
    </row>
    <row r="108" spans="3:16">
      <c r="C108" s="21">
        <v>43780</v>
      </c>
      <c r="D108" s="21">
        <v>42557</v>
      </c>
      <c r="E108" s="21">
        <v>42205</v>
      </c>
      <c r="F108" s="21">
        <v>41890</v>
      </c>
      <c r="G108" s="21">
        <v>42557</v>
      </c>
      <c r="H108" s="21">
        <v>43780</v>
      </c>
      <c r="I108" s="21">
        <v>41890</v>
      </c>
      <c r="J108" s="21">
        <v>42530</v>
      </c>
      <c r="K108" s="21">
        <v>41890</v>
      </c>
      <c r="L108" s="21">
        <v>44438</v>
      </c>
      <c r="M108" s="21">
        <v>43780</v>
      </c>
      <c r="N108" s="21">
        <v>43824</v>
      </c>
      <c r="O108" s="21">
        <v>44666</v>
      </c>
      <c r="P108" s="21">
        <v>43780</v>
      </c>
    </row>
    <row r="109" spans="3:16">
      <c r="C109" s="21">
        <v>43797</v>
      </c>
      <c r="D109" s="21">
        <v>42558</v>
      </c>
      <c r="E109" s="21">
        <v>42268</v>
      </c>
      <c r="F109" s="21">
        <v>41913</v>
      </c>
      <c r="G109" s="21">
        <v>42558</v>
      </c>
      <c r="H109" s="21">
        <v>43797</v>
      </c>
      <c r="I109" s="21">
        <v>41913</v>
      </c>
      <c r="J109" s="21">
        <v>42552</v>
      </c>
      <c r="K109" s="21">
        <v>41913</v>
      </c>
      <c r="L109" s="21">
        <v>44557</v>
      </c>
      <c r="M109" s="21">
        <v>43797</v>
      </c>
      <c r="N109" s="21">
        <v>43825</v>
      </c>
      <c r="O109" s="21">
        <v>44669</v>
      </c>
      <c r="P109" s="21">
        <v>43797</v>
      </c>
    </row>
    <row r="110" spans="3:16">
      <c r="C110" s="21">
        <v>43824</v>
      </c>
      <c r="D110" s="21">
        <v>42613</v>
      </c>
      <c r="E110" s="21">
        <v>42269</v>
      </c>
      <c r="F110" s="21">
        <v>41914</v>
      </c>
      <c r="G110" s="21">
        <v>42613</v>
      </c>
      <c r="H110" s="21">
        <v>43824</v>
      </c>
      <c r="I110" s="21">
        <v>41914</v>
      </c>
      <c r="J110" s="21">
        <v>42629</v>
      </c>
      <c r="K110" s="21">
        <v>41914</v>
      </c>
      <c r="L110" s="21">
        <v>44558</v>
      </c>
      <c r="M110" s="21">
        <v>43824</v>
      </c>
      <c r="N110" s="21">
        <v>43831</v>
      </c>
      <c r="O110" s="21">
        <v>44707</v>
      </c>
      <c r="P110" s="21">
        <v>43824</v>
      </c>
    </row>
    <row r="111" spans="3:16">
      <c r="C111" s="21">
        <v>43831</v>
      </c>
      <c r="D111" s="21">
        <v>42625</v>
      </c>
      <c r="E111" s="21">
        <v>42270</v>
      </c>
      <c r="F111" s="21">
        <v>41915</v>
      </c>
      <c r="G111" s="21">
        <v>42625</v>
      </c>
      <c r="H111" s="21">
        <v>43831</v>
      </c>
      <c r="I111" s="21">
        <v>41915</v>
      </c>
      <c r="J111" s="21">
        <v>42653</v>
      </c>
      <c r="K111" s="21">
        <v>41915</v>
      </c>
      <c r="L111" s="21">
        <v>44564</v>
      </c>
      <c r="M111" s="21">
        <v>43831</v>
      </c>
      <c r="N111" s="21">
        <v>43931</v>
      </c>
      <c r="O111" s="21">
        <v>44718</v>
      </c>
      <c r="P111" s="21">
        <v>43831</v>
      </c>
    </row>
    <row r="112" spans="3:16">
      <c r="C112" s="21">
        <v>43850</v>
      </c>
      <c r="D112" s="21">
        <v>42629</v>
      </c>
      <c r="E112" s="21">
        <v>42289</v>
      </c>
      <c r="F112" s="21">
        <v>41918</v>
      </c>
      <c r="G112" s="21">
        <v>42629</v>
      </c>
      <c r="H112" s="21">
        <v>43850</v>
      </c>
      <c r="I112" s="21">
        <v>41918</v>
      </c>
      <c r="J112" s="21">
        <v>42730</v>
      </c>
      <c r="K112" s="21">
        <v>41918</v>
      </c>
      <c r="L112" s="21">
        <v>44666</v>
      </c>
      <c r="M112" s="21">
        <v>43850</v>
      </c>
      <c r="N112" s="21">
        <v>43969</v>
      </c>
      <c r="O112" s="21">
        <v>44774</v>
      </c>
      <c r="P112" s="21">
        <v>43850</v>
      </c>
    </row>
    <row r="113" spans="3:16">
      <c r="C113" s="21">
        <v>43878</v>
      </c>
      <c r="D113" s="21">
        <v>42646</v>
      </c>
      <c r="E113" s="21">
        <v>42311</v>
      </c>
      <c r="F113" s="21">
        <v>41919</v>
      </c>
      <c r="G113" s="21">
        <v>42646</v>
      </c>
      <c r="H113" s="21">
        <v>43878</v>
      </c>
      <c r="I113" s="21">
        <v>41919</v>
      </c>
      <c r="J113" s="21">
        <v>42731</v>
      </c>
      <c r="K113" s="21">
        <v>41919</v>
      </c>
      <c r="L113" s="21">
        <v>44669</v>
      </c>
      <c r="M113" s="21">
        <v>43878</v>
      </c>
      <c r="N113" s="21">
        <v>44013</v>
      </c>
      <c r="O113" s="21">
        <v>44921</v>
      </c>
      <c r="P113" s="21">
        <v>43878</v>
      </c>
    </row>
    <row r="114" spans="3:16">
      <c r="C114" s="21">
        <v>43976</v>
      </c>
      <c r="D114" s="21">
        <v>42716</v>
      </c>
      <c r="E114" s="21">
        <v>42331</v>
      </c>
      <c r="F114" s="21">
        <v>42005</v>
      </c>
      <c r="G114" s="21">
        <v>42716</v>
      </c>
      <c r="H114" s="21">
        <v>43976</v>
      </c>
      <c r="I114" s="21">
        <v>42005</v>
      </c>
      <c r="J114" s="21">
        <v>42737</v>
      </c>
      <c r="K114" s="21">
        <v>42005</v>
      </c>
      <c r="L114" s="21">
        <v>44683</v>
      </c>
      <c r="M114" s="21">
        <v>43976</v>
      </c>
      <c r="N114" s="21">
        <v>44081</v>
      </c>
      <c r="O114" s="21">
        <v>44928</v>
      </c>
      <c r="P114" s="21">
        <v>43976</v>
      </c>
    </row>
    <row r="115" spans="3:16">
      <c r="C115" s="21">
        <v>44081</v>
      </c>
      <c r="D115" s="21">
        <v>42730</v>
      </c>
      <c r="E115" s="21">
        <v>42361</v>
      </c>
      <c r="F115" s="21">
        <v>42006</v>
      </c>
      <c r="G115" s="21">
        <v>42730</v>
      </c>
      <c r="H115" s="21">
        <v>44081</v>
      </c>
      <c r="I115" s="21">
        <v>42006</v>
      </c>
      <c r="J115" s="21">
        <v>42765</v>
      </c>
      <c r="K115" s="21">
        <v>42006</v>
      </c>
      <c r="L115" s="21">
        <v>44714</v>
      </c>
      <c r="M115" s="21">
        <v>44081</v>
      </c>
      <c r="N115" s="21">
        <v>44116</v>
      </c>
      <c r="O115" s="21">
        <v>45023</v>
      </c>
      <c r="P115" s="21">
        <v>44081</v>
      </c>
    </row>
    <row r="116" spans="3:16">
      <c r="C116" s="21">
        <v>44116</v>
      </c>
      <c r="D116" s="21">
        <v>42737</v>
      </c>
      <c r="E116" s="21">
        <v>42369</v>
      </c>
      <c r="F116" s="21">
        <v>42053</v>
      </c>
      <c r="G116" s="21">
        <v>42737</v>
      </c>
      <c r="H116" s="21">
        <v>44116</v>
      </c>
      <c r="I116" s="21">
        <v>42053</v>
      </c>
      <c r="J116" s="21">
        <v>42766</v>
      </c>
      <c r="K116" s="21">
        <v>42053</v>
      </c>
      <c r="L116" s="21">
        <v>44715</v>
      </c>
      <c r="M116" s="21">
        <v>44116</v>
      </c>
      <c r="N116" s="21">
        <v>44146</v>
      </c>
      <c r="O116" s="21">
        <v>45026</v>
      </c>
      <c r="P116" s="21">
        <v>44116</v>
      </c>
    </row>
    <row r="117" spans="3:16">
      <c r="C117" s="21">
        <v>44146</v>
      </c>
      <c r="D117" s="21">
        <v>42765</v>
      </c>
      <c r="E117" s="21">
        <v>42370</v>
      </c>
      <c r="F117" s="21">
        <v>42054</v>
      </c>
      <c r="G117" s="21">
        <v>42765</v>
      </c>
      <c r="H117" s="21">
        <v>44146</v>
      </c>
      <c r="I117" s="21">
        <v>42054</v>
      </c>
      <c r="J117" s="21">
        <v>42829</v>
      </c>
      <c r="K117" s="21">
        <v>42054</v>
      </c>
      <c r="L117" s="21">
        <v>44802</v>
      </c>
      <c r="M117" s="21">
        <v>44146</v>
      </c>
      <c r="N117" s="21">
        <v>44190</v>
      </c>
      <c r="O117" s="21">
        <v>45047</v>
      </c>
      <c r="P117" s="21">
        <v>44146</v>
      </c>
    </row>
    <row r="118" spans="3:16">
      <c r="C118" s="21">
        <v>44161</v>
      </c>
      <c r="D118" s="21">
        <v>42767</v>
      </c>
      <c r="E118" s="21">
        <v>42380</v>
      </c>
      <c r="F118" s="21">
        <v>42055</v>
      </c>
      <c r="G118" s="21">
        <v>42767</v>
      </c>
      <c r="H118" s="21">
        <v>44161</v>
      </c>
      <c r="I118" s="21">
        <v>42055</v>
      </c>
      <c r="J118" s="21">
        <v>42839</v>
      </c>
      <c r="K118" s="21">
        <v>42055</v>
      </c>
      <c r="L118" s="21">
        <v>44823</v>
      </c>
      <c r="M118" s="21">
        <v>44161</v>
      </c>
      <c r="N118" s="21">
        <v>44193</v>
      </c>
      <c r="O118" s="21">
        <v>45064</v>
      </c>
      <c r="P118" s="21">
        <v>44161</v>
      </c>
    </row>
    <row r="119" spans="3:16">
      <c r="C119" s="21">
        <v>44190</v>
      </c>
      <c r="D119" s="21">
        <v>42775</v>
      </c>
      <c r="E119" s="21">
        <v>42411</v>
      </c>
      <c r="F119" s="21">
        <v>42058</v>
      </c>
      <c r="G119" s="21">
        <v>42775</v>
      </c>
      <c r="H119" s="21">
        <v>44190</v>
      </c>
      <c r="I119" s="21">
        <v>42058</v>
      </c>
      <c r="J119" s="21">
        <v>42842</v>
      </c>
      <c r="K119" s="21">
        <v>42058</v>
      </c>
      <c r="L119" s="21">
        <v>44921</v>
      </c>
      <c r="M119" s="21">
        <v>44190</v>
      </c>
      <c r="N119" s="21">
        <v>44197</v>
      </c>
      <c r="O119" s="21">
        <v>45075</v>
      </c>
      <c r="P119" s="21">
        <v>44190</v>
      </c>
    </row>
    <row r="120" spans="3:16">
      <c r="C120" s="21">
        <v>44197</v>
      </c>
      <c r="D120" s="21">
        <v>42849</v>
      </c>
      <c r="E120" s="21">
        <v>42450</v>
      </c>
      <c r="F120" s="21">
        <v>42059</v>
      </c>
      <c r="G120" s="21">
        <v>42849</v>
      </c>
      <c r="H120" s="21">
        <v>44197</v>
      </c>
      <c r="I120" s="21">
        <v>42059</v>
      </c>
      <c r="J120" s="21">
        <v>42856</v>
      </c>
      <c r="K120" s="21">
        <v>42059</v>
      </c>
      <c r="L120" s="21">
        <v>44922</v>
      </c>
      <c r="M120" s="21">
        <v>44197</v>
      </c>
      <c r="N120" s="21">
        <v>44288</v>
      </c>
      <c r="O120" s="21">
        <v>45139</v>
      </c>
      <c r="P120" s="21">
        <v>44197</v>
      </c>
    </row>
    <row r="121" spans="3:16">
      <c r="C121" s="21">
        <v>44214</v>
      </c>
      <c r="D121" s="21">
        <v>42856</v>
      </c>
      <c r="E121" s="21">
        <v>42489</v>
      </c>
      <c r="F121" s="21">
        <v>42100</v>
      </c>
      <c r="G121" s="21">
        <v>42856</v>
      </c>
      <c r="H121" s="21">
        <v>44214</v>
      </c>
      <c r="I121" s="21">
        <v>42100</v>
      </c>
      <c r="J121" s="21">
        <v>42858</v>
      </c>
      <c r="K121" s="21">
        <v>42100</v>
      </c>
      <c r="L121" s="21">
        <v>44928</v>
      </c>
      <c r="M121" s="21">
        <v>44214</v>
      </c>
      <c r="N121" s="21">
        <v>44340</v>
      </c>
      <c r="O121" s="21">
        <v>45285</v>
      </c>
      <c r="P121" s="21">
        <v>44214</v>
      </c>
    </row>
    <row r="122" spans="3:16">
      <c r="C122" s="21">
        <v>44242</v>
      </c>
      <c r="D122" s="21">
        <v>42865</v>
      </c>
      <c r="E122" s="21">
        <v>42493</v>
      </c>
      <c r="F122" s="21">
        <v>42125</v>
      </c>
      <c r="G122" s="21">
        <v>42865</v>
      </c>
      <c r="H122" s="21">
        <v>44242</v>
      </c>
      <c r="I122" s="21">
        <v>42125</v>
      </c>
      <c r="J122" s="21">
        <v>42885</v>
      </c>
      <c r="K122" s="21">
        <v>42125</v>
      </c>
      <c r="L122" s="21">
        <v>45023</v>
      </c>
      <c r="M122" s="21">
        <v>44242</v>
      </c>
      <c r="N122" s="21">
        <v>44378</v>
      </c>
      <c r="O122" s="21">
        <v>45286</v>
      </c>
      <c r="P122" s="21">
        <v>44242</v>
      </c>
    </row>
    <row r="123" spans="3:16">
      <c r="C123" s="21">
        <v>44347</v>
      </c>
      <c r="D123" s="21">
        <v>42898</v>
      </c>
      <c r="E123" s="21">
        <v>42494</v>
      </c>
      <c r="F123" s="21">
        <v>42177</v>
      </c>
      <c r="G123" s="21">
        <v>42898</v>
      </c>
      <c r="H123" s="21">
        <v>44347</v>
      </c>
      <c r="I123" s="21">
        <v>42177</v>
      </c>
      <c r="J123" s="21">
        <v>43010</v>
      </c>
      <c r="K123" s="21">
        <v>42177</v>
      </c>
      <c r="L123" s="21">
        <v>45026</v>
      </c>
      <c r="M123" s="21">
        <v>44347</v>
      </c>
      <c r="N123" s="21">
        <v>44445</v>
      </c>
      <c r="O123" s="21">
        <v>45292</v>
      </c>
      <c r="P123" s="21">
        <v>44347</v>
      </c>
    </row>
    <row r="124" spans="3:16">
      <c r="C124" s="21">
        <v>44382</v>
      </c>
      <c r="D124" s="21">
        <v>42912</v>
      </c>
      <c r="E124" s="21">
        <v>42495</v>
      </c>
      <c r="F124" s="21">
        <v>42250</v>
      </c>
      <c r="G124" s="21">
        <v>42912</v>
      </c>
      <c r="H124" s="21">
        <v>44382</v>
      </c>
      <c r="I124" s="21">
        <v>42250</v>
      </c>
      <c r="J124" s="21">
        <v>43013</v>
      </c>
      <c r="K124" s="21">
        <v>42250</v>
      </c>
      <c r="L124" s="21">
        <v>45047</v>
      </c>
      <c r="M124" s="21">
        <v>44382</v>
      </c>
      <c r="N124" s="21">
        <v>44469</v>
      </c>
      <c r="O124" s="21">
        <v>45293</v>
      </c>
      <c r="P124" s="21">
        <v>44382</v>
      </c>
    </row>
    <row r="125" spans="3:16">
      <c r="C125" s="21">
        <v>44445</v>
      </c>
      <c r="D125" s="21">
        <v>42913</v>
      </c>
      <c r="E125" s="21">
        <v>42569</v>
      </c>
      <c r="F125" s="21">
        <v>42251</v>
      </c>
      <c r="G125" s="21">
        <v>42913</v>
      </c>
      <c r="H125" s="21">
        <v>44445</v>
      </c>
      <c r="I125" s="21">
        <v>42251</v>
      </c>
      <c r="J125" s="21">
        <v>43094</v>
      </c>
      <c r="K125" s="21">
        <v>42251</v>
      </c>
      <c r="L125" s="21">
        <v>45054</v>
      </c>
      <c r="M125" s="21">
        <v>44445</v>
      </c>
      <c r="N125" s="21">
        <v>44480</v>
      </c>
      <c r="O125" s="21">
        <v>45380</v>
      </c>
      <c r="P125" s="21">
        <v>44445</v>
      </c>
    </row>
    <row r="126" spans="3:16">
      <c r="C126" s="21">
        <v>44480</v>
      </c>
      <c r="D126" s="21">
        <v>42978</v>
      </c>
      <c r="E126" s="21">
        <v>42593</v>
      </c>
      <c r="F126" s="21">
        <v>42278</v>
      </c>
      <c r="G126" s="21">
        <v>42978</v>
      </c>
      <c r="H126" s="21">
        <v>44480</v>
      </c>
      <c r="I126" s="21">
        <v>42278</v>
      </c>
      <c r="J126" s="21">
        <v>43095</v>
      </c>
      <c r="K126" s="21">
        <v>42278</v>
      </c>
      <c r="L126" s="21">
        <v>45075</v>
      </c>
      <c r="M126" s="21">
        <v>44480</v>
      </c>
      <c r="N126" s="21">
        <v>44511</v>
      </c>
      <c r="O126" s="21">
        <v>45383</v>
      </c>
      <c r="P126" s="21">
        <v>44480</v>
      </c>
    </row>
    <row r="127" spans="3:16">
      <c r="C127" s="21">
        <v>44511</v>
      </c>
      <c r="D127" s="21">
        <v>42979</v>
      </c>
      <c r="E127" s="21">
        <v>42632</v>
      </c>
      <c r="F127" s="21">
        <v>42279</v>
      </c>
      <c r="G127" s="21">
        <v>42979</v>
      </c>
      <c r="H127" s="21">
        <v>44511</v>
      </c>
      <c r="I127" s="21">
        <v>42279</v>
      </c>
      <c r="J127" s="21">
        <v>43101</v>
      </c>
      <c r="K127" s="21">
        <v>42279</v>
      </c>
      <c r="L127" s="21">
        <v>45166</v>
      </c>
      <c r="M127" s="21">
        <v>44511</v>
      </c>
      <c r="N127" s="21">
        <v>44557</v>
      </c>
      <c r="O127" s="21">
        <v>45413</v>
      </c>
      <c r="P127" s="21">
        <v>44511</v>
      </c>
    </row>
    <row r="128" spans="3:16">
      <c r="C128" s="21">
        <v>44525</v>
      </c>
      <c r="D128" s="21">
        <v>43000</v>
      </c>
      <c r="E128" s="21">
        <v>42635</v>
      </c>
      <c r="F128" s="21">
        <v>42282</v>
      </c>
      <c r="G128" s="21">
        <v>43000</v>
      </c>
      <c r="H128" s="21">
        <v>44525</v>
      </c>
      <c r="I128" s="21">
        <v>42282</v>
      </c>
      <c r="J128" s="21">
        <v>43147</v>
      </c>
      <c r="K128" s="21">
        <v>42282</v>
      </c>
      <c r="L128" s="21">
        <v>45285</v>
      </c>
      <c r="M128" s="21">
        <v>44525</v>
      </c>
      <c r="N128" s="21">
        <v>44558</v>
      </c>
      <c r="O128" s="21">
        <v>45421</v>
      </c>
      <c r="P128" s="21">
        <v>44525</v>
      </c>
    </row>
    <row r="129" spans="3:16">
      <c r="C129" s="21">
        <v>44578</v>
      </c>
      <c r="D129" s="21">
        <v>43026</v>
      </c>
      <c r="E129" s="21">
        <v>42653</v>
      </c>
      <c r="F129" s="21">
        <v>42283</v>
      </c>
      <c r="G129" s="21">
        <v>43026</v>
      </c>
      <c r="H129" s="21">
        <v>44578</v>
      </c>
      <c r="I129" s="21">
        <v>42283</v>
      </c>
      <c r="J129" s="21">
        <v>43150</v>
      </c>
      <c r="K129" s="21">
        <v>42283</v>
      </c>
      <c r="L129" s="21">
        <v>45286</v>
      </c>
      <c r="M129" s="21">
        <v>44578</v>
      </c>
      <c r="N129" s="21">
        <v>44564</v>
      </c>
      <c r="O129" s="21">
        <v>45432</v>
      </c>
      <c r="P129" s="21">
        <v>44578</v>
      </c>
    </row>
    <row r="130" spans="3:16">
      <c r="C130" s="21">
        <v>44613</v>
      </c>
      <c r="D130" s="21">
        <v>43070</v>
      </c>
      <c r="E130" s="21">
        <v>42677</v>
      </c>
      <c r="F130" s="21">
        <v>42284</v>
      </c>
      <c r="G130" s="21">
        <v>43070</v>
      </c>
      <c r="H130" s="21">
        <v>44613</v>
      </c>
      <c r="I130" s="21">
        <v>42284</v>
      </c>
      <c r="J130" s="21">
        <v>43189</v>
      </c>
      <c r="K130" s="21">
        <v>42284</v>
      </c>
      <c r="L130" s="21">
        <v>45292</v>
      </c>
      <c r="M130" s="21">
        <v>44613</v>
      </c>
      <c r="N130" s="21">
        <v>44666</v>
      </c>
      <c r="O130" s="21">
        <v>45505</v>
      </c>
      <c r="P130" s="21">
        <v>44613</v>
      </c>
    </row>
    <row r="131" spans="3:16">
      <c r="C131" s="21">
        <v>44711</v>
      </c>
      <c r="D131" s="21">
        <v>43094</v>
      </c>
      <c r="E131" s="21">
        <v>42697</v>
      </c>
      <c r="F131" s="21">
        <v>42370</v>
      </c>
      <c r="G131" s="21">
        <v>43094</v>
      </c>
      <c r="H131" s="21">
        <v>44711</v>
      </c>
      <c r="I131" s="21">
        <v>42370</v>
      </c>
      <c r="J131" s="21">
        <v>43192</v>
      </c>
      <c r="K131" s="21">
        <v>42370</v>
      </c>
      <c r="L131" s="21">
        <v>45380</v>
      </c>
      <c r="M131" s="21">
        <v>44711</v>
      </c>
      <c r="N131" s="21">
        <v>44704</v>
      </c>
      <c r="O131" s="21">
        <v>45651</v>
      </c>
      <c r="P131" s="21">
        <v>44711</v>
      </c>
    </row>
    <row r="132" spans="3:16">
      <c r="C132" s="21">
        <v>44732</v>
      </c>
      <c r="D132" s="21">
        <v>43101</v>
      </c>
      <c r="E132" s="21">
        <v>42727</v>
      </c>
      <c r="F132" s="21">
        <v>42408</v>
      </c>
      <c r="G132" s="21">
        <v>43101</v>
      </c>
      <c r="H132" s="21">
        <v>44732</v>
      </c>
      <c r="I132" s="21">
        <v>42408</v>
      </c>
      <c r="J132" s="21">
        <v>43195</v>
      </c>
      <c r="K132" s="21">
        <v>42408</v>
      </c>
      <c r="L132" s="21">
        <v>45383</v>
      </c>
      <c r="M132" s="21">
        <v>44732</v>
      </c>
      <c r="N132" s="21">
        <v>44743</v>
      </c>
      <c r="O132" s="21">
        <v>45652</v>
      </c>
      <c r="P132" s="21">
        <v>44732</v>
      </c>
    </row>
    <row r="133" spans="3:16">
      <c r="C133" s="21">
        <v>44746</v>
      </c>
      <c r="D133" s="21">
        <v>43131</v>
      </c>
      <c r="E133" s="21">
        <v>42737</v>
      </c>
      <c r="F133" s="21">
        <v>42409</v>
      </c>
      <c r="G133" s="21">
        <v>43131</v>
      </c>
      <c r="H133" s="21">
        <v>44746</v>
      </c>
      <c r="I133" s="21">
        <v>42409</v>
      </c>
      <c r="J133" s="21">
        <v>43221</v>
      </c>
      <c r="K133" s="21">
        <v>42409</v>
      </c>
      <c r="L133" s="21">
        <v>45418</v>
      </c>
      <c r="M133" s="21">
        <v>44746</v>
      </c>
      <c r="N133" s="21">
        <v>44809</v>
      </c>
      <c r="O133" s="21">
        <v>45658</v>
      </c>
      <c r="P133" s="21">
        <v>44746</v>
      </c>
    </row>
    <row r="134" spans="3:16">
      <c r="C134" s="21">
        <v>44809</v>
      </c>
      <c r="D134" s="21">
        <v>43132</v>
      </c>
      <c r="E134" s="21">
        <v>42738</v>
      </c>
      <c r="F134" s="21">
        <v>42410</v>
      </c>
      <c r="G134" s="21">
        <v>43132</v>
      </c>
      <c r="H134" s="21">
        <v>44809</v>
      </c>
      <c r="I134" s="21">
        <v>42410</v>
      </c>
      <c r="J134" s="21">
        <v>43242</v>
      </c>
      <c r="K134" s="21">
        <v>42410</v>
      </c>
      <c r="L134" s="21">
        <v>45439</v>
      </c>
      <c r="M134" s="21">
        <v>44809</v>
      </c>
      <c r="N134" s="21">
        <v>44834</v>
      </c>
      <c r="O134" s="21">
        <v>45659</v>
      </c>
      <c r="P134" s="21">
        <v>44809</v>
      </c>
    </row>
    <row r="135" spans="3:16">
      <c r="C135" s="21">
        <v>44844</v>
      </c>
      <c r="D135" s="21">
        <v>43147</v>
      </c>
      <c r="E135" s="21">
        <v>42744</v>
      </c>
      <c r="F135" s="21">
        <v>42411</v>
      </c>
      <c r="G135" s="21">
        <v>43147</v>
      </c>
      <c r="H135" s="21">
        <v>44844</v>
      </c>
      <c r="I135" s="21">
        <v>42411</v>
      </c>
      <c r="J135" s="21">
        <v>43269</v>
      </c>
      <c r="K135" s="21">
        <v>42411</v>
      </c>
      <c r="L135" s="21">
        <v>45530</v>
      </c>
      <c r="M135" s="21">
        <v>44844</v>
      </c>
      <c r="N135" s="21">
        <v>44844</v>
      </c>
      <c r="O135" s="21">
        <v>45765</v>
      </c>
      <c r="P135" s="21">
        <v>44844</v>
      </c>
    </row>
    <row r="136" spans="3:16">
      <c r="C136" s="21">
        <v>44876</v>
      </c>
      <c r="D136" s="21">
        <v>43221</v>
      </c>
      <c r="E136" s="21">
        <v>42814</v>
      </c>
      <c r="F136" s="21">
        <v>42412</v>
      </c>
      <c r="G136" s="21">
        <v>43221</v>
      </c>
      <c r="H136" s="21">
        <v>44876</v>
      </c>
      <c r="I136" s="21">
        <v>42412</v>
      </c>
      <c r="J136" s="21">
        <v>43283</v>
      </c>
      <c r="K136" s="21">
        <v>42412</v>
      </c>
      <c r="L136" s="21">
        <v>45651</v>
      </c>
      <c r="M136" s="21">
        <v>44876</v>
      </c>
      <c r="N136" s="21">
        <v>44876</v>
      </c>
      <c r="O136" s="21">
        <v>45768</v>
      </c>
      <c r="P136" s="21">
        <v>44876</v>
      </c>
    </row>
    <row r="137" spans="3:16">
      <c r="C137" s="21">
        <v>44889</v>
      </c>
      <c r="D137" s="21">
        <v>43249</v>
      </c>
      <c r="E137" s="21">
        <v>42858</v>
      </c>
      <c r="F137" s="21">
        <v>42464</v>
      </c>
      <c r="G137" s="21">
        <v>43249</v>
      </c>
      <c r="H137" s="21">
        <v>44889</v>
      </c>
      <c r="I137" s="21">
        <v>42464</v>
      </c>
      <c r="J137" s="21">
        <v>43368</v>
      </c>
      <c r="K137" s="21">
        <v>42464</v>
      </c>
      <c r="L137" s="21">
        <v>45652</v>
      </c>
      <c r="M137" s="21">
        <v>44889</v>
      </c>
      <c r="N137" s="21">
        <v>44921</v>
      </c>
      <c r="O137" s="21">
        <v>45778</v>
      </c>
      <c r="P137" s="21">
        <v>44889</v>
      </c>
    </row>
    <row r="138" spans="3:16">
      <c r="C138" s="21">
        <v>44921</v>
      </c>
      <c r="D138" s="21">
        <v>43266</v>
      </c>
      <c r="E138" s="21">
        <v>42859</v>
      </c>
      <c r="F138" s="21">
        <v>42492</v>
      </c>
      <c r="G138" s="21">
        <v>43266</v>
      </c>
      <c r="H138" s="21">
        <v>44921</v>
      </c>
      <c r="I138" s="21">
        <v>42492</v>
      </c>
      <c r="J138" s="21">
        <v>43374</v>
      </c>
      <c r="K138" s="21">
        <v>42492</v>
      </c>
      <c r="L138" s="21">
        <v>45658</v>
      </c>
      <c r="M138" s="21">
        <v>44921</v>
      </c>
      <c r="N138" s="21">
        <v>44922</v>
      </c>
      <c r="O138" s="21">
        <v>45806</v>
      </c>
      <c r="P138" s="21">
        <v>44921</v>
      </c>
    </row>
    <row r="139" spans="3:16">
      <c r="C139" s="21">
        <v>44928</v>
      </c>
      <c r="D139" s="21">
        <v>43334</v>
      </c>
      <c r="E139" s="21">
        <v>42860</v>
      </c>
      <c r="F139" s="21">
        <v>42530</v>
      </c>
      <c r="G139" s="21">
        <v>43334</v>
      </c>
      <c r="H139" s="21">
        <v>44928</v>
      </c>
      <c r="I139" s="21">
        <v>42530</v>
      </c>
      <c r="J139" s="21">
        <v>43390</v>
      </c>
      <c r="K139" s="21">
        <v>42530</v>
      </c>
      <c r="L139" s="21">
        <v>45765</v>
      </c>
      <c r="M139" s="21">
        <v>44928</v>
      </c>
      <c r="N139" s="21">
        <v>44928</v>
      </c>
      <c r="O139" s="21">
        <v>45817</v>
      </c>
      <c r="P139" s="21">
        <v>44928</v>
      </c>
    </row>
    <row r="140" spans="3:16">
      <c r="C140" s="21">
        <v>44942</v>
      </c>
      <c r="D140" s="21">
        <v>43343</v>
      </c>
      <c r="E140" s="21">
        <v>42933</v>
      </c>
      <c r="F140" s="21">
        <v>42531</v>
      </c>
      <c r="G140" s="21">
        <v>43343</v>
      </c>
      <c r="H140" s="21">
        <v>44942</v>
      </c>
      <c r="I140" s="21">
        <v>42531</v>
      </c>
      <c r="J140" s="21">
        <v>43459</v>
      </c>
      <c r="K140" s="21">
        <v>42531</v>
      </c>
      <c r="L140" s="21">
        <v>45768</v>
      </c>
      <c r="M140" s="21">
        <v>44942</v>
      </c>
      <c r="N140" s="21">
        <v>45023</v>
      </c>
      <c r="O140" s="21">
        <v>45870</v>
      </c>
      <c r="P140" s="21">
        <v>44942</v>
      </c>
    </row>
    <row r="141" spans="3:16">
      <c r="C141" s="21">
        <v>44977</v>
      </c>
      <c r="D141" s="21">
        <v>43354</v>
      </c>
      <c r="E141" s="21">
        <v>42958</v>
      </c>
      <c r="F141" s="21">
        <v>42628</v>
      </c>
      <c r="G141" s="21">
        <v>43354</v>
      </c>
      <c r="H141" s="21">
        <v>44977</v>
      </c>
      <c r="I141" s="21">
        <v>42628</v>
      </c>
      <c r="J141" s="21">
        <v>43460</v>
      </c>
      <c r="K141" s="21">
        <v>42628</v>
      </c>
      <c r="L141" s="21">
        <v>45782</v>
      </c>
      <c r="M141" s="21">
        <v>44977</v>
      </c>
      <c r="N141" s="21">
        <v>45068</v>
      </c>
      <c r="O141" s="21">
        <v>46016</v>
      </c>
      <c r="P141" s="21">
        <v>44977</v>
      </c>
    </row>
    <row r="142" spans="3:16">
      <c r="C142" s="21">
        <v>45075</v>
      </c>
      <c r="D142" s="21">
        <v>43360</v>
      </c>
      <c r="E142" s="21">
        <v>42996</v>
      </c>
      <c r="F142" s="21">
        <v>42629</v>
      </c>
      <c r="G142" s="21">
        <v>43360</v>
      </c>
      <c r="H142" s="21">
        <v>45075</v>
      </c>
      <c r="I142" s="21">
        <v>42629</v>
      </c>
      <c r="J142" s="21">
        <v>43466</v>
      </c>
      <c r="K142" s="21">
        <v>42629</v>
      </c>
      <c r="L142" s="21">
        <v>45803</v>
      </c>
      <c r="M142" s="21">
        <v>45075</v>
      </c>
      <c r="N142" s="21">
        <v>45110</v>
      </c>
      <c r="O142" s="21">
        <v>46017</v>
      </c>
      <c r="P142" s="21">
        <v>45075</v>
      </c>
    </row>
    <row r="143" spans="3:16">
      <c r="C143" s="21">
        <v>45096</v>
      </c>
      <c r="D143" s="21">
        <v>43410</v>
      </c>
      <c r="E143" s="21">
        <v>43017</v>
      </c>
      <c r="F143" s="21">
        <v>42646</v>
      </c>
      <c r="G143" s="21">
        <v>43410</v>
      </c>
      <c r="H143" s="21">
        <v>45096</v>
      </c>
      <c r="I143" s="21">
        <v>42646</v>
      </c>
      <c r="J143" s="21">
        <v>43501</v>
      </c>
      <c r="K143" s="21">
        <v>42646</v>
      </c>
      <c r="L143" s="21">
        <v>45894</v>
      </c>
      <c r="M143" s="21">
        <v>45096</v>
      </c>
      <c r="N143" s="21">
        <v>45173</v>
      </c>
      <c r="O143" s="21">
        <v>46023</v>
      </c>
      <c r="P143" s="21">
        <v>45096</v>
      </c>
    </row>
    <row r="144" spans="3:16">
      <c r="C144" s="21">
        <v>45111</v>
      </c>
      <c r="D144" s="21">
        <v>43424</v>
      </c>
      <c r="E144" s="21">
        <v>43042</v>
      </c>
      <c r="F144" s="21">
        <v>42647</v>
      </c>
      <c r="G144" s="21">
        <v>43424</v>
      </c>
      <c r="H144" s="21">
        <v>45111</v>
      </c>
      <c r="I144" s="21">
        <v>42647</v>
      </c>
      <c r="J144" s="21">
        <v>43502</v>
      </c>
      <c r="K144" s="21">
        <v>42647</v>
      </c>
      <c r="L144" s="21">
        <v>46016</v>
      </c>
      <c r="M144" s="21">
        <v>45111</v>
      </c>
      <c r="N144" s="21">
        <v>45201</v>
      </c>
      <c r="O144" s="21">
        <v>46024</v>
      </c>
      <c r="P144" s="21">
        <v>45111</v>
      </c>
    </row>
    <row r="145" spans="3:16">
      <c r="C145" s="21">
        <v>45173</v>
      </c>
      <c r="D145" s="21">
        <v>43459</v>
      </c>
      <c r="E145" s="21">
        <v>43062</v>
      </c>
      <c r="F145" s="21">
        <v>42648</v>
      </c>
      <c r="G145" s="21">
        <v>43459</v>
      </c>
      <c r="H145" s="21">
        <v>45173</v>
      </c>
      <c r="I145" s="21">
        <v>42648</v>
      </c>
      <c r="J145" s="21">
        <v>43503</v>
      </c>
      <c r="K145" s="21">
        <v>42648</v>
      </c>
      <c r="L145" s="21">
        <v>46017</v>
      </c>
      <c r="M145" s="21">
        <v>45173</v>
      </c>
      <c r="N145" s="21">
        <v>45208</v>
      </c>
      <c r="O145" s="21">
        <v>46115</v>
      </c>
      <c r="P145" s="21">
        <v>45173</v>
      </c>
    </row>
    <row r="146" spans="3:16">
      <c r="C146" s="21">
        <v>45208</v>
      </c>
      <c r="D146" s="21">
        <v>43466</v>
      </c>
      <c r="E146" s="21">
        <v>43101</v>
      </c>
      <c r="F146" s="21">
        <v>42649</v>
      </c>
      <c r="G146" s="21">
        <v>43466</v>
      </c>
      <c r="H146" s="21">
        <v>45208</v>
      </c>
      <c r="I146" s="21">
        <v>42649</v>
      </c>
      <c r="J146" s="21">
        <v>43560</v>
      </c>
      <c r="K146" s="21">
        <v>42649</v>
      </c>
      <c r="L146" s="21">
        <v>46023</v>
      </c>
      <c r="M146" s="21">
        <v>45208</v>
      </c>
      <c r="N146" s="21">
        <v>45243</v>
      </c>
      <c r="O146" s="21">
        <v>46118</v>
      </c>
      <c r="P146" s="21">
        <v>45208</v>
      </c>
    </row>
    <row r="147" spans="3:16">
      <c r="C147" s="21">
        <v>45253</v>
      </c>
      <c r="D147" s="21">
        <v>43486</v>
      </c>
      <c r="E147" s="21">
        <v>43102</v>
      </c>
      <c r="F147" s="21">
        <v>42650</v>
      </c>
      <c r="G147" s="21">
        <v>43486</v>
      </c>
      <c r="H147" s="21">
        <v>45253</v>
      </c>
      <c r="I147" s="21">
        <v>42650</v>
      </c>
      <c r="J147" s="21">
        <v>43574</v>
      </c>
      <c r="K147" s="21">
        <v>42650</v>
      </c>
      <c r="L147" s="21">
        <v>46115</v>
      </c>
      <c r="M147" s="21">
        <v>45253</v>
      </c>
      <c r="N147" s="21">
        <v>45285</v>
      </c>
      <c r="O147" s="21">
        <v>46143</v>
      </c>
      <c r="P147" s="21">
        <v>45253</v>
      </c>
    </row>
    <row r="148" spans="3:16">
      <c r="C148" s="21">
        <v>45285</v>
      </c>
      <c r="D148" s="21">
        <v>43497</v>
      </c>
      <c r="E148" s="21">
        <v>43103</v>
      </c>
      <c r="F148" s="21">
        <v>42737</v>
      </c>
      <c r="G148" s="21">
        <v>43497</v>
      </c>
      <c r="H148" s="21">
        <v>45285</v>
      </c>
      <c r="I148" s="21">
        <v>42737</v>
      </c>
      <c r="J148" s="21">
        <v>43577</v>
      </c>
      <c r="K148" s="21">
        <v>42737</v>
      </c>
      <c r="L148" s="21">
        <v>46118</v>
      </c>
      <c r="M148" s="21">
        <v>45285</v>
      </c>
      <c r="N148" s="21">
        <v>45286</v>
      </c>
      <c r="O148" s="21">
        <v>46156</v>
      </c>
      <c r="P148" s="21">
        <v>45285</v>
      </c>
    </row>
    <row r="149" spans="3:16">
      <c r="C149" s="21">
        <v>45292</v>
      </c>
      <c r="D149" s="21">
        <v>43501</v>
      </c>
      <c r="E149" s="21">
        <v>43108</v>
      </c>
      <c r="F149" s="21">
        <v>42762</v>
      </c>
      <c r="G149" s="21">
        <v>43501</v>
      </c>
      <c r="H149" s="21">
        <v>45292</v>
      </c>
      <c r="I149" s="21">
        <v>42762</v>
      </c>
      <c r="J149" s="21">
        <v>43586</v>
      </c>
      <c r="K149" s="21">
        <v>42762</v>
      </c>
      <c r="L149" s="21">
        <v>46146</v>
      </c>
      <c r="M149" s="21">
        <v>45292</v>
      </c>
      <c r="N149" s="21">
        <v>45292</v>
      </c>
      <c r="O149" s="21">
        <v>46167</v>
      </c>
      <c r="P149" s="21">
        <v>45292</v>
      </c>
    </row>
    <row r="150" spans="3:16">
      <c r="C150" s="21">
        <v>45306</v>
      </c>
      <c r="D150" s="21">
        <v>43502</v>
      </c>
      <c r="E150" s="21">
        <v>43143</v>
      </c>
      <c r="F150" s="21">
        <v>42765</v>
      </c>
      <c r="G150" s="21">
        <v>43502</v>
      </c>
      <c r="H150" s="21">
        <v>45306</v>
      </c>
      <c r="I150" s="21">
        <v>42765</v>
      </c>
      <c r="J150" s="21">
        <v>43598</v>
      </c>
      <c r="K150" s="21">
        <v>42765</v>
      </c>
      <c r="L150" s="21">
        <v>46167</v>
      </c>
      <c r="M150" s="21">
        <v>45306</v>
      </c>
      <c r="N150" s="21">
        <v>45341</v>
      </c>
      <c r="O150" s="21">
        <v>46381</v>
      </c>
      <c r="P150" s="21">
        <v>45306</v>
      </c>
    </row>
    <row r="151" spans="3:16">
      <c r="C151" s="21">
        <v>45341</v>
      </c>
      <c r="D151" s="21">
        <v>43586</v>
      </c>
      <c r="E151" s="21">
        <v>43180</v>
      </c>
      <c r="F151" s="21">
        <v>42766</v>
      </c>
      <c r="G151" s="21">
        <v>43586</v>
      </c>
      <c r="H151" s="21">
        <v>45341</v>
      </c>
      <c r="I151" s="21">
        <v>42766</v>
      </c>
      <c r="J151" s="21">
        <v>43623</v>
      </c>
      <c r="K151" s="21">
        <v>42766</v>
      </c>
      <c r="L151" s="21">
        <v>46265</v>
      </c>
      <c r="M151" s="21">
        <v>45341</v>
      </c>
      <c r="N151" s="21">
        <v>45380</v>
      </c>
      <c r="O151" s="21">
        <v>46388</v>
      </c>
      <c r="P151" s="21">
        <v>45341</v>
      </c>
    </row>
    <row r="152" spans="3:16">
      <c r="C152" s="21">
        <v>45439</v>
      </c>
      <c r="D152" s="21">
        <v>43605</v>
      </c>
      <c r="E152" s="21">
        <v>43220</v>
      </c>
      <c r="F152" s="21">
        <v>42767</v>
      </c>
      <c r="G152" s="21">
        <v>43605</v>
      </c>
      <c r="H152" s="21">
        <v>45439</v>
      </c>
      <c r="I152" s="21">
        <v>42767</v>
      </c>
      <c r="J152" s="21">
        <v>43647</v>
      </c>
      <c r="K152" s="21">
        <v>42767</v>
      </c>
      <c r="L152" s="21">
        <v>46381</v>
      </c>
      <c r="M152" s="21">
        <v>45439</v>
      </c>
      <c r="N152" s="21">
        <v>45432</v>
      </c>
      <c r="O152" s="21">
        <v>46472</v>
      </c>
      <c r="P152" s="21">
        <v>45439</v>
      </c>
    </row>
    <row r="153" spans="3:16">
      <c r="C153" s="21">
        <v>45462</v>
      </c>
      <c r="D153" s="21">
        <v>43607</v>
      </c>
      <c r="E153" s="21">
        <v>43223</v>
      </c>
      <c r="F153" s="21">
        <v>42768</v>
      </c>
      <c r="G153" s="21">
        <v>43607</v>
      </c>
      <c r="H153" s="21">
        <v>45462</v>
      </c>
      <c r="I153" s="21">
        <v>42768</v>
      </c>
      <c r="J153" s="21">
        <v>43739</v>
      </c>
      <c r="K153" s="21">
        <v>42768</v>
      </c>
      <c r="L153" s="21">
        <v>46384</v>
      </c>
      <c r="M153" s="21">
        <v>45462</v>
      </c>
      <c r="N153" s="21">
        <v>45474</v>
      </c>
      <c r="O153" s="21">
        <v>46475</v>
      </c>
      <c r="P153" s="21">
        <v>45462</v>
      </c>
    </row>
    <row r="154" spans="3:16">
      <c r="C154" s="21">
        <v>45477</v>
      </c>
      <c r="D154" s="21">
        <v>43621</v>
      </c>
      <c r="E154" s="21">
        <v>43224</v>
      </c>
      <c r="F154" s="21">
        <v>42828</v>
      </c>
      <c r="G154" s="21">
        <v>43621</v>
      </c>
      <c r="H154" s="21">
        <v>45477</v>
      </c>
      <c r="I154" s="21">
        <v>42828</v>
      </c>
      <c r="J154" s="21">
        <v>43745</v>
      </c>
      <c r="K154" s="21">
        <v>42828</v>
      </c>
      <c r="L154" s="21">
        <v>46388</v>
      </c>
      <c r="M154" s="21">
        <v>45477</v>
      </c>
      <c r="N154" s="21">
        <v>45509</v>
      </c>
      <c r="O154" s="21">
        <v>46513</v>
      </c>
      <c r="P154" s="21">
        <v>45477</v>
      </c>
    </row>
    <row r="155" spans="3:16">
      <c r="C155" s="21">
        <v>45537</v>
      </c>
      <c r="D155" s="21">
        <v>43622</v>
      </c>
      <c r="E155" s="21">
        <v>43297</v>
      </c>
      <c r="F155" s="21">
        <v>42829</v>
      </c>
      <c r="G155" s="21">
        <v>43622</v>
      </c>
      <c r="H155" s="21">
        <v>45537</v>
      </c>
      <c r="I155" s="21">
        <v>42829</v>
      </c>
      <c r="J155" s="21">
        <v>43824</v>
      </c>
      <c r="K155" s="21">
        <v>42829</v>
      </c>
      <c r="L155" s="21">
        <v>46472</v>
      </c>
      <c r="M155" s="21">
        <v>45537</v>
      </c>
      <c r="N155" s="21">
        <v>45537</v>
      </c>
      <c r="O155" s="21">
        <v>46524</v>
      </c>
      <c r="P155" s="21">
        <v>45537</v>
      </c>
    </row>
    <row r="156" spans="3:16">
      <c r="C156" s="21">
        <v>45579</v>
      </c>
      <c r="D156" s="21">
        <v>43676</v>
      </c>
      <c r="E156" s="21">
        <v>43360</v>
      </c>
      <c r="F156" s="21">
        <v>42856</v>
      </c>
      <c r="G156" s="21">
        <v>43676</v>
      </c>
      <c r="H156" s="21">
        <v>45579</v>
      </c>
      <c r="I156" s="21">
        <v>42856</v>
      </c>
      <c r="J156" s="21">
        <v>43825</v>
      </c>
      <c r="K156" s="21">
        <v>42856</v>
      </c>
      <c r="L156" s="21">
        <v>46475</v>
      </c>
      <c r="M156" s="21">
        <v>45579</v>
      </c>
      <c r="N156" s="21">
        <v>45565</v>
      </c>
      <c r="O156" s="21">
        <v>46857</v>
      </c>
      <c r="P156" s="21">
        <v>45579</v>
      </c>
    </row>
    <row r="157" spans="3:16">
      <c r="C157" s="21">
        <v>45607</v>
      </c>
      <c r="D157" s="21">
        <v>43689</v>
      </c>
      <c r="E157" s="21">
        <v>43367</v>
      </c>
      <c r="F157" s="21">
        <v>42884</v>
      </c>
      <c r="G157" s="21">
        <v>43689</v>
      </c>
      <c r="H157" s="21">
        <v>45607</v>
      </c>
      <c r="I157" s="21">
        <v>42884</v>
      </c>
      <c r="J157" s="21">
        <v>43831</v>
      </c>
      <c r="K157" s="21">
        <v>42884</v>
      </c>
      <c r="L157" s="21">
        <v>46510</v>
      </c>
      <c r="M157" s="21">
        <v>45607</v>
      </c>
      <c r="N157" s="21">
        <v>45579</v>
      </c>
      <c r="O157" s="21">
        <v>46860</v>
      </c>
      <c r="P157" s="21">
        <v>45607</v>
      </c>
    </row>
    <row r="158" spans="3:16">
      <c r="C158" s="21">
        <v>45624</v>
      </c>
      <c r="D158" s="21">
        <v>43710</v>
      </c>
      <c r="E158" s="21">
        <v>43381</v>
      </c>
      <c r="F158" s="21">
        <v>42885</v>
      </c>
      <c r="G158" s="21">
        <v>43710</v>
      </c>
      <c r="H158" s="21">
        <v>45624</v>
      </c>
      <c r="I158" s="21">
        <v>42885</v>
      </c>
      <c r="J158" s="21">
        <v>43857</v>
      </c>
      <c r="K158" s="21">
        <v>42885</v>
      </c>
      <c r="L158" s="21">
        <v>46538</v>
      </c>
      <c r="M158" s="21">
        <v>45624</v>
      </c>
      <c r="N158" s="21">
        <v>45607</v>
      </c>
      <c r="O158" s="21">
        <v>46874</v>
      </c>
      <c r="P158" s="21">
        <v>45624</v>
      </c>
    </row>
    <row r="159" spans="3:16">
      <c r="C159" s="21">
        <v>45651</v>
      </c>
      <c r="D159" s="21">
        <v>43717</v>
      </c>
      <c r="E159" s="21">
        <v>43427</v>
      </c>
      <c r="F159" s="21">
        <v>43010</v>
      </c>
      <c r="G159" s="21">
        <v>43717</v>
      </c>
      <c r="H159" s="21">
        <v>45651</v>
      </c>
      <c r="I159" s="21">
        <v>43010</v>
      </c>
      <c r="J159" s="21">
        <v>43858</v>
      </c>
      <c r="K159" s="21">
        <v>43010</v>
      </c>
      <c r="L159" s="21">
        <v>46629</v>
      </c>
      <c r="M159" s="21">
        <v>45651</v>
      </c>
      <c r="N159" s="21">
        <v>45651</v>
      </c>
      <c r="O159" s="21">
        <v>46898</v>
      </c>
      <c r="P159" s="21">
        <v>45651</v>
      </c>
    </row>
    <row r="160" spans="3:16">
      <c r="C160" s="21">
        <v>45658</v>
      </c>
      <c r="D160" s="21">
        <v>43724</v>
      </c>
      <c r="E160" s="21">
        <v>43458</v>
      </c>
      <c r="F160" s="21">
        <v>43011</v>
      </c>
      <c r="G160" s="21">
        <v>43724</v>
      </c>
      <c r="H160" s="21">
        <v>45658</v>
      </c>
      <c r="I160" s="21">
        <v>43011</v>
      </c>
      <c r="J160" s="21">
        <v>43931</v>
      </c>
      <c r="K160" s="21">
        <v>43011</v>
      </c>
      <c r="L160" s="21">
        <v>46748</v>
      </c>
      <c r="M160" s="21">
        <v>45658</v>
      </c>
      <c r="N160" s="21">
        <v>45652</v>
      </c>
      <c r="O160" s="21">
        <v>46909</v>
      </c>
      <c r="P160" s="21">
        <v>45658</v>
      </c>
    </row>
    <row r="161" spans="3:16">
      <c r="C161" s="21">
        <v>45677</v>
      </c>
      <c r="D161" s="21">
        <v>43766</v>
      </c>
      <c r="E161" s="21">
        <v>43465</v>
      </c>
      <c r="F161" s="21">
        <v>43012</v>
      </c>
      <c r="G161" s="21">
        <v>43766</v>
      </c>
      <c r="H161" s="21">
        <v>45677</v>
      </c>
      <c r="I161" s="21">
        <v>43012</v>
      </c>
      <c r="J161" s="21">
        <v>43934</v>
      </c>
      <c r="K161" s="21">
        <v>43012</v>
      </c>
      <c r="L161" s="21">
        <v>46749</v>
      </c>
      <c r="M161" s="21">
        <v>45677</v>
      </c>
      <c r="N161" s="21">
        <v>45658</v>
      </c>
      <c r="O161" s="21">
        <v>46966</v>
      </c>
      <c r="P161" s="21">
        <v>45677</v>
      </c>
    </row>
    <row r="162" spans="3:16">
      <c r="C162" s="21">
        <v>45705</v>
      </c>
      <c r="D162" s="21">
        <v>43824</v>
      </c>
      <c r="E162" s="21">
        <v>43466</v>
      </c>
      <c r="F162" s="21">
        <v>43013</v>
      </c>
      <c r="G162" s="21">
        <v>43824</v>
      </c>
      <c r="H162" s="21">
        <v>45705</v>
      </c>
      <c r="I162" s="21">
        <v>43013</v>
      </c>
      <c r="J162" s="21">
        <v>43951</v>
      </c>
      <c r="K162" s="21">
        <v>43013</v>
      </c>
      <c r="L162" s="21">
        <v>46755</v>
      </c>
      <c r="M162" s="21">
        <v>45705</v>
      </c>
      <c r="N162" s="21">
        <v>45705</v>
      </c>
      <c r="O162" s="21">
        <v>47112</v>
      </c>
      <c r="P162" s="21">
        <v>45705</v>
      </c>
    </row>
    <row r="163" spans="3:16">
      <c r="C163" s="21">
        <v>45803</v>
      </c>
      <c r="D163" s="21">
        <v>43831</v>
      </c>
      <c r="E163" s="21">
        <v>43467</v>
      </c>
      <c r="F163" s="21">
        <v>43014</v>
      </c>
      <c r="G163" s="21">
        <v>43831</v>
      </c>
      <c r="H163" s="21">
        <v>45803</v>
      </c>
      <c r="I163" s="21">
        <v>43014</v>
      </c>
      <c r="J163" s="21">
        <v>43952</v>
      </c>
      <c r="K163" s="21">
        <v>43014</v>
      </c>
      <c r="L163" s="21">
        <v>46857</v>
      </c>
      <c r="M163" s="21">
        <v>45803</v>
      </c>
      <c r="N163" s="21">
        <v>45765</v>
      </c>
      <c r="O163" s="21">
        <v>47113</v>
      </c>
      <c r="P163" s="21">
        <v>45803</v>
      </c>
    </row>
    <row r="164" spans="3:16">
      <c r="C164" s="21">
        <v>45842</v>
      </c>
      <c r="D164" s="21">
        <v>43857</v>
      </c>
      <c r="E164" s="21">
        <v>43468</v>
      </c>
      <c r="F164" s="21">
        <v>43101</v>
      </c>
      <c r="G164" s="21">
        <v>43857</v>
      </c>
      <c r="H164" s="21">
        <v>45842</v>
      </c>
      <c r="I164" s="21">
        <v>43101</v>
      </c>
      <c r="J164" s="21">
        <v>44007</v>
      </c>
      <c r="K164" s="21">
        <v>43101</v>
      </c>
      <c r="L164" s="21">
        <v>46860</v>
      </c>
      <c r="M164" s="21">
        <v>45842</v>
      </c>
      <c r="N164" s="21">
        <v>45796</v>
      </c>
      <c r="O164" s="21">
        <v>47119</v>
      </c>
      <c r="P164" s="21">
        <v>45842</v>
      </c>
    </row>
    <row r="165" spans="3:16">
      <c r="C165" s="21">
        <v>45901</v>
      </c>
      <c r="D165" s="21">
        <v>43952</v>
      </c>
      <c r="E165" s="21">
        <v>43479</v>
      </c>
      <c r="F165" s="21">
        <v>43146</v>
      </c>
      <c r="G165" s="21">
        <v>43952</v>
      </c>
      <c r="H165" s="21">
        <v>45901</v>
      </c>
      <c r="I165" s="21">
        <v>43146</v>
      </c>
      <c r="J165" s="21">
        <v>44013</v>
      </c>
      <c r="K165" s="21">
        <v>43146</v>
      </c>
      <c r="L165" s="21">
        <v>46874</v>
      </c>
      <c r="M165" s="21">
        <v>45901</v>
      </c>
      <c r="N165" s="21">
        <v>45839</v>
      </c>
      <c r="O165" s="21">
        <v>47120</v>
      </c>
      <c r="P165" s="21">
        <v>45901</v>
      </c>
    </row>
    <row r="166" spans="3:16">
      <c r="C166" s="21">
        <v>45943</v>
      </c>
      <c r="D166" s="21">
        <v>43958</v>
      </c>
      <c r="E166" s="21">
        <v>43507</v>
      </c>
      <c r="F166" s="21">
        <v>43147</v>
      </c>
      <c r="G166" s="21">
        <v>43958</v>
      </c>
      <c r="H166" s="21">
        <v>45943</v>
      </c>
      <c r="I166" s="21">
        <v>43147</v>
      </c>
      <c r="J166" s="21">
        <v>44105</v>
      </c>
      <c r="K166" s="21">
        <v>43147</v>
      </c>
      <c r="L166" s="21">
        <v>46902</v>
      </c>
      <c r="M166" s="21">
        <v>45943</v>
      </c>
      <c r="N166" s="21">
        <v>45873</v>
      </c>
      <c r="O166" s="21">
        <v>47207</v>
      </c>
      <c r="P166" s="21">
        <v>45943</v>
      </c>
    </row>
    <row r="167" spans="3:16">
      <c r="C167" s="21">
        <v>45972</v>
      </c>
      <c r="D167" s="21">
        <v>43962</v>
      </c>
      <c r="E167" s="21">
        <v>43545</v>
      </c>
      <c r="F167" s="21">
        <v>43150</v>
      </c>
      <c r="G167" s="21">
        <v>43962</v>
      </c>
      <c r="H167" s="21">
        <v>45972</v>
      </c>
      <c r="I167" s="21">
        <v>43150</v>
      </c>
      <c r="J167" s="21">
        <v>44106</v>
      </c>
      <c r="K167" s="21">
        <v>43150</v>
      </c>
      <c r="L167" s="21">
        <v>46993</v>
      </c>
      <c r="M167" s="21">
        <v>45972</v>
      </c>
      <c r="N167" s="21">
        <v>45901</v>
      </c>
      <c r="O167" s="21">
        <v>47210</v>
      </c>
      <c r="P167" s="21">
        <v>45972</v>
      </c>
    </row>
    <row r="168" spans="3:16">
      <c r="C168" s="21">
        <v>45988</v>
      </c>
      <c r="D168" s="21">
        <v>43976</v>
      </c>
      <c r="E168" s="21">
        <v>43584</v>
      </c>
      <c r="F168" s="21">
        <v>43151</v>
      </c>
      <c r="G168" s="21">
        <v>43976</v>
      </c>
      <c r="H168" s="21">
        <v>45988</v>
      </c>
      <c r="I168" s="21">
        <v>43151</v>
      </c>
      <c r="J168" s="21">
        <v>44130</v>
      </c>
      <c r="K168" s="21">
        <v>43151</v>
      </c>
      <c r="L168" s="21">
        <v>47112</v>
      </c>
      <c r="M168" s="21">
        <v>45988</v>
      </c>
      <c r="N168" s="21">
        <v>45943</v>
      </c>
      <c r="O168" s="21">
        <v>47239</v>
      </c>
      <c r="P168" s="21">
        <v>45988</v>
      </c>
    </row>
    <row r="169" spans="3:16">
      <c r="C169" s="21">
        <v>46016</v>
      </c>
      <c r="D169" s="21">
        <v>43977</v>
      </c>
      <c r="E169" s="21">
        <v>43585</v>
      </c>
      <c r="F169" s="21">
        <v>43152</v>
      </c>
      <c r="G169" s="21">
        <v>43977</v>
      </c>
      <c r="H169" s="21">
        <v>46016</v>
      </c>
      <c r="I169" s="21">
        <v>43152</v>
      </c>
      <c r="J169" s="21">
        <v>44190</v>
      </c>
      <c r="K169" s="21">
        <v>43152</v>
      </c>
      <c r="L169" s="21">
        <v>47113</v>
      </c>
      <c r="M169" s="21">
        <v>46016</v>
      </c>
      <c r="N169" s="21">
        <v>45972</v>
      </c>
      <c r="O169" s="21">
        <v>47248</v>
      </c>
      <c r="P169" s="21">
        <v>46016</v>
      </c>
    </row>
    <row r="170" spans="3:16">
      <c r="C170" s="21">
        <v>46023</v>
      </c>
      <c r="D170" s="21">
        <v>43990</v>
      </c>
      <c r="E170" s="21">
        <v>43586</v>
      </c>
      <c r="F170" s="21">
        <v>43195</v>
      </c>
      <c r="G170" s="21">
        <v>43990</v>
      </c>
      <c r="H170" s="21">
        <v>46023</v>
      </c>
      <c r="I170" s="21">
        <v>43195</v>
      </c>
      <c r="J170" s="21">
        <v>44197</v>
      </c>
      <c r="K170" s="21">
        <v>43195</v>
      </c>
      <c r="L170" s="21">
        <v>47119</v>
      </c>
      <c r="M170" s="21">
        <v>46023</v>
      </c>
      <c r="N170" s="21">
        <v>46016</v>
      </c>
      <c r="O170" s="21">
        <v>47259</v>
      </c>
      <c r="P170" s="21">
        <v>46023</v>
      </c>
    </row>
    <row r="171" spans="3:16">
      <c r="C171" s="21">
        <v>46041</v>
      </c>
      <c r="D171" s="21">
        <v>44043</v>
      </c>
      <c r="E171" s="21">
        <v>43587</v>
      </c>
      <c r="F171" s="21">
        <v>43196</v>
      </c>
      <c r="G171" s="21">
        <v>44043</v>
      </c>
      <c r="H171" s="21">
        <v>46041</v>
      </c>
      <c r="I171" s="21">
        <v>43196</v>
      </c>
      <c r="J171" s="21">
        <v>44239</v>
      </c>
      <c r="K171" s="21">
        <v>43196</v>
      </c>
      <c r="L171" s="21">
        <v>47207</v>
      </c>
      <c r="M171" s="21">
        <v>46041</v>
      </c>
      <c r="N171" s="21">
        <v>46017</v>
      </c>
      <c r="O171" s="21">
        <v>47331</v>
      </c>
      <c r="P171" s="21">
        <v>46041</v>
      </c>
    </row>
    <row r="172" spans="3:16">
      <c r="C172" s="21">
        <v>46069</v>
      </c>
      <c r="D172" s="21">
        <v>44063</v>
      </c>
      <c r="E172" s="21">
        <v>43588</v>
      </c>
      <c r="F172" s="21">
        <v>43220</v>
      </c>
      <c r="G172" s="21">
        <v>44063</v>
      </c>
      <c r="H172" s="21">
        <v>46069</v>
      </c>
      <c r="I172" s="21">
        <v>43220</v>
      </c>
      <c r="J172" s="21">
        <v>44242</v>
      </c>
      <c r="K172" s="21">
        <v>43220</v>
      </c>
      <c r="L172" s="21">
        <v>47210</v>
      </c>
      <c r="M172" s="21">
        <v>46069</v>
      </c>
      <c r="N172" s="21">
        <v>46023</v>
      </c>
      <c r="O172" s="21">
        <v>47477</v>
      </c>
      <c r="P172" s="21">
        <v>46069</v>
      </c>
    </row>
    <row r="173" spans="3:16">
      <c r="C173" s="21">
        <v>46167</v>
      </c>
      <c r="D173" s="21">
        <v>44074</v>
      </c>
      <c r="E173" s="21">
        <v>43591</v>
      </c>
      <c r="F173" s="21">
        <v>43221</v>
      </c>
      <c r="G173" s="21">
        <v>44074</v>
      </c>
      <c r="H173" s="21">
        <v>46167</v>
      </c>
      <c r="I173" s="21">
        <v>43221</v>
      </c>
      <c r="J173" s="21">
        <v>44288</v>
      </c>
      <c r="K173" s="21">
        <v>43221</v>
      </c>
      <c r="L173" s="21">
        <v>47245</v>
      </c>
      <c r="M173" s="21">
        <v>46167</v>
      </c>
      <c r="N173" s="21">
        <v>46069</v>
      </c>
      <c r="O173" s="21">
        <v>47478</v>
      </c>
      <c r="P173" s="21">
        <v>46167</v>
      </c>
    </row>
    <row r="174" spans="3:16">
      <c r="C174" s="21">
        <v>46272</v>
      </c>
      <c r="D174" s="21">
        <v>44090</v>
      </c>
      <c r="E174" s="21">
        <v>43661</v>
      </c>
      <c r="F174" s="21">
        <v>43269</v>
      </c>
      <c r="G174" s="21">
        <v>44090</v>
      </c>
      <c r="H174" s="21">
        <v>46272</v>
      </c>
      <c r="I174" s="21">
        <v>43269</v>
      </c>
      <c r="J174" s="21">
        <v>44291</v>
      </c>
      <c r="K174" s="21">
        <v>43269</v>
      </c>
      <c r="L174" s="21">
        <v>47266</v>
      </c>
      <c r="M174" s="21">
        <v>46272</v>
      </c>
      <c r="N174" s="21">
        <v>46115</v>
      </c>
      <c r="O174" s="21">
        <v>47484</v>
      </c>
      <c r="P174" s="21">
        <v>46272</v>
      </c>
    </row>
    <row r="175" spans="3:16">
      <c r="C175" s="21">
        <v>46307</v>
      </c>
      <c r="D175" s="21">
        <v>44133</v>
      </c>
      <c r="E175" s="21">
        <v>43689</v>
      </c>
      <c r="F175" s="21">
        <v>43367</v>
      </c>
      <c r="G175" s="21">
        <v>44133</v>
      </c>
      <c r="H175" s="21">
        <v>46307</v>
      </c>
      <c r="I175" s="21">
        <v>43367</v>
      </c>
      <c r="J175" s="21">
        <v>44292</v>
      </c>
      <c r="K175" s="21">
        <v>43367</v>
      </c>
      <c r="L175" s="21">
        <v>47357</v>
      </c>
      <c r="M175" s="21">
        <v>46307</v>
      </c>
      <c r="N175" s="21">
        <v>46160</v>
      </c>
      <c r="O175" s="21">
        <v>47485</v>
      </c>
      <c r="P175" s="21">
        <v>46307</v>
      </c>
    </row>
    <row r="176" spans="3:16">
      <c r="C176" s="21">
        <v>46337</v>
      </c>
      <c r="D176" s="21">
        <v>44190</v>
      </c>
      <c r="E176" s="21">
        <v>43724</v>
      </c>
      <c r="F176" s="21">
        <v>43374</v>
      </c>
      <c r="G176" s="21">
        <v>44190</v>
      </c>
      <c r="H176" s="21">
        <v>46337</v>
      </c>
      <c r="I176" s="21">
        <v>43374</v>
      </c>
      <c r="J176" s="21">
        <v>44335</v>
      </c>
      <c r="K176" s="21">
        <v>43374</v>
      </c>
      <c r="L176" s="21">
        <v>47477</v>
      </c>
      <c r="M176" s="21">
        <v>46337</v>
      </c>
      <c r="N176" s="21">
        <v>46204</v>
      </c>
      <c r="O176" s="21">
        <v>47592</v>
      </c>
      <c r="P176" s="21">
        <v>46337</v>
      </c>
    </row>
    <row r="177" spans="3:16">
      <c r="C177" s="21">
        <v>46352</v>
      </c>
      <c r="D177" s="21">
        <v>44197</v>
      </c>
      <c r="E177" s="21">
        <v>43731</v>
      </c>
      <c r="F177" s="21">
        <v>43375</v>
      </c>
      <c r="G177" s="21">
        <v>44197</v>
      </c>
      <c r="H177" s="21">
        <v>46352</v>
      </c>
      <c r="I177" s="21">
        <v>43375</v>
      </c>
      <c r="J177" s="21">
        <v>44361</v>
      </c>
      <c r="K177" s="21">
        <v>43375</v>
      </c>
      <c r="L177" s="21">
        <v>47478</v>
      </c>
      <c r="M177" s="21">
        <v>46352</v>
      </c>
      <c r="N177" s="21">
        <v>46237</v>
      </c>
      <c r="O177" s="21">
        <v>47595</v>
      </c>
      <c r="P177" s="21">
        <v>46352</v>
      </c>
    </row>
    <row r="178" spans="3:16">
      <c r="C178" s="21">
        <v>46381</v>
      </c>
      <c r="D178" s="21">
        <v>44224</v>
      </c>
      <c r="E178" s="21">
        <v>43752</v>
      </c>
      <c r="F178" s="21">
        <v>43376</v>
      </c>
      <c r="G178" s="21">
        <v>44224</v>
      </c>
      <c r="H178" s="21">
        <v>46381</v>
      </c>
      <c r="I178" s="21">
        <v>43376</v>
      </c>
      <c r="J178" s="21">
        <v>44378</v>
      </c>
      <c r="K178" s="21">
        <v>43376</v>
      </c>
      <c r="L178" s="21">
        <v>47484</v>
      </c>
      <c r="M178" s="21">
        <v>46381</v>
      </c>
      <c r="N178" s="21">
        <v>46272</v>
      </c>
      <c r="O178" s="21">
        <v>47604</v>
      </c>
      <c r="P178" s="21">
        <v>46381</v>
      </c>
    </row>
    <row r="179" spans="3:16">
      <c r="C179" s="21">
        <v>46388</v>
      </c>
      <c r="D179" s="21">
        <v>44228</v>
      </c>
      <c r="E179" s="21">
        <v>43760</v>
      </c>
      <c r="F179" s="21">
        <v>43377</v>
      </c>
      <c r="G179" s="21">
        <v>44228</v>
      </c>
      <c r="H179" s="21">
        <v>46388</v>
      </c>
      <c r="I179" s="21">
        <v>43377</v>
      </c>
      <c r="J179" s="21">
        <v>44461</v>
      </c>
      <c r="K179" s="21">
        <v>43377</v>
      </c>
      <c r="L179" s="21">
        <v>47592</v>
      </c>
      <c r="M179" s="21">
        <v>46388</v>
      </c>
      <c r="N179" s="21">
        <v>46307</v>
      </c>
      <c r="O179" s="21">
        <v>47633</v>
      </c>
      <c r="P179" s="21">
        <v>46388</v>
      </c>
    </row>
    <row r="180" spans="3:16">
      <c r="C180" s="21">
        <v>46405</v>
      </c>
      <c r="D180" s="21">
        <v>44239</v>
      </c>
      <c r="E180" s="21">
        <v>43773</v>
      </c>
      <c r="F180" s="21">
        <v>43378</v>
      </c>
      <c r="G180" s="21">
        <v>44239</v>
      </c>
      <c r="H180" s="21">
        <v>46405</v>
      </c>
      <c r="I180" s="21">
        <v>43378</v>
      </c>
      <c r="J180" s="21">
        <v>44470</v>
      </c>
      <c r="K180" s="21">
        <v>43378</v>
      </c>
      <c r="L180" s="21">
        <v>47595</v>
      </c>
      <c r="M180" s="21">
        <v>46405</v>
      </c>
      <c r="N180" s="21">
        <v>46337</v>
      </c>
      <c r="O180" s="21">
        <v>47644</v>
      </c>
      <c r="P180" s="21">
        <v>46405</v>
      </c>
    </row>
    <row r="181" spans="3:16">
      <c r="C181" s="21">
        <v>46433</v>
      </c>
      <c r="D181" s="21">
        <v>44315</v>
      </c>
      <c r="E181" s="21">
        <v>43830</v>
      </c>
      <c r="F181" s="21">
        <v>43465</v>
      </c>
      <c r="G181" s="21">
        <v>44315</v>
      </c>
      <c r="H181" s="21">
        <v>46433</v>
      </c>
      <c r="I181" s="21">
        <v>43465</v>
      </c>
      <c r="J181" s="21">
        <v>44483</v>
      </c>
      <c r="K181" s="21">
        <v>43465</v>
      </c>
      <c r="L181" s="21">
        <v>47609</v>
      </c>
      <c r="M181" s="21">
        <v>46433</v>
      </c>
      <c r="N181" s="21">
        <v>46381</v>
      </c>
      <c r="O181" s="21">
        <v>47696</v>
      </c>
      <c r="P181" s="21">
        <v>46433</v>
      </c>
    </row>
    <row r="182" spans="3:16">
      <c r="C182" s="21">
        <v>46538</v>
      </c>
      <c r="D182" s="21">
        <v>44329</v>
      </c>
      <c r="E182" s="21">
        <v>43831</v>
      </c>
      <c r="F182" s="21">
        <v>43466</v>
      </c>
      <c r="G182" s="21">
        <v>44329</v>
      </c>
      <c r="H182" s="21">
        <v>46538</v>
      </c>
      <c r="I182" s="21">
        <v>43466</v>
      </c>
      <c r="J182" s="21">
        <v>44557</v>
      </c>
      <c r="K182" s="21">
        <v>43466</v>
      </c>
      <c r="L182" s="21">
        <v>47630</v>
      </c>
      <c r="M182" s="21">
        <v>46538</v>
      </c>
      <c r="N182" s="21">
        <v>46384</v>
      </c>
      <c r="O182" s="21">
        <v>47842</v>
      </c>
      <c r="P182" s="21">
        <v>46538</v>
      </c>
    </row>
    <row r="183" spans="3:16">
      <c r="C183" s="21">
        <v>46573</v>
      </c>
      <c r="D183" s="21">
        <v>44330</v>
      </c>
      <c r="E183" s="21">
        <v>43832</v>
      </c>
      <c r="F183" s="21">
        <v>43500</v>
      </c>
      <c r="G183" s="21">
        <v>44330</v>
      </c>
      <c r="H183" s="21">
        <v>46573</v>
      </c>
      <c r="I183" s="21">
        <v>43500</v>
      </c>
      <c r="J183" s="21">
        <v>44593</v>
      </c>
      <c r="K183" s="21">
        <v>43500</v>
      </c>
      <c r="L183" s="21">
        <v>47721</v>
      </c>
      <c r="M183" s="21">
        <v>46573</v>
      </c>
      <c r="N183" s="21">
        <v>46388</v>
      </c>
      <c r="O183" s="21">
        <v>47843</v>
      </c>
      <c r="P183" s="21">
        <v>46573</v>
      </c>
    </row>
    <row r="184" spans="3:16">
      <c r="C184" s="21">
        <v>46636</v>
      </c>
      <c r="D184" s="21">
        <v>44342</v>
      </c>
      <c r="E184" s="21">
        <v>43833</v>
      </c>
      <c r="F184" s="21">
        <v>43501</v>
      </c>
      <c r="G184" s="21">
        <v>44342</v>
      </c>
      <c r="H184" s="21">
        <v>46636</v>
      </c>
      <c r="I184" s="21">
        <v>43501</v>
      </c>
      <c r="J184" s="21">
        <v>44594</v>
      </c>
      <c r="K184" s="21">
        <v>43501</v>
      </c>
      <c r="L184" s="21">
        <v>47842</v>
      </c>
      <c r="M184" s="21">
        <v>46636</v>
      </c>
      <c r="N184" s="21">
        <v>46433</v>
      </c>
      <c r="O184" s="21"/>
      <c r="P184" s="21">
        <v>46636</v>
      </c>
    </row>
    <row r="185" spans="3:16">
      <c r="C185" s="21">
        <v>46671</v>
      </c>
      <c r="D185" s="21">
        <v>44354</v>
      </c>
      <c r="E185" s="21">
        <v>43843</v>
      </c>
      <c r="F185" s="21">
        <v>43502</v>
      </c>
      <c r="G185" s="21">
        <v>44354</v>
      </c>
      <c r="H185" s="21">
        <v>46671</v>
      </c>
      <c r="I185" s="21">
        <v>43502</v>
      </c>
      <c r="J185" s="21">
        <v>44595</v>
      </c>
      <c r="K185" s="21">
        <v>43502</v>
      </c>
      <c r="L185" s="21">
        <v>47843</v>
      </c>
      <c r="M185" s="21">
        <v>46671</v>
      </c>
      <c r="N185" s="21">
        <v>46472</v>
      </c>
      <c r="O185" s="21"/>
      <c r="P185" s="21">
        <v>46671</v>
      </c>
    </row>
    <row r="186" spans="3:16">
      <c r="C186" s="21">
        <v>46702</v>
      </c>
      <c r="D186" s="21">
        <v>44397</v>
      </c>
      <c r="E186" s="21">
        <v>43872</v>
      </c>
      <c r="F186" s="21">
        <v>43503</v>
      </c>
      <c r="G186" s="21">
        <v>44397</v>
      </c>
      <c r="H186" s="21">
        <v>46702</v>
      </c>
      <c r="I186" s="21">
        <v>43503</v>
      </c>
      <c r="J186" s="21">
        <v>44656</v>
      </c>
      <c r="K186" s="21">
        <v>43503</v>
      </c>
      <c r="L186" s="21"/>
      <c r="M186" s="21">
        <v>46702</v>
      </c>
      <c r="N186" s="21">
        <v>46531</v>
      </c>
      <c r="O186" s="21"/>
      <c r="P186" s="21">
        <v>46702</v>
      </c>
    </row>
    <row r="187" spans="3:16">
      <c r="C187" s="21">
        <v>46716</v>
      </c>
      <c r="D187" s="21">
        <v>44418</v>
      </c>
      <c r="E187" s="21">
        <v>43885</v>
      </c>
      <c r="F187" s="21">
        <v>43504</v>
      </c>
      <c r="G187" s="21">
        <v>44418</v>
      </c>
      <c r="H187" s="21">
        <v>46716</v>
      </c>
      <c r="I187" s="21">
        <v>43504</v>
      </c>
      <c r="J187" s="21">
        <v>44666</v>
      </c>
      <c r="K187" s="21">
        <v>43504</v>
      </c>
      <c r="L187" s="21"/>
      <c r="M187" s="21">
        <v>46716</v>
      </c>
      <c r="N187" s="21">
        <v>46569</v>
      </c>
      <c r="O187" s="21"/>
      <c r="P187" s="21">
        <v>46716</v>
      </c>
    </row>
    <row r="188" spans="3:16">
      <c r="C188" s="21">
        <v>46769</v>
      </c>
      <c r="D188" s="21">
        <v>44439</v>
      </c>
      <c r="E188" s="21">
        <v>43910</v>
      </c>
      <c r="F188" s="21">
        <v>43560</v>
      </c>
      <c r="G188" s="21">
        <v>44439</v>
      </c>
      <c r="H188" s="21">
        <v>46769</v>
      </c>
      <c r="I188" s="21">
        <v>43560</v>
      </c>
      <c r="J188" s="21">
        <v>44669</v>
      </c>
      <c r="K188" s="21">
        <v>43560</v>
      </c>
      <c r="L188" s="21"/>
      <c r="M188" s="21">
        <v>46769</v>
      </c>
      <c r="N188" s="21">
        <v>46601</v>
      </c>
      <c r="O188" s="21"/>
      <c r="P188" s="21">
        <v>46769</v>
      </c>
    </row>
    <row r="189" spans="3:16">
      <c r="C189" s="21">
        <v>46804</v>
      </c>
      <c r="D189" s="21">
        <v>44455</v>
      </c>
      <c r="E189" s="21">
        <v>43950</v>
      </c>
      <c r="F189" s="21">
        <v>43586</v>
      </c>
      <c r="G189" s="21">
        <v>44455</v>
      </c>
      <c r="H189" s="21">
        <v>46804</v>
      </c>
      <c r="I189" s="21">
        <v>43586</v>
      </c>
      <c r="J189" s="21">
        <v>44683</v>
      </c>
      <c r="K189" s="21">
        <v>43586</v>
      </c>
      <c r="L189" s="21"/>
      <c r="M189" s="21">
        <v>46804</v>
      </c>
      <c r="N189" s="21">
        <v>46636</v>
      </c>
      <c r="O189" s="21"/>
      <c r="P189" s="21">
        <v>46804</v>
      </c>
    </row>
    <row r="190" spans="3:16">
      <c r="C190" s="21">
        <v>46902</v>
      </c>
      <c r="D190" s="21">
        <v>44488</v>
      </c>
      <c r="E190" s="21">
        <v>43955</v>
      </c>
      <c r="F190" s="21">
        <v>43587</v>
      </c>
      <c r="G190" s="21">
        <v>44488</v>
      </c>
      <c r="H190" s="21">
        <v>46902</v>
      </c>
      <c r="I190" s="21">
        <v>43587</v>
      </c>
      <c r="J190" s="21">
        <v>44690</v>
      </c>
      <c r="K190" s="21">
        <v>43587</v>
      </c>
      <c r="L190" s="21"/>
      <c r="M190" s="21">
        <v>46902</v>
      </c>
      <c r="N190" s="21">
        <v>46671</v>
      </c>
      <c r="O190" s="21"/>
      <c r="P190" s="21">
        <v>46902</v>
      </c>
    </row>
    <row r="191" spans="3:16">
      <c r="C191" s="21">
        <v>46938</v>
      </c>
      <c r="D191" s="21">
        <v>44504</v>
      </c>
      <c r="E191" s="21">
        <v>43956</v>
      </c>
      <c r="F191" s="21">
        <v>43588</v>
      </c>
      <c r="G191" s="21">
        <v>44504</v>
      </c>
      <c r="H191" s="21">
        <v>46938</v>
      </c>
      <c r="I191" s="21">
        <v>43588</v>
      </c>
      <c r="J191" s="21">
        <v>44715</v>
      </c>
      <c r="K191" s="21">
        <v>43588</v>
      </c>
      <c r="L191" s="21"/>
      <c r="M191" s="21">
        <v>46938</v>
      </c>
      <c r="N191" s="21">
        <v>46702</v>
      </c>
      <c r="O191" s="21"/>
      <c r="P191" s="21">
        <v>46938</v>
      </c>
    </row>
    <row r="192" spans="3:16">
      <c r="C192" s="21">
        <v>47000</v>
      </c>
      <c r="D192" s="21">
        <v>44579</v>
      </c>
      <c r="E192" s="21">
        <v>43957</v>
      </c>
      <c r="F192" s="21">
        <v>43623</v>
      </c>
      <c r="G192" s="21">
        <v>44579</v>
      </c>
      <c r="H192" s="21">
        <v>47000</v>
      </c>
      <c r="I192" s="21">
        <v>43623</v>
      </c>
      <c r="J192" s="21">
        <v>44743</v>
      </c>
      <c r="K192" s="21">
        <v>43623</v>
      </c>
      <c r="L192" s="21"/>
      <c r="M192" s="21">
        <v>47000</v>
      </c>
      <c r="N192" s="21">
        <v>46748</v>
      </c>
      <c r="O192" s="21"/>
      <c r="P192" s="21">
        <v>47000</v>
      </c>
    </row>
    <row r="193" spans="3:16">
      <c r="C193" s="21">
        <v>47035</v>
      </c>
      <c r="D193" s="21">
        <v>44593</v>
      </c>
      <c r="E193" s="21">
        <v>44035</v>
      </c>
      <c r="F193" s="21">
        <v>43721</v>
      </c>
      <c r="G193" s="21">
        <v>44593</v>
      </c>
      <c r="H193" s="21">
        <v>47035</v>
      </c>
      <c r="I193" s="21">
        <v>43721</v>
      </c>
      <c r="J193" s="21">
        <v>44816</v>
      </c>
      <c r="K193" s="21">
        <v>43721</v>
      </c>
      <c r="L193" s="21"/>
      <c r="M193" s="21">
        <v>47035</v>
      </c>
      <c r="N193" s="21">
        <v>46749</v>
      </c>
      <c r="O193" s="21"/>
      <c r="P193" s="21">
        <v>47035</v>
      </c>
    </row>
    <row r="194" spans="3:16">
      <c r="C194" s="21">
        <v>47080</v>
      </c>
      <c r="D194" s="21">
        <v>44594</v>
      </c>
      <c r="E194" s="21">
        <v>44036</v>
      </c>
      <c r="F194" s="21">
        <v>43739</v>
      </c>
      <c r="G194" s="21">
        <v>44594</v>
      </c>
      <c r="H194" s="21">
        <v>47080</v>
      </c>
      <c r="I194" s="21">
        <v>43739</v>
      </c>
      <c r="J194" s="21">
        <v>44838</v>
      </c>
      <c r="K194" s="21">
        <v>43739</v>
      </c>
      <c r="L194" s="21"/>
      <c r="M194" s="21">
        <v>47080</v>
      </c>
      <c r="N194" s="21">
        <v>46755</v>
      </c>
      <c r="O194" s="21"/>
      <c r="P194" s="21">
        <v>47080</v>
      </c>
    </row>
    <row r="195" spans="3:16">
      <c r="C195" s="21">
        <v>47112</v>
      </c>
      <c r="D195" s="21">
        <v>44670</v>
      </c>
      <c r="E195" s="21">
        <v>44053</v>
      </c>
      <c r="F195" s="21">
        <v>43740</v>
      </c>
      <c r="G195" s="21">
        <v>44670</v>
      </c>
      <c r="H195" s="21">
        <v>47112</v>
      </c>
      <c r="I195" s="21">
        <v>43740</v>
      </c>
      <c r="J195" s="21">
        <v>44921</v>
      </c>
      <c r="K195" s="21">
        <v>43740</v>
      </c>
      <c r="L195" s="21"/>
      <c r="M195" s="21">
        <v>47112</v>
      </c>
      <c r="N195" s="21">
        <v>46804</v>
      </c>
      <c r="O195" s="21"/>
      <c r="P195" s="21">
        <v>47112</v>
      </c>
    </row>
    <row r="196" spans="3:16">
      <c r="C196" s="21">
        <v>47119</v>
      </c>
      <c r="D196" s="21">
        <v>44683</v>
      </c>
      <c r="E196" s="21">
        <v>44095</v>
      </c>
      <c r="F196" s="21">
        <v>43741</v>
      </c>
      <c r="G196" s="21">
        <v>44683</v>
      </c>
      <c r="H196" s="21">
        <v>47119</v>
      </c>
      <c r="I196" s="21">
        <v>43741</v>
      </c>
      <c r="J196" s="21">
        <v>44922</v>
      </c>
      <c r="K196" s="21">
        <v>43741</v>
      </c>
      <c r="L196" s="21"/>
      <c r="M196" s="21">
        <v>47119</v>
      </c>
      <c r="N196" s="21">
        <v>46857</v>
      </c>
      <c r="O196" s="21"/>
      <c r="P196" s="21">
        <v>47119</v>
      </c>
    </row>
    <row r="197" spans="3:16">
      <c r="C197" s="21">
        <v>47133</v>
      </c>
      <c r="D197" s="21">
        <v>44684</v>
      </c>
      <c r="E197" s="21">
        <v>44096</v>
      </c>
      <c r="F197" s="21">
        <v>43742</v>
      </c>
      <c r="G197" s="21">
        <v>44684</v>
      </c>
      <c r="H197" s="21">
        <v>47133</v>
      </c>
      <c r="I197" s="21">
        <v>43742</v>
      </c>
      <c r="J197" s="21">
        <v>44928</v>
      </c>
      <c r="K197" s="21">
        <v>43742</v>
      </c>
      <c r="L197" s="21"/>
      <c r="M197" s="21">
        <v>47133</v>
      </c>
      <c r="N197" s="21">
        <v>46895</v>
      </c>
      <c r="O197" s="21"/>
      <c r="P197" s="21">
        <v>47133</v>
      </c>
    </row>
    <row r="198" spans="3:16">
      <c r="C198" s="21">
        <v>47168</v>
      </c>
      <c r="D198" s="21">
        <v>44685</v>
      </c>
      <c r="E198" s="21">
        <v>44138</v>
      </c>
      <c r="F198" s="21">
        <v>43745</v>
      </c>
      <c r="G198" s="21">
        <v>44685</v>
      </c>
      <c r="H198" s="21">
        <v>47168</v>
      </c>
      <c r="I198" s="21">
        <v>43745</v>
      </c>
      <c r="J198" s="21">
        <v>44949</v>
      </c>
      <c r="K198" s="21">
        <v>43745</v>
      </c>
      <c r="L198" s="21"/>
      <c r="M198" s="21">
        <v>47168</v>
      </c>
      <c r="N198" s="21">
        <v>46937</v>
      </c>
      <c r="O198" s="21"/>
      <c r="P198" s="21">
        <v>47168</v>
      </c>
    </row>
    <row r="199" spans="3:16">
      <c r="C199" s="21">
        <v>47266</v>
      </c>
      <c r="D199" s="21">
        <v>44697</v>
      </c>
      <c r="E199" s="21">
        <v>44158</v>
      </c>
      <c r="F199" s="21">
        <v>43831</v>
      </c>
      <c r="G199" s="21">
        <v>44697</v>
      </c>
      <c r="H199" s="21">
        <v>47266</v>
      </c>
      <c r="I199" s="21">
        <v>43831</v>
      </c>
      <c r="J199" s="21">
        <v>44950</v>
      </c>
      <c r="K199" s="21">
        <v>43831</v>
      </c>
      <c r="L199" s="21"/>
      <c r="M199" s="21">
        <v>47266</v>
      </c>
      <c r="N199" s="21">
        <v>46972</v>
      </c>
      <c r="O199" s="21"/>
      <c r="P199" s="21">
        <v>47266</v>
      </c>
    </row>
    <row r="200" spans="3:16">
      <c r="C200" s="21">
        <v>47303</v>
      </c>
      <c r="D200" s="21">
        <v>44718</v>
      </c>
      <c r="E200" s="21">
        <v>44196</v>
      </c>
      <c r="F200" s="21">
        <v>43854</v>
      </c>
      <c r="G200" s="21">
        <v>44718</v>
      </c>
      <c r="H200" s="21">
        <v>47303</v>
      </c>
      <c r="I200" s="21">
        <v>43854</v>
      </c>
      <c r="J200" s="21">
        <v>44951</v>
      </c>
      <c r="K200" s="21">
        <v>43854</v>
      </c>
      <c r="L200" s="21"/>
      <c r="M200" s="21">
        <v>47303</v>
      </c>
      <c r="N200" s="21">
        <v>47000</v>
      </c>
      <c r="O200" s="21"/>
      <c r="P200" s="21">
        <v>47303</v>
      </c>
    </row>
    <row r="201" spans="3:16">
      <c r="C201" s="21">
        <v>47364</v>
      </c>
      <c r="D201" s="21">
        <v>44753</v>
      </c>
      <c r="E201" s="21">
        <v>44197</v>
      </c>
      <c r="F201" s="21">
        <v>43857</v>
      </c>
      <c r="G201" s="21">
        <v>44753</v>
      </c>
      <c r="H201" s="21">
        <v>47364</v>
      </c>
      <c r="I201" s="21">
        <v>43857</v>
      </c>
      <c r="J201" s="21">
        <v>45021</v>
      </c>
      <c r="K201" s="21">
        <v>43857</v>
      </c>
      <c r="L201" s="21"/>
      <c r="M201" s="21">
        <v>47364</v>
      </c>
      <c r="N201" s="21">
        <v>47035</v>
      </c>
      <c r="O201" s="21"/>
      <c r="P201" s="21">
        <v>47364</v>
      </c>
    </row>
    <row r="202" spans="3:16">
      <c r="C202" s="21">
        <v>47399</v>
      </c>
      <c r="D202" s="21">
        <v>44804</v>
      </c>
      <c r="E202" s="21">
        <v>44207</v>
      </c>
      <c r="F202" s="21">
        <v>43858</v>
      </c>
      <c r="G202" s="21">
        <v>44804</v>
      </c>
      <c r="H202" s="21">
        <v>47399</v>
      </c>
      <c r="I202" s="21">
        <v>43858</v>
      </c>
      <c r="J202" s="21">
        <v>45023</v>
      </c>
      <c r="K202" s="21">
        <v>43858</v>
      </c>
      <c r="L202" s="21"/>
      <c r="M202" s="21">
        <v>47399</v>
      </c>
      <c r="N202" s="21">
        <v>47070</v>
      </c>
      <c r="O202" s="21"/>
      <c r="P202" s="21">
        <v>47399</v>
      </c>
    </row>
    <row r="203" spans="3:16">
      <c r="C203" s="21">
        <v>47434</v>
      </c>
      <c r="D203" s="21">
        <v>44820</v>
      </c>
      <c r="E203" s="21">
        <v>44238</v>
      </c>
      <c r="F203" s="21">
        <v>43859</v>
      </c>
      <c r="G203" s="21">
        <v>44820</v>
      </c>
      <c r="H203" s="21">
        <v>47434</v>
      </c>
      <c r="I203" s="21">
        <v>43859</v>
      </c>
      <c r="J203" s="21">
        <v>45026</v>
      </c>
      <c r="K203" s="21">
        <v>43859</v>
      </c>
      <c r="L203" s="21"/>
      <c r="M203" s="21">
        <v>47434</v>
      </c>
      <c r="N203" s="21">
        <v>47112</v>
      </c>
      <c r="O203" s="21"/>
      <c r="P203" s="21">
        <v>47434</v>
      </c>
    </row>
    <row r="204" spans="3:16">
      <c r="C204" s="21">
        <v>47444</v>
      </c>
      <c r="D204" s="21">
        <v>44844</v>
      </c>
      <c r="E204" s="21">
        <v>44250</v>
      </c>
      <c r="F204" s="21">
        <v>43860</v>
      </c>
      <c r="G204" s="21">
        <v>44844</v>
      </c>
      <c r="H204" s="21">
        <v>47444</v>
      </c>
      <c r="I204" s="21">
        <v>43860</v>
      </c>
      <c r="J204" s="21">
        <v>45047</v>
      </c>
      <c r="K204" s="21">
        <v>43860</v>
      </c>
      <c r="L204" s="21"/>
      <c r="M204" s="21">
        <v>47444</v>
      </c>
      <c r="N204" s="21">
        <v>47113</v>
      </c>
      <c r="O204" s="21"/>
      <c r="P204" s="21">
        <v>47444</v>
      </c>
    </row>
    <row r="205" spans="3:16">
      <c r="C205" s="21">
        <v>47477</v>
      </c>
      <c r="D205" s="21">
        <v>44858</v>
      </c>
      <c r="E205" s="21">
        <v>44315</v>
      </c>
      <c r="F205" s="21">
        <v>43927</v>
      </c>
      <c r="G205" s="21">
        <v>44858</v>
      </c>
      <c r="H205" s="21">
        <v>47477</v>
      </c>
      <c r="I205" s="21">
        <v>43927</v>
      </c>
      <c r="J205" s="21">
        <v>45072</v>
      </c>
      <c r="K205" s="21">
        <v>43927</v>
      </c>
      <c r="L205" s="21"/>
      <c r="M205" s="21">
        <v>47477</v>
      </c>
      <c r="N205" s="21">
        <v>47119</v>
      </c>
      <c r="O205" s="21"/>
      <c r="P205" s="21">
        <v>47477</v>
      </c>
    </row>
    <row r="206" spans="3:16">
      <c r="C206" s="21">
        <v>47484</v>
      </c>
      <c r="D206" s="21">
        <v>44921</v>
      </c>
      <c r="E206" s="21">
        <v>44319</v>
      </c>
      <c r="F206" s="21">
        <v>43952</v>
      </c>
      <c r="G206" s="21">
        <v>44921</v>
      </c>
      <c r="H206" s="21">
        <v>47484</v>
      </c>
      <c r="I206" s="21">
        <v>43952</v>
      </c>
      <c r="J206" s="21">
        <v>45099</v>
      </c>
      <c r="K206" s="21">
        <v>43952</v>
      </c>
      <c r="L206" s="21"/>
      <c r="M206" s="21">
        <v>47484</v>
      </c>
      <c r="N206" s="21">
        <v>47168</v>
      </c>
      <c r="O206" s="21"/>
      <c r="P206" s="21">
        <v>47484</v>
      </c>
    </row>
    <row r="207" spans="3:16">
      <c r="C207" s="21">
        <v>47504</v>
      </c>
      <c r="D207" s="21">
        <v>44928</v>
      </c>
      <c r="E207" s="21">
        <v>44320</v>
      </c>
      <c r="F207" s="21">
        <v>43955</v>
      </c>
      <c r="G207" s="21">
        <v>44928</v>
      </c>
      <c r="H207" s="21">
        <v>47504</v>
      </c>
      <c r="I207" s="21">
        <v>43955</v>
      </c>
      <c r="J207" s="21">
        <v>45201</v>
      </c>
      <c r="K207" s="21">
        <v>43955</v>
      </c>
      <c r="L207" s="21"/>
      <c r="M207" s="21">
        <v>47504</v>
      </c>
      <c r="N207" s="21">
        <v>47207</v>
      </c>
      <c r="O207" s="21"/>
      <c r="P207" s="21">
        <v>47504</v>
      </c>
    </row>
    <row r="208" spans="3:16">
      <c r="C208" s="21">
        <v>47532</v>
      </c>
      <c r="D208" s="21">
        <v>44949</v>
      </c>
      <c r="E208" s="21">
        <v>44321</v>
      </c>
      <c r="F208" s="21">
        <v>43956</v>
      </c>
      <c r="G208" s="21">
        <v>44949</v>
      </c>
      <c r="H208" s="21">
        <v>47532</v>
      </c>
      <c r="I208" s="21">
        <v>43956</v>
      </c>
      <c r="J208" s="21">
        <v>45222</v>
      </c>
      <c r="K208" s="21">
        <v>43956</v>
      </c>
      <c r="L208" s="21"/>
      <c r="M208" s="21">
        <v>47532</v>
      </c>
      <c r="N208" s="21">
        <v>47259</v>
      </c>
      <c r="O208" s="21"/>
      <c r="P208" s="21">
        <v>47532</v>
      </c>
    </row>
    <row r="209" spans="3:16">
      <c r="C209" s="21">
        <v>47630</v>
      </c>
      <c r="D209" s="21">
        <v>44950</v>
      </c>
      <c r="E209" s="21">
        <v>44399</v>
      </c>
      <c r="F209" s="21">
        <v>44007</v>
      </c>
      <c r="G209" s="21">
        <v>44950</v>
      </c>
      <c r="H209" s="21">
        <v>47630</v>
      </c>
      <c r="I209" s="21">
        <v>44007</v>
      </c>
      <c r="J209" s="21">
        <v>45285</v>
      </c>
      <c r="K209" s="21">
        <v>44007</v>
      </c>
      <c r="L209" s="21"/>
      <c r="M209" s="21">
        <v>47630</v>
      </c>
      <c r="N209" s="21">
        <v>47301</v>
      </c>
      <c r="O209" s="21"/>
      <c r="P209" s="21">
        <v>47630</v>
      </c>
    </row>
    <row r="210" spans="3:16">
      <c r="C210" s="21">
        <v>47668</v>
      </c>
      <c r="D210" s="21">
        <v>44958</v>
      </c>
      <c r="E210" s="21">
        <v>44400</v>
      </c>
      <c r="F210" s="21">
        <v>44008</v>
      </c>
      <c r="G210" s="21">
        <v>44958</v>
      </c>
      <c r="H210" s="21">
        <v>47668</v>
      </c>
      <c r="I210" s="21">
        <v>44008</v>
      </c>
      <c r="J210" s="21">
        <v>45286</v>
      </c>
      <c r="K210" s="21">
        <v>44008</v>
      </c>
      <c r="L210" s="21"/>
      <c r="M210" s="21">
        <v>47668</v>
      </c>
      <c r="N210" s="21">
        <v>47336</v>
      </c>
      <c r="O210" s="21"/>
      <c r="P210" s="21">
        <v>47668</v>
      </c>
    </row>
    <row r="211" spans="3:16">
      <c r="C211" s="21">
        <v>47728</v>
      </c>
      <c r="D211" s="21">
        <v>44963</v>
      </c>
      <c r="E211" s="21">
        <v>44417</v>
      </c>
      <c r="F211" s="21">
        <v>44105</v>
      </c>
      <c r="G211" s="21">
        <v>44963</v>
      </c>
      <c r="H211" s="21">
        <v>47728</v>
      </c>
      <c r="I211" s="21">
        <v>44105</v>
      </c>
      <c r="J211" s="21">
        <v>45292</v>
      </c>
      <c r="K211" s="21">
        <v>44105</v>
      </c>
      <c r="L211" s="21"/>
      <c r="M211" s="21">
        <v>47728</v>
      </c>
      <c r="N211" s="21">
        <v>47364</v>
      </c>
      <c r="O211" s="21"/>
      <c r="P211" s="21">
        <v>47728</v>
      </c>
    </row>
    <row r="212" spans="3:16">
      <c r="C212" s="21">
        <v>47770</v>
      </c>
      <c r="D212" s="21">
        <v>45040</v>
      </c>
      <c r="E212" s="21">
        <v>44459</v>
      </c>
      <c r="F212" s="21">
        <v>44106</v>
      </c>
      <c r="G212" s="21">
        <v>45040</v>
      </c>
      <c r="H212" s="21">
        <v>47770</v>
      </c>
      <c r="I212" s="21">
        <v>44106</v>
      </c>
      <c r="J212" s="21">
        <v>45334</v>
      </c>
      <c r="K212" s="21">
        <v>44106</v>
      </c>
      <c r="L212" s="21"/>
      <c r="M212" s="21">
        <v>47770</v>
      </c>
      <c r="N212" s="21">
        <v>47399</v>
      </c>
      <c r="O212" s="21"/>
      <c r="P212" s="21">
        <v>47770</v>
      </c>
    </row>
    <row r="213" spans="3:16">
      <c r="C213" s="21">
        <v>47798</v>
      </c>
      <c r="D213" s="21">
        <v>45047</v>
      </c>
      <c r="E213" s="21">
        <v>44462</v>
      </c>
      <c r="F213" s="21">
        <v>44109</v>
      </c>
      <c r="G213" s="21">
        <v>45047</v>
      </c>
      <c r="H213" s="21">
        <v>47798</v>
      </c>
      <c r="I213" s="21">
        <v>44109</v>
      </c>
      <c r="J213" s="21">
        <v>45335</v>
      </c>
      <c r="K213" s="21">
        <v>44109</v>
      </c>
      <c r="L213" s="21"/>
      <c r="M213" s="21">
        <v>47798</v>
      </c>
      <c r="N213" s="21">
        <v>47434</v>
      </c>
      <c r="O213" s="21"/>
      <c r="P213" s="21">
        <v>47798</v>
      </c>
    </row>
    <row r="214" spans="3:16">
      <c r="C214" s="21">
        <v>47815</v>
      </c>
      <c r="D214" s="21">
        <v>45050</v>
      </c>
      <c r="E214" s="21">
        <v>44503</v>
      </c>
      <c r="F214" s="21">
        <v>44110</v>
      </c>
      <c r="G214" s="21">
        <v>45050</v>
      </c>
      <c r="H214" s="21">
        <v>47815</v>
      </c>
      <c r="I214" s="21">
        <v>44110</v>
      </c>
      <c r="J214" s="21">
        <v>45380</v>
      </c>
      <c r="K214" s="21">
        <v>44110</v>
      </c>
      <c r="L214" s="21"/>
      <c r="M214" s="21">
        <v>47815</v>
      </c>
      <c r="N214" s="21">
        <v>47477</v>
      </c>
      <c r="O214" s="21"/>
      <c r="P214" s="21">
        <v>47815</v>
      </c>
    </row>
    <row r="215" spans="3:16">
      <c r="C215" s="21">
        <v>47842</v>
      </c>
      <c r="D215" s="21">
        <v>45082</v>
      </c>
      <c r="E215" s="21">
        <v>44523</v>
      </c>
      <c r="F215" s="21">
        <v>44111</v>
      </c>
      <c r="G215" s="21">
        <v>45082</v>
      </c>
      <c r="H215" s="21">
        <v>47842</v>
      </c>
      <c r="I215" s="21">
        <v>44111</v>
      </c>
      <c r="J215" s="21">
        <v>45383</v>
      </c>
      <c r="K215" s="21">
        <v>44111</v>
      </c>
      <c r="L215" s="21"/>
      <c r="M215" s="21">
        <v>47842</v>
      </c>
      <c r="N215" s="21">
        <v>47478</v>
      </c>
      <c r="O215" s="21"/>
      <c r="P215" s="21">
        <v>47842</v>
      </c>
    </row>
    <row r="216" spans="3:16">
      <c r="C216" s="21"/>
      <c r="D216" s="21">
        <v>45106</v>
      </c>
      <c r="E216" s="21">
        <v>44561</v>
      </c>
      <c r="F216" s="21">
        <v>44112</v>
      </c>
      <c r="G216" s="21">
        <v>45106</v>
      </c>
      <c r="H216" s="21"/>
      <c r="I216" s="21">
        <v>44112</v>
      </c>
      <c r="J216" s="21">
        <v>45386</v>
      </c>
      <c r="K216" s="21">
        <v>44112</v>
      </c>
      <c r="L216" s="21"/>
      <c r="M216" s="21"/>
      <c r="N216" s="21">
        <v>47484</v>
      </c>
      <c r="O216" s="21"/>
      <c r="P216" s="21"/>
    </row>
    <row r="217" spans="3:16">
      <c r="C217" s="21"/>
      <c r="D217" s="21">
        <v>45126</v>
      </c>
      <c r="E217" s="21">
        <v>44564</v>
      </c>
      <c r="F217" s="21">
        <v>44197</v>
      </c>
      <c r="G217" s="21">
        <v>45126</v>
      </c>
      <c r="H217" s="21"/>
      <c r="I217" s="21">
        <v>44197</v>
      </c>
      <c r="J217" s="21">
        <v>45413</v>
      </c>
      <c r="K217" s="21">
        <v>44197</v>
      </c>
      <c r="L217" s="21"/>
      <c r="M217" s="21"/>
      <c r="N217" s="21">
        <v>47532</v>
      </c>
      <c r="O217" s="21"/>
      <c r="P217" s="21"/>
    </row>
    <row r="218" spans="3:16">
      <c r="C218" s="21"/>
      <c r="D218" s="21">
        <v>45169</v>
      </c>
      <c r="E218" s="21">
        <v>44571</v>
      </c>
      <c r="F218" s="21">
        <v>44238</v>
      </c>
      <c r="G218" s="21">
        <v>45169</v>
      </c>
      <c r="H218" s="21"/>
      <c r="I218" s="21">
        <v>44238</v>
      </c>
      <c r="J218" s="21">
        <v>45427</v>
      </c>
      <c r="K218" s="21">
        <v>44238</v>
      </c>
      <c r="L218" s="21"/>
      <c r="M218" s="21"/>
      <c r="N218" s="21">
        <v>47592</v>
      </c>
      <c r="O218" s="21"/>
      <c r="P218" s="21"/>
    </row>
    <row r="219" spans="3:16">
      <c r="C219" s="21"/>
      <c r="D219" s="21">
        <v>45197</v>
      </c>
      <c r="E219" s="21">
        <v>44603</v>
      </c>
      <c r="F219" s="21">
        <v>44239</v>
      </c>
      <c r="G219" s="21">
        <v>45197</v>
      </c>
      <c r="H219" s="21"/>
      <c r="I219" s="21">
        <v>44239</v>
      </c>
      <c r="J219" s="21">
        <v>45453</v>
      </c>
      <c r="K219" s="21">
        <v>44239</v>
      </c>
      <c r="L219" s="21"/>
      <c r="M219" s="21"/>
      <c r="N219" s="21">
        <v>47623</v>
      </c>
      <c r="O219" s="21"/>
      <c r="P219" s="21"/>
    </row>
    <row r="220" spans="3:16">
      <c r="C220" s="21"/>
      <c r="D220" s="21">
        <v>45243</v>
      </c>
      <c r="E220" s="21">
        <v>44615</v>
      </c>
      <c r="F220" s="21">
        <v>44242</v>
      </c>
      <c r="G220" s="21">
        <v>45243</v>
      </c>
      <c r="H220" s="21"/>
      <c r="I220" s="21">
        <v>44242</v>
      </c>
      <c r="J220" s="21">
        <v>45474</v>
      </c>
      <c r="K220" s="21">
        <v>44242</v>
      </c>
      <c r="L220" s="21"/>
      <c r="M220" s="21"/>
      <c r="N220" s="21">
        <v>47665</v>
      </c>
      <c r="O220" s="21"/>
      <c r="P220" s="21"/>
    </row>
    <row r="221" spans="3:16">
      <c r="C221" s="21"/>
      <c r="D221" s="21">
        <v>45285</v>
      </c>
      <c r="E221" s="21">
        <v>44641</v>
      </c>
      <c r="F221" s="21">
        <v>44243</v>
      </c>
      <c r="G221" s="21">
        <v>45285</v>
      </c>
      <c r="H221" s="21"/>
      <c r="I221" s="21">
        <v>44243</v>
      </c>
      <c r="J221" s="21">
        <v>45553</v>
      </c>
      <c r="K221" s="21">
        <v>44243</v>
      </c>
      <c r="L221" s="21"/>
      <c r="M221" s="21"/>
      <c r="N221" s="21">
        <v>47700</v>
      </c>
      <c r="O221" s="21"/>
      <c r="P221" s="21"/>
    </row>
    <row r="222" spans="3:16">
      <c r="C222" s="21"/>
      <c r="D222" s="21">
        <v>45292</v>
      </c>
      <c r="E222" s="21">
        <v>44680</v>
      </c>
      <c r="F222" s="21">
        <v>44244</v>
      </c>
      <c r="G222" s="21">
        <v>45292</v>
      </c>
      <c r="H222" s="21"/>
      <c r="I222" s="21">
        <v>44244</v>
      </c>
      <c r="J222" s="21">
        <v>45566</v>
      </c>
      <c r="K222" s="21">
        <v>44244</v>
      </c>
      <c r="L222" s="21"/>
      <c r="M222" s="21"/>
      <c r="N222" s="21">
        <v>47728</v>
      </c>
      <c r="O222" s="21"/>
      <c r="P222" s="21"/>
    </row>
    <row r="223" spans="3:16">
      <c r="C223" s="21"/>
      <c r="D223" s="21">
        <v>45316</v>
      </c>
      <c r="E223" s="21">
        <v>44684</v>
      </c>
      <c r="F223" s="21">
        <v>44291</v>
      </c>
      <c r="G223" s="21">
        <v>45316</v>
      </c>
      <c r="H223" s="21"/>
      <c r="I223" s="21">
        <v>44291</v>
      </c>
      <c r="J223" s="21">
        <v>45576</v>
      </c>
      <c r="K223" s="21">
        <v>44291</v>
      </c>
      <c r="L223" s="21"/>
      <c r="M223" s="21"/>
      <c r="N223" s="21">
        <v>47770</v>
      </c>
      <c r="O223" s="21"/>
      <c r="P223" s="21"/>
    </row>
    <row r="224" spans="3:16">
      <c r="C224" s="21"/>
      <c r="D224" s="21">
        <v>45323</v>
      </c>
      <c r="E224" s="21">
        <v>44685</v>
      </c>
      <c r="F224" s="21">
        <v>44319</v>
      </c>
      <c r="G224" s="21">
        <v>45323</v>
      </c>
      <c r="H224" s="21"/>
      <c r="I224" s="21">
        <v>44319</v>
      </c>
      <c r="J224" s="21">
        <v>45651</v>
      </c>
      <c r="K224" s="21">
        <v>44319</v>
      </c>
      <c r="L224" s="21"/>
      <c r="M224" s="21"/>
      <c r="N224" s="21">
        <v>47798</v>
      </c>
      <c r="O224" s="21"/>
      <c r="P224" s="21"/>
    </row>
    <row r="225" spans="3:16">
      <c r="C225" s="21"/>
      <c r="D225" s="21">
        <v>45378</v>
      </c>
      <c r="E225" s="21">
        <v>44686</v>
      </c>
      <c r="F225" s="21">
        <v>44320</v>
      </c>
      <c r="G225" s="21">
        <v>45378</v>
      </c>
      <c r="H225" s="21"/>
      <c r="I225" s="21">
        <v>44320</v>
      </c>
      <c r="J225" s="21">
        <v>45652</v>
      </c>
      <c r="K225" s="21">
        <v>44320</v>
      </c>
      <c r="L225" s="21"/>
      <c r="M225" s="21"/>
      <c r="N225" s="21">
        <v>47842</v>
      </c>
      <c r="O225" s="21"/>
      <c r="P225" s="21"/>
    </row>
    <row r="226" spans="3:16">
      <c r="C226" s="21"/>
      <c r="D226" s="21">
        <v>45392</v>
      </c>
      <c r="E226" s="21">
        <v>44760</v>
      </c>
      <c r="F226" s="21">
        <v>44321</v>
      </c>
      <c r="G226" s="21">
        <v>45392</v>
      </c>
      <c r="H226" s="21"/>
      <c r="I226" s="21">
        <v>44321</v>
      </c>
      <c r="J226" s="21">
        <v>45658</v>
      </c>
      <c r="K226" s="21">
        <v>44321</v>
      </c>
      <c r="L226" s="21"/>
      <c r="M226" s="21"/>
      <c r="N226" s="21">
        <v>47843</v>
      </c>
      <c r="O226" s="21"/>
      <c r="P226" s="21"/>
    </row>
    <row r="227" spans="3:16">
      <c r="C227" s="21"/>
      <c r="D227" s="21">
        <v>45393</v>
      </c>
      <c r="E227" s="21">
        <v>44784</v>
      </c>
      <c r="F227" s="21">
        <v>44361</v>
      </c>
      <c r="G227" s="21">
        <v>45393</v>
      </c>
      <c r="H227" s="21"/>
      <c r="I227" s="21">
        <v>44361</v>
      </c>
      <c r="J227" s="21">
        <v>45686</v>
      </c>
      <c r="K227" s="21">
        <v>44361</v>
      </c>
      <c r="L227" s="21"/>
      <c r="M227" s="21"/>
      <c r="N227" s="21"/>
      <c r="O227" s="21"/>
      <c r="P227" s="21"/>
    </row>
    <row r="228" spans="3:16">
      <c r="C228" s="21"/>
      <c r="D228" s="21">
        <v>45413</v>
      </c>
      <c r="E228" s="21">
        <v>44823</v>
      </c>
      <c r="F228" s="21">
        <v>44459</v>
      </c>
      <c r="G228" s="21">
        <v>45413</v>
      </c>
      <c r="H228" s="21"/>
      <c r="I228" s="21">
        <v>44459</v>
      </c>
      <c r="J228" s="21">
        <v>45687</v>
      </c>
      <c r="K228" s="21">
        <v>44459</v>
      </c>
      <c r="L228" s="21"/>
      <c r="M228" s="21"/>
      <c r="N228" s="21"/>
      <c r="O228" s="21"/>
      <c r="P228" s="21"/>
    </row>
    <row r="229" spans="3:16">
      <c r="C229" s="21"/>
      <c r="D229" s="21">
        <v>45434</v>
      </c>
      <c r="E229" s="21">
        <v>44827</v>
      </c>
      <c r="F229" s="21">
        <v>44460</v>
      </c>
      <c r="G229" s="21">
        <v>45434</v>
      </c>
      <c r="H229" s="21"/>
      <c r="I229" s="21">
        <v>44460</v>
      </c>
      <c r="J229" s="21">
        <v>45688</v>
      </c>
      <c r="K229" s="21">
        <v>44460</v>
      </c>
      <c r="L229" s="21"/>
      <c r="M229" s="21"/>
      <c r="N229" s="21"/>
      <c r="O229" s="21"/>
      <c r="P229" s="21"/>
    </row>
    <row r="230" spans="3:16">
      <c r="C230" s="21"/>
      <c r="D230" s="21">
        <v>45446</v>
      </c>
      <c r="E230" s="21">
        <v>44844</v>
      </c>
      <c r="F230" s="21">
        <v>44470</v>
      </c>
      <c r="G230" s="21">
        <v>45446</v>
      </c>
      <c r="H230" s="21"/>
      <c r="I230" s="21">
        <v>44470</v>
      </c>
      <c r="J230" s="21">
        <v>45751</v>
      </c>
      <c r="K230" s="21">
        <v>44470</v>
      </c>
      <c r="L230" s="21"/>
      <c r="M230" s="21"/>
      <c r="N230" s="21"/>
      <c r="O230" s="21"/>
      <c r="P230" s="21"/>
    </row>
    <row r="231" spans="3:16">
      <c r="C231" s="21"/>
      <c r="D231" s="21">
        <v>45460</v>
      </c>
      <c r="E231" s="21">
        <v>44868</v>
      </c>
      <c r="F231" s="21">
        <v>44473</v>
      </c>
      <c r="G231" s="21">
        <v>45460</v>
      </c>
      <c r="H231" s="21"/>
      <c r="I231" s="21">
        <v>44473</v>
      </c>
      <c r="J231" s="21">
        <v>45765</v>
      </c>
      <c r="K231" s="21">
        <v>44473</v>
      </c>
      <c r="L231" s="21"/>
      <c r="M231" s="21"/>
      <c r="N231" s="21"/>
      <c r="O231" s="21"/>
      <c r="P231" s="21"/>
    </row>
    <row r="232" spans="3:16">
      <c r="C232" s="21"/>
      <c r="D232" s="21">
        <v>45481</v>
      </c>
      <c r="E232" s="21">
        <v>44888</v>
      </c>
      <c r="F232" s="21">
        <v>44474</v>
      </c>
      <c r="G232" s="21">
        <v>45481</v>
      </c>
      <c r="H232" s="21"/>
      <c r="I232" s="21">
        <v>44474</v>
      </c>
      <c r="J232" s="21">
        <v>45768</v>
      </c>
      <c r="K232" s="21">
        <v>44474</v>
      </c>
      <c r="L232" s="21"/>
      <c r="M232" s="21"/>
      <c r="N232" s="21"/>
      <c r="O232" s="21"/>
      <c r="P232" s="21"/>
    </row>
    <row r="233" spans="3:16">
      <c r="C233" s="21"/>
      <c r="D233" s="21">
        <v>45551</v>
      </c>
      <c r="E233" s="21">
        <v>44928</v>
      </c>
      <c r="F233" s="21">
        <v>44475</v>
      </c>
      <c r="G233" s="21">
        <v>45551</v>
      </c>
      <c r="H233" s="21"/>
      <c r="I233" s="21">
        <v>44475</v>
      </c>
      <c r="J233" s="21">
        <v>45778</v>
      </c>
      <c r="K233" s="21">
        <v>44475</v>
      </c>
      <c r="L233" s="21"/>
      <c r="M233" s="21"/>
      <c r="N233" s="21"/>
      <c r="O233" s="21"/>
      <c r="P233" s="21"/>
    </row>
    <row r="234" spans="3:16">
      <c r="C234" s="21"/>
      <c r="D234" s="21">
        <v>45651</v>
      </c>
      <c r="E234" s="21">
        <v>44929</v>
      </c>
      <c r="F234" s="21">
        <v>44476</v>
      </c>
      <c r="G234" s="21">
        <v>45651</v>
      </c>
      <c r="H234" s="21"/>
      <c r="I234" s="21">
        <v>44476</v>
      </c>
      <c r="J234" s="21">
        <v>45782</v>
      </c>
      <c r="K234" s="21">
        <v>44476</v>
      </c>
      <c r="L234" s="21"/>
      <c r="M234" s="21"/>
      <c r="N234" s="21"/>
      <c r="O234" s="21"/>
      <c r="P234" s="21"/>
    </row>
    <row r="235" spans="3:16">
      <c r="C235" s="21"/>
      <c r="D235" s="21">
        <v>45658</v>
      </c>
      <c r="E235" s="21">
        <v>44935</v>
      </c>
      <c r="F235" s="21">
        <v>44564</v>
      </c>
      <c r="G235" s="21">
        <v>45658</v>
      </c>
      <c r="H235" s="21"/>
      <c r="I235" s="21">
        <v>44564</v>
      </c>
      <c r="J235" s="21">
        <v>45839</v>
      </c>
      <c r="K235" s="21">
        <v>44564</v>
      </c>
      <c r="L235" s="21"/>
      <c r="M235" s="21"/>
      <c r="N235" s="21"/>
      <c r="O235" s="21"/>
      <c r="P235" s="21"/>
    </row>
    <row r="236" spans="3:16">
      <c r="C236" s="21"/>
      <c r="D236" s="21">
        <v>45686</v>
      </c>
      <c r="E236" s="21">
        <v>44980</v>
      </c>
      <c r="F236" s="21">
        <v>44592</v>
      </c>
      <c r="G236" s="21">
        <v>45686</v>
      </c>
      <c r="H236" s="21"/>
      <c r="I236" s="21">
        <v>44592</v>
      </c>
      <c r="J236" s="21">
        <v>45931</v>
      </c>
      <c r="K236" s="21">
        <v>44592</v>
      </c>
      <c r="L236" s="21"/>
      <c r="M236" s="21"/>
      <c r="N236" s="21"/>
      <c r="O236" s="21"/>
      <c r="P236" s="21"/>
    </row>
    <row r="237" spans="3:16">
      <c r="C237" s="21"/>
      <c r="D237" s="21">
        <v>45687</v>
      </c>
      <c r="E237" s="21">
        <v>45006</v>
      </c>
      <c r="F237" s="21">
        <v>44593</v>
      </c>
      <c r="G237" s="21">
        <v>45687</v>
      </c>
      <c r="H237" s="21"/>
      <c r="I237" s="21">
        <v>44593</v>
      </c>
      <c r="J237" s="21">
        <v>45937</v>
      </c>
      <c r="K237" s="21">
        <v>44593</v>
      </c>
      <c r="L237" s="21"/>
      <c r="M237" s="21"/>
      <c r="N237" s="21"/>
      <c r="O237" s="21"/>
      <c r="P237" s="21"/>
    </row>
    <row r="238" spans="3:16">
      <c r="C238" s="21"/>
      <c r="D238" s="21">
        <v>45700</v>
      </c>
      <c r="E238" s="21">
        <v>45049</v>
      </c>
      <c r="F238" s="21">
        <v>44594</v>
      </c>
      <c r="G238" s="21">
        <v>45700</v>
      </c>
      <c r="H238" s="21"/>
      <c r="I238" s="21">
        <v>44594</v>
      </c>
      <c r="J238" s="21">
        <v>45959</v>
      </c>
      <c r="K238" s="21">
        <v>44594</v>
      </c>
      <c r="L238" s="21"/>
      <c r="M238" s="21"/>
      <c r="N238" s="21"/>
      <c r="O238" s="21"/>
      <c r="P238" s="21"/>
    </row>
    <row r="239" spans="3:16">
      <c r="C239" s="21"/>
      <c r="D239" s="21">
        <v>45733</v>
      </c>
      <c r="E239" s="21">
        <v>45050</v>
      </c>
      <c r="F239" s="21">
        <v>44595</v>
      </c>
      <c r="G239" s="21">
        <v>45733</v>
      </c>
      <c r="H239" s="21"/>
      <c r="I239" s="21">
        <v>44595</v>
      </c>
      <c r="J239" s="21">
        <v>46016</v>
      </c>
      <c r="K239" s="21">
        <v>44595</v>
      </c>
      <c r="L239" s="21"/>
      <c r="M239" s="21"/>
      <c r="N239" s="21"/>
      <c r="O239" s="21"/>
      <c r="P239" s="21"/>
    </row>
    <row r="240" spans="3:16">
      <c r="C240" s="21"/>
      <c r="D240" s="21">
        <v>45747</v>
      </c>
      <c r="E240" s="21">
        <v>45051</v>
      </c>
      <c r="F240" s="21">
        <v>44596</v>
      </c>
      <c r="G240" s="21">
        <v>45747</v>
      </c>
      <c r="H240" s="21"/>
      <c r="I240" s="21">
        <v>44596</v>
      </c>
      <c r="J240" s="21">
        <v>46017</v>
      </c>
      <c r="K240" s="21">
        <v>44596</v>
      </c>
      <c r="L240" s="21"/>
      <c r="M240" s="21"/>
      <c r="N240" s="21"/>
      <c r="O240" s="21"/>
      <c r="P240" s="21"/>
    </row>
    <row r="241" spans="3:16">
      <c r="C241" s="21"/>
      <c r="D241" s="21">
        <v>45748</v>
      </c>
      <c r="E241" s="21">
        <v>45124</v>
      </c>
      <c r="F241" s="21">
        <v>44655</v>
      </c>
      <c r="G241" s="21">
        <v>45748</v>
      </c>
      <c r="H241" s="21"/>
      <c r="I241" s="21">
        <v>44655</v>
      </c>
      <c r="J241" s="21">
        <v>46023</v>
      </c>
      <c r="K241" s="21">
        <v>44655</v>
      </c>
      <c r="L241" s="21"/>
      <c r="M241" s="21"/>
      <c r="N241" s="21"/>
      <c r="O241" s="21"/>
      <c r="P241" s="21"/>
    </row>
    <row r="242" spans="3:16">
      <c r="C242" s="21"/>
      <c r="D242" s="21">
        <v>45778</v>
      </c>
      <c r="E242" s="21">
        <v>45149</v>
      </c>
      <c r="F242" s="21">
        <v>44656</v>
      </c>
      <c r="G242" s="21">
        <v>45778</v>
      </c>
      <c r="H242" s="21"/>
      <c r="I242" s="21">
        <v>44656</v>
      </c>
      <c r="J242" s="21">
        <v>46070</v>
      </c>
      <c r="K242" s="21">
        <v>44656</v>
      </c>
      <c r="L242" s="21"/>
      <c r="M242" s="21"/>
      <c r="N242" s="21"/>
      <c r="O242" s="21"/>
      <c r="P242" s="21"/>
    </row>
    <row r="243" spans="3:16">
      <c r="C243" s="21"/>
      <c r="D243" s="21">
        <v>45789</v>
      </c>
      <c r="E243" s="21">
        <v>45187</v>
      </c>
      <c r="F243" s="21">
        <v>44683</v>
      </c>
      <c r="G243" s="21">
        <v>45789</v>
      </c>
      <c r="H243" s="21"/>
      <c r="I243" s="21">
        <v>44683</v>
      </c>
      <c r="J243" s="21">
        <v>46071</v>
      </c>
      <c r="K243" s="21">
        <v>44683</v>
      </c>
      <c r="L243" s="21"/>
      <c r="M243" s="21"/>
      <c r="N243" s="21"/>
      <c r="O243" s="21"/>
      <c r="P243" s="21"/>
    </row>
    <row r="244" spans="3:16">
      <c r="C244" s="21"/>
      <c r="D244" s="21">
        <v>45814</v>
      </c>
      <c r="E244" s="21">
        <v>45208</v>
      </c>
      <c r="F244" s="21">
        <v>44684</v>
      </c>
      <c r="G244" s="21">
        <v>45814</v>
      </c>
      <c r="H244" s="21"/>
      <c r="I244" s="21">
        <v>44684</v>
      </c>
      <c r="J244" s="21">
        <v>46072</v>
      </c>
      <c r="K244" s="21">
        <v>44684</v>
      </c>
      <c r="L244" s="21"/>
      <c r="M244" s="21"/>
      <c r="N244" s="21"/>
      <c r="O244" s="21"/>
      <c r="P244" s="21"/>
    </row>
    <row r="245" spans="3:16">
      <c r="C245" s="21"/>
      <c r="D245" s="21">
        <v>45835</v>
      </c>
      <c r="E245" s="21">
        <v>45233</v>
      </c>
      <c r="F245" s="21">
        <v>44685</v>
      </c>
      <c r="G245" s="21">
        <v>45835</v>
      </c>
      <c r="H245" s="21"/>
      <c r="I245" s="21">
        <v>44685</v>
      </c>
      <c r="J245" s="21">
        <v>46115</v>
      </c>
      <c r="K245" s="21">
        <v>44685</v>
      </c>
      <c r="L245" s="21"/>
      <c r="M245" s="21"/>
      <c r="N245" s="21"/>
      <c r="O245" s="21"/>
      <c r="P245" s="21"/>
    </row>
    <row r="246" spans="3:16">
      <c r="C246" s="21"/>
      <c r="D246" s="21">
        <v>45901</v>
      </c>
      <c r="E246" s="21">
        <v>45253</v>
      </c>
      <c r="F246" s="21">
        <v>44715</v>
      </c>
      <c r="G246" s="21">
        <v>45901</v>
      </c>
      <c r="H246" s="21"/>
      <c r="I246" s="21">
        <v>44715</v>
      </c>
      <c r="J246" s="21">
        <v>46118</v>
      </c>
      <c r="K246" s="21">
        <v>44715</v>
      </c>
      <c r="L246" s="21"/>
      <c r="M246" s="21"/>
      <c r="N246" s="21"/>
      <c r="O246" s="21"/>
      <c r="P246" s="21"/>
    </row>
    <row r="247" spans="3:16">
      <c r="C247" s="21"/>
      <c r="D247" s="21">
        <v>45905</v>
      </c>
      <c r="E247" s="21">
        <v>45292</v>
      </c>
      <c r="F247" s="21">
        <v>44816</v>
      </c>
      <c r="G247" s="21">
        <v>45905</v>
      </c>
      <c r="H247" s="21"/>
      <c r="I247" s="21">
        <v>44816</v>
      </c>
      <c r="J247" s="21">
        <v>46143</v>
      </c>
      <c r="K247" s="21">
        <v>44816</v>
      </c>
      <c r="L247" s="21"/>
      <c r="M247" s="21"/>
      <c r="N247" s="21"/>
      <c r="O247" s="21"/>
      <c r="P247" s="21"/>
    </row>
    <row r="248" spans="3:16">
      <c r="C248" s="21"/>
      <c r="D248" s="21">
        <v>45916</v>
      </c>
      <c r="E248" s="21">
        <v>45293</v>
      </c>
      <c r="F248" s="21">
        <v>44837</v>
      </c>
      <c r="G248" s="21">
        <v>45916</v>
      </c>
      <c r="H248" s="21"/>
      <c r="I248" s="21">
        <v>44837</v>
      </c>
      <c r="J248" s="21">
        <v>46167</v>
      </c>
      <c r="K248" s="21">
        <v>44837</v>
      </c>
      <c r="L248" s="21"/>
      <c r="M248" s="21"/>
      <c r="N248" s="21"/>
      <c r="O248" s="21"/>
      <c r="P248" s="21"/>
    </row>
    <row r="249" spans="3:16">
      <c r="C249" s="21"/>
      <c r="D249" s="21">
        <v>45952</v>
      </c>
      <c r="E249" s="21">
        <v>45294</v>
      </c>
      <c r="F249" s="21">
        <v>44838</v>
      </c>
      <c r="G249" s="21">
        <v>45952</v>
      </c>
      <c r="H249" s="21"/>
      <c r="I249" s="21">
        <v>44838</v>
      </c>
      <c r="J249" s="21">
        <v>46192</v>
      </c>
      <c r="K249" s="21">
        <v>44838</v>
      </c>
      <c r="L249" s="21"/>
      <c r="M249" s="21"/>
      <c r="N249" s="21"/>
      <c r="O249" s="21"/>
      <c r="P249" s="21"/>
    </row>
    <row r="250" spans="3:16">
      <c r="C250" s="21"/>
      <c r="D250" s="21">
        <v>46016</v>
      </c>
      <c r="E250" s="21">
        <v>45299</v>
      </c>
      <c r="F250" s="21">
        <v>44839</v>
      </c>
      <c r="G250" s="21">
        <v>46016</v>
      </c>
      <c r="H250" s="21"/>
      <c r="I250" s="21">
        <v>44839</v>
      </c>
      <c r="J250" s="21">
        <v>46204</v>
      </c>
      <c r="K250" s="21">
        <v>44839</v>
      </c>
      <c r="L250" s="21"/>
      <c r="M250" s="21"/>
      <c r="N250" s="21"/>
      <c r="O250" s="21"/>
      <c r="P250" s="21"/>
    </row>
    <row r="251" spans="3:16">
      <c r="C251" s="21"/>
      <c r="D251" s="21">
        <v>46023</v>
      </c>
      <c r="E251" s="21">
        <v>45334</v>
      </c>
      <c r="F251" s="21">
        <v>44840</v>
      </c>
      <c r="G251" s="21">
        <v>46023</v>
      </c>
      <c r="H251" s="21"/>
      <c r="I251" s="21">
        <v>44840</v>
      </c>
      <c r="J251" s="21">
        <v>46296</v>
      </c>
      <c r="K251" s="21">
        <v>44840</v>
      </c>
      <c r="L251" s="21"/>
      <c r="M251" s="21"/>
      <c r="N251" s="21"/>
      <c r="O251" s="21"/>
      <c r="P251" s="21"/>
    </row>
    <row r="252" spans="3:16">
      <c r="C252" s="21"/>
      <c r="D252" s="21">
        <v>46055</v>
      </c>
      <c r="E252" s="21">
        <v>45345</v>
      </c>
      <c r="F252" s="21">
        <v>44841</v>
      </c>
      <c r="G252" s="21">
        <v>46055</v>
      </c>
      <c r="H252" s="21"/>
      <c r="I252" s="21">
        <v>44841</v>
      </c>
      <c r="J252" s="21">
        <v>46314</v>
      </c>
      <c r="K252" s="21">
        <v>44841</v>
      </c>
      <c r="L252" s="21"/>
      <c r="M252" s="21"/>
      <c r="N252" s="21"/>
      <c r="O252" s="21"/>
      <c r="P252" s="21"/>
    </row>
    <row r="253" spans="3:16">
      <c r="C253" s="21"/>
      <c r="D253" s="21">
        <v>46070</v>
      </c>
      <c r="E253" s="21">
        <v>45371</v>
      </c>
      <c r="F253" s="21">
        <v>44928</v>
      </c>
      <c r="G253" s="21">
        <v>46070</v>
      </c>
      <c r="H253" s="21"/>
      <c r="I253" s="21">
        <v>44928</v>
      </c>
      <c r="J253" s="21">
        <v>46381</v>
      </c>
      <c r="K253" s="21">
        <v>44928</v>
      </c>
      <c r="L253" s="21"/>
      <c r="M253" s="21"/>
      <c r="N253" s="21"/>
      <c r="O253" s="21"/>
      <c r="P253" s="21"/>
    </row>
    <row r="254" spans="3:16">
      <c r="C254" s="21"/>
      <c r="D254" s="21">
        <v>46071</v>
      </c>
      <c r="E254" s="21">
        <v>45411</v>
      </c>
      <c r="F254" s="21">
        <v>44949</v>
      </c>
      <c r="G254" s="21">
        <v>46071</v>
      </c>
      <c r="H254" s="21"/>
      <c r="I254" s="21">
        <v>44949</v>
      </c>
      <c r="J254" s="21">
        <v>46388</v>
      </c>
      <c r="K254" s="21">
        <v>44949</v>
      </c>
      <c r="L254" s="21"/>
      <c r="M254" s="21"/>
      <c r="N254" s="21"/>
      <c r="O254" s="21"/>
      <c r="P254" s="21"/>
    </row>
    <row r="255" spans="3:16">
      <c r="C255" s="21"/>
      <c r="D255" s="21">
        <v>46087</v>
      </c>
      <c r="E255" s="21">
        <v>45415</v>
      </c>
      <c r="F255" s="21">
        <v>44950</v>
      </c>
      <c r="G255" s="21">
        <v>46087</v>
      </c>
      <c r="H255" s="21"/>
      <c r="I255" s="21">
        <v>44950</v>
      </c>
      <c r="J255" s="21">
        <v>46426</v>
      </c>
      <c r="K255" s="21">
        <v>44950</v>
      </c>
      <c r="L255" s="21"/>
      <c r="M255" s="21"/>
      <c r="N255" s="21"/>
      <c r="O255" s="21"/>
      <c r="P255" s="21"/>
    </row>
    <row r="256" spans="3:16">
      <c r="C256" s="21"/>
      <c r="D256" s="21">
        <v>46101</v>
      </c>
      <c r="E256" s="21">
        <v>45418</v>
      </c>
      <c r="F256" s="21">
        <v>44951</v>
      </c>
      <c r="G256" s="21">
        <v>46101</v>
      </c>
      <c r="H256" s="21"/>
      <c r="I256" s="21">
        <v>44951</v>
      </c>
      <c r="J256" s="21">
        <v>46427</v>
      </c>
      <c r="K256" s="21">
        <v>44951</v>
      </c>
      <c r="L256" s="21"/>
      <c r="M256" s="21"/>
      <c r="N256" s="21"/>
      <c r="O256" s="21"/>
      <c r="P256" s="21"/>
    </row>
    <row r="257" spans="3:16">
      <c r="C257" s="21"/>
      <c r="D257" s="21">
        <v>46143</v>
      </c>
      <c r="E257" s="21">
        <v>45488</v>
      </c>
      <c r="F257" s="21">
        <v>44952</v>
      </c>
      <c r="G257" s="21">
        <v>46143</v>
      </c>
      <c r="H257" s="21"/>
      <c r="I257" s="21">
        <v>44952</v>
      </c>
      <c r="J257" s="21">
        <v>46472</v>
      </c>
      <c r="K257" s="21">
        <v>44952</v>
      </c>
      <c r="L257" s="21"/>
      <c r="M257" s="21"/>
      <c r="N257" s="21"/>
      <c r="O257" s="21"/>
      <c r="P257" s="21"/>
    </row>
    <row r="258" spans="3:16">
      <c r="C258" s="21"/>
      <c r="D258" s="21">
        <v>46169</v>
      </c>
      <c r="E258" s="21">
        <v>45516</v>
      </c>
      <c r="F258" s="21">
        <v>44953</v>
      </c>
      <c r="G258" s="21">
        <v>46169</v>
      </c>
      <c r="H258" s="21"/>
      <c r="I258" s="21">
        <v>44953</v>
      </c>
      <c r="J258" s="21">
        <v>46475</v>
      </c>
      <c r="K258" s="21">
        <v>44953</v>
      </c>
      <c r="L258" s="21"/>
      <c r="M258" s="21"/>
      <c r="N258" s="21"/>
      <c r="O258" s="21"/>
      <c r="P258" s="21"/>
    </row>
    <row r="259" spans="3:16">
      <c r="C259" s="21"/>
      <c r="D259" s="21">
        <v>46189</v>
      </c>
      <c r="E259" s="21">
        <v>45551</v>
      </c>
      <c r="F259" s="21">
        <v>45021</v>
      </c>
      <c r="G259" s="21">
        <v>46189</v>
      </c>
      <c r="H259" s="21"/>
      <c r="I259" s="21">
        <v>45021</v>
      </c>
      <c r="J259" s="21">
        <v>46482</v>
      </c>
      <c r="K259" s="21">
        <v>45021</v>
      </c>
      <c r="L259" s="21"/>
      <c r="M259" s="21"/>
      <c r="N259" s="21"/>
      <c r="O259" s="21"/>
      <c r="P259" s="21"/>
    </row>
    <row r="260" spans="3:16">
      <c r="C260" s="21"/>
      <c r="D260" s="21">
        <v>46259</v>
      </c>
      <c r="E260" s="21">
        <v>45558</v>
      </c>
      <c r="F260" s="21">
        <v>45047</v>
      </c>
      <c r="G260" s="21">
        <v>46259</v>
      </c>
      <c r="H260" s="21"/>
      <c r="I260" s="21">
        <v>45047</v>
      </c>
      <c r="J260" s="21">
        <v>46520</v>
      </c>
      <c r="K260" s="21">
        <v>45047</v>
      </c>
      <c r="L260" s="21"/>
      <c r="M260" s="21"/>
      <c r="N260" s="21"/>
      <c r="O260" s="21"/>
      <c r="P260" s="21"/>
    </row>
    <row r="261" spans="3:16">
      <c r="C261" s="21"/>
      <c r="D261" s="21">
        <v>46265</v>
      </c>
      <c r="E261" s="21">
        <v>45579</v>
      </c>
      <c r="F261" s="21">
        <v>45048</v>
      </c>
      <c r="G261" s="21">
        <v>46265</v>
      </c>
      <c r="H261" s="21"/>
      <c r="I261" s="21">
        <v>45048</v>
      </c>
      <c r="J261" s="21">
        <v>46547</v>
      </c>
      <c r="K261" s="21">
        <v>45048</v>
      </c>
      <c r="L261" s="21"/>
      <c r="M261" s="21"/>
      <c r="N261" s="21"/>
      <c r="O261" s="21"/>
      <c r="P261" s="21"/>
    </row>
    <row r="262" spans="3:16">
      <c r="C262" s="21"/>
      <c r="D262" s="21">
        <v>46281</v>
      </c>
      <c r="E262" s="21">
        <v>45600</v>
      </c>
      <c r="F262" s="21">
        <v>45049</v>
      </c>
      <c r="G262" s="21">
        <v>46281</v>
      </c>
      <c r="H262" s="21"/>
      <c r="I262" s="21">
        <v>45049</v>
      </c>
      <c r="J262" s="21">
        <v>46569</v>
      </c>
      <c r="K262" s="21">
        <v>45049</v>
      </c>
      <c r="L262" s="21"/>
      <c r="M262" s="21"/>
      <c r="N262" s="21"/>
      <c r="O262" s="21"/>
      <c r="P262" s="21"/>
    </row>
    <row r="263" spans="3:16">
      <c r="C263" s="21"/>
      <c r="D263" s="21">
        <v>46336</v>
      </c>
      <c r="E263" s="21">
        <v>45657</v>
      </c>
      <c r="F263" s="21">
        <v>45099</v>
      </c>
      <c r="G263" s="21">
        <v>46336</v>
      </c>
      <c r="H263" s="21"/>
      <c r="I263" s="21">
        <v>45099</v>
      </c>
      <c r="J263" s="21">
        <v>46646</v>
      </c>
      <c r="K263" s="21">
        <v>45099</v>
      </c>
      <c r="L263" s="21"/>
      <c r="M263" s="21"/>
      <c r="N263" s="21"/>
      <c r="O263" s="21"/>
      <c r="P263" s="21"/>
    </row>
    <row r="264" spans="3:16">
      <c r="C264" s="21"/>
      <c r="D264" s="21">
        <v>46381</v>
      </c>
      <c r="E264" s="21">
        <v>45658</v>
      </c>
      <c r="F264" s="21">
        <v>45100</v>
      </c>
      <c r="G264" s="21">
        <v>46381</v>
      </c>
      <c r="H264" s="21"/>
      <c r="I264" s="21">
        <v>45100</v>
      </c>
      <c r="J264" s="21">
        <v>46661</v>
      </c>
      <c r="K264" s="21">
        <v>45100</v>
      </c>
      <c r="L264" s="21"/>
      <c r="M264" s="21"/>
      <c r="N264" s="21"/>
      <c r="O264" s="21"/>
      <c r="P264" s="21"/>
    </row>
    <row r="265" spans="3:16">
      <c r="C265" s="21"/>
      <c r="D265" s="21">
        <v>46388</v>
      </c>
      <c r="E265" s="21">
        <v>45659</v>
      </c>
      <c r="F265" s="21">
        <v>45198</v>
      </c>
      <c r="G265" s="21">
        <v>46388</v>
      </c>
      <c r="H265" s="21"/>
      <c r="I265" s="21">
        <v>45198</v>
      </c>
      <c r="J265" s="21">
        <v>46668</v>
      </c>
      <c r="K265" s="21">
        <v>45198</v>
      </c>
      <c r="L265" s="21"/>
      <c r="M265" s="21"/>
      <c r="N265" s="21"/>
      <c r="O265" s="21"/>
      <c r="P265" s="21"/>
    </row>
    <row r="266" spans="3:16">
      <c r="C266" s="21"/>
      <c r="D266" s="21">
        <v>46409</v>
      </c>
      <c r="E266" s="21">
        <v>45660</v>
      </c>
      <c r="F266" s="21">
        <v>45201</v>
      </c>
      <c r="G266" s="21">
        <v>46409</v>
      </c>
      <c r="H266" s="21"/>
      <c r="I266" s="21">
        <v>45201</v>
      </c>
      <c r="J266" s="21">
        <v>46748</v>
      </c>
      <c r="K266" s="21">
        <v>45201</v>
      </c>
      <c r="L266" s="21"/>
      <c r="M266" s="21"/>
      <c r="N266" s="21"/>
      <c r="O266" s="21"/>
      <c r="P266" s="21"/>
    </row>
    <row r="267" spans="3:16">
      <c r="C267" s="21"/>
      <c r="D267" s="21">
        <v>46419</v>
      </c>
      <c r="E267" s="21">
        <v>45670</v>
      </c>
      <c r="F267" s="21">
        <v>45202</v>
      </c>
      <c r="G267" s="21">
        <v>46419</v>
      </c>
      <c r="H267" s="21"/>
      <c r="I267" s="21">
        <v>45202</v>
      </c>
      <c r="J267" s="21">
        <v>46778</v>
      </c>
      <c r="K267" s="21">
        <v>45202</v>
      </c>
      <c r="L267" s="21"/>
      <c r="M267" s="21"/>
      <c r="N267" s="21"/>
      <c r="O267" s="21"/>
      <c r="P267" s="21"/>
    </row>
    <row r="268" spans="3:16">
      <c r="C268" s="21"/>
      <c r="D268" s="21">
        <v>46442</v>
      </c>
      <c r="E268" s="21">
        <v>45699</v>
      </c>
      <c r="F268" s="21">
        <v>45203</v>
      </c>
      <c r="G268" s="21">
        <v>46442</v>
      </c>
      <c r="H268" s="21"/>
      <c r="I268" s="21">
        <v>45203</v>
      </c>
      <c r="J268" s="21">
        <v>46779</v>
      </c>
      <c r="K268" s="21">
        <v>45203</v>
      </c>
      <c r="L268" s="21"/>
      <c r="M268" s="21"/>
      <c r="N268" s="21"/>
      <c r="O268" s="21"/>
      <c r="P268" s="21"/>
    </row>
    <row r="269" spans="3:16">
      <c r="C269" s="21"/>
      <c r="D269" s="21">
        <v>46456</v>
      </c>
      <c r="E269" s="21">
        <v>45712</v>
      </c>
      <c r="F269" s="21">
        <v>45204</v>
      </c>
      <c r="G269" s="21">
        <v>46456</v>
      </c>
      <c r="H269" s="21"/>
      <c r="I269" s="21">
        <v>45204</v>
      </c>
      <c r="J269" s="21">
        <v>46780</v>
      </c>
      <c r="K269" s="21">
        <v>45204</v>
      </c>
      <c r="L269" s="21"/>
      <c r="M269" s="21"/>
      <c r="N269" s="21"/>
      <c r="O269" s="21"/>
      <c r="P269" s="21"/>
    </row>
    <row r="270" spans="3:16">
      <c r="C270" s="21"/>
      <c r="D270" s="21">
        <v>46457</v>
      </c>
      <c r="E270" s="21">
        <v>45736</v>
      </c>
      <c r="F270" s="21">
        <v>45205</v>
      </c>
      <c r="G270" s="21">
        <v>46457</v>
      </c>
      <c r="H270" s="21"/>
      <c r="I270" s="21">
        <v>45205</v>
      </c>
      <c r="J270" s="21">
        <v>46847</v>
      </c>
      <c r="K270" s="21">
        <v>45205</v>
      </c>
      <c r="L270" s="21"/>
      <c r="M270" s="21"/>
      <c r="N270" s="21"/>
      <c r="O270" s="21"/>
      <c r="P270" s="21"/>
    </row>
    <row r="271" spans="3:16">
      <c r="C271" s="21"/>
      <c r="D271" s="21">
        <v>46524</v>
      </c>
      <c r="E271" s="21">
        <v>45776</v>
      </c>
      <c r="F271" s="21">
        <v>45292</v>
      </c>
      <c r="G271" s="21">
        <v>46524</v>
      </c>
      <c r="H271" s="21"/>
      <c r="I271" s="21">
        <v>45292</v>
      </c>
      <c r="J271" s="21">
        <v>46857</v>
      </c>
      <c r="K271" s="21">
        <v>45292</v>
      </c>
      <c r="L271" s="21"/>
      <c r="M271" s="21"/>
      <c r="N271" s="21"/>
      <c r="O271" s="21"/>
      <c r="P271" s="21"/>
    </row>
    <row r="272" spans="3:16">
      <c r="C272" s="21"/>
      <c r="D272" s="21">
        <v>46527</v>
      </c>
      <c r="E272" s="21">
        <v>45782</v>
      </c>
      <c r="F272" s="21">
        <v>45331</v>
      </c>
      <c r="G272" s="21">
        <v>46527</v>
      </c>
      <c r="H272" s="21"/>
      <c r="I272" s="21">
        <v>45331</v>
      </c>
      <c r="J272" s="21">
        <v>46860</v>
      </c>
      <c r="K272" s="21">
        <v>45331</v>
      </c>
      <c r="L272" s="21"/>
      <c r="M272" s="21"/>
      <c r="N272" s="21"/>
      <c r="O272" s="21"/>
      <c r="P272" s="21"/>
    </row>
    <row r="273" spans="3:16">
      <c r="C273" s="21"/>
      <c r="D273" s="21">
        <v>46630</v>
      </c>
      <c r="E273" s="21">
        <v>45783</v>
      </c>
      <c r="F273" s="21">
        <v>45334</v>
      </c>
      <c r="G273" s="21">
        <v>46630</v>
      </c>
      <c r="H273" s="21"/>
      <c r="I273" s="21">
        <v>45334</v>
      </c>
      <c r="J273" s="21">
        <v>46874</v>
      </c>
      <c r="K273" s="21">
        <v>45334</v>
      </c>
      <c r="L273" s="21"/>
      <c r="M273" s="21"/>
      <c r="N273" s="21"/>
      <c r="O273" s="21"/>
      <c r="P273" s="21"/>
    </row>
    <row r="274" spans="3:16">
      <c r="C274" s="21"/>
      <c r="D274" s="21">
        <v>46646</v>
      </c>
      <c r="E274" s="21">
        <v>45859</v>
      </c>
      <c r="F274" s="21">
        <v>45335</v>
      </c>
      <c r="G274" s="21">
        <v>46646</v>
      </c>
      <c r="H274" s="21"/>
      <c r="I274" s="21">
        <v>45335</v>
      </c>
      <c r="J274" s="21">
        <v>46875</v>
      </c>
      <c r="K274" s="21">
        <v>45335</v>
      </c>
      <c r="L274" s="21"/>
      <c r="M274" s="21"/>
      <c r="N274" s="21"/>
      <c r="O274" s="21"/>
      <c r="P274" s="21"/>
    </row>
    <row r="275" spans="3:16">
      <c r="C275" s="21"/>
      <c r="D275" s="21">
        <v>46778</v>
      </c>
      <c r="E275" s="21">
        <v>45880</v>
      </c>
      <c r="F275" s="21">
        <v>45336</v>
      </c>
      <c r="G275" s="21">
        <v>46778</v>
      </c>
      <c r="H275" s="21"/>
      <c r="I275" s="21">
        <v>45336</v>
      </c>
      <c r="J275" s="21">
        <v>46902</v>
      </c>
      <c r="K275" s="21">
        <v>45336</v>
      </c>
      <c r="L275" s="21"/>
      <c r="M275" s="21"/>
      <c r="N275" s="21"/>
      <c r="O275" s="21"/>
      <c r="P275" s="21"/>
    </row>
    <row r="276" spans="3:16">
      <c r="C276" s="21"/>
      <c r="D276" s="21">
        <v>46779</v>
      </c>
      <c r="E276" s="21">
        <v>45915</v>
      </c>
      <c r="F276" s="21">
        <v>45337</v>
      </c>
      <c r="G276" s="21">
        <v>46779</v>
      </c>
      <c r="H276" s="21"/>
      <c r="I276" s="21">
        <v>45337</v>
      </c>
      <c r="J276" s="21">
        <v>47028</v>
      </c>
      <c r="K276" s="21">
        <v>45337</v>
      </c>
      <c r="L276" s="21"/>
      <c r="M276" s="21"/>
      <c r="N276" s="21"/>
      <c r="O276" s="21"/>
      <c r="P276" s="21"/>
    </row>
    <row r="277" spans="3:16">
      <c r="C277" s="21"/>
      <c r="D277" s="21">
        <v>46784</v>
      </c>
      <c r="E277" s="21">
        <v>45923</v>
      </c>
      <c r="F277" s="21">
        <v>45386</v>
      </c>
      <c r="G277" s="21">
        <v>46784</v>
      </c>
      <c r="H277" s="21"/>
      <c r="I277" s="21">
        <v>45386</v>
      </c>
      <c r="J277" s="21">
        <v>47030</v>
      </c>
      <c r="K277" s="21">
        <v>45386</v>
      </c>
      <c r="L277" s="21"/>
      <c r="M277" s="21"/>
      <c r="N277" s="21"/>
      <c r="O277" s="21"/>
      <c r="P277" s="21"/>
    </row>
    <row r="278" spans="3:16">
      <c r="C278" s="21"/>
      <c r="D278" s="21">
        <v>46793</v>
      </c>
      <c r="E278" s="21">
        <v>45943</v>
      </c>
      <c r="F278" s="21">
        <v>45387</v>
      </c>
      <c r="G278" s="21">
        <v>46793</v>
      </c>
      <c r="H278" s="21"/>
      <c r="I278" s="21">
        <v>45387</v>
      </c>
      <c r="J278" s="21">
        <v>47052</v>
      </c>
      <c r="K278" s="21">
        <v>45387</v>
      </c>
      <c r="L278" s="21"/>
      <c r="M278" s="21"/>
      <c r="N278" s="21"/>
      <c r="O278" s="21"/>
      <c r="P278" s="21"/>
    </row>
    <row r="279" spans="3:16">
      <c r="C279" s="21"/>
      <c r="D279" s="21">
        <v>46811</v>
      </c>
      <c r="E279" s="21">
        <v>45964</v>
      </c>
      <c r="F279" s="21">
        <v>45413</v>
      </c>
      <c r="G279" s="21">
        <v>46811</v>
      </c>
      <c r="H279" s="21"/>
      <c r="I279" s="21">
        <v>45413</v>
      </c>
      <c r="J279" s="21">
        <v>47112</v>
      </c>
      <c r="K279" s="21">
        <v>45413</v>
      </c>
      <c r="L279" s="21"/>
      <c r="M279" s="21"/>
      <c r="N279" s="21"/>
      <c r="O279" s="21"/>
      <c r="P279" s="21"/>
    </row>
    <row r="280" spans="3:16">
      <c r="C280" s="21"/>
      <c r="D280" s="21">
        <v>46874</v>
      </c>
      <c r="E280" s="21">
        <v>45985</v>
      </c>
      <c r="F280" s="21">
        <v>45414</v>
      </c>
      <c r="G280" s="21">
        <v>46874</v>
      </c>
      <c r="H280" s="21"/>
      <c r="I280" s="21">
        <v>45414</v>
      </c>
      <c r="J280" s="21">
        <v>47113</v>
      </c>
      <c r="K280" s="21">
        <v>45414</v>
      </c>
      <c r="L280" s="21"/>
      <c r="M280" s="21"/>
      <c r="N280" s="21"/>
      <c r="O280" s="21"/>
      <c r="P280" s="21"/>
    </row>
    <row r="281" spans="3:16">
      <c r="C281" s="21"/>
      <c r="D281" s="21">
        <v>46878</v>
      </c>
      <c r="E281" s="21">
        <v>46022</v>
      </c>
      <c r="F281" s="21">
        <v>45415</v>
      </c>
      <c r="G281" s="21">
        <v>46878</v>
      </c>
      <c r="H281" s="21"/>
      <c r="I281" s="21">
        <v>45415</v>
      </c>
      <c r="J281" s="21">
        <v>47119</v>
      </c>
      <c r="K281" s="21">
        <v>45415</v>
      </c>
      <c r="L281" s="21"/>
      <c r="M281" s="21"/>
      <c r="N281" s="21"/>
      <c r="O281" s="21"/>
      <c r="P281" s="21"/>
    </row>
    <row r="282" spans="3:16">
      <c r="C282" s="21"/>
      <c r="D282" s="21">
        <v>46882</v>
      </c>
      <c r="E282" s="21">
        <v>46023</v>
      </c>
      <c r="F282" s="21">
        <v>45453</v>
      </c>
      <c r="G282" s="21">
        <v>46882</v>
      </c>
      <c r="H282" s="21"/>
      <c r="I282" s="21">
        <v>45453</v>
      </c>
      <c r="J282" s="21">
        <v>47162</v>
      </c>
      <c r="K282" s="21">
        <v>45453</v>
      </c>
      <c r="L282" s="21"/>
      <c r="M282" s="21"/>
      <c r="N282" s="21"/>
      <c r="O282" s="21"/>
      <c r="P282" s="21"/>
    </row>
    <row r="283" spans="3:16">
      <c r="C283" s="21"/>
      <c r="D283" s="21">
        <v>46899</v>
      </c>
      <c r="E283" s="21">
        <v>46024</v>
      </c>
      <c r="F283" s="21">
        <v>45551</v>
      </c>
      <c r="G283" s="21">
        <v>46899</v>
      </c>
      <c r="H283" s="21"/>
      <c r="I283" s="21">
        <v>45551</v>
      </c>
      <c r="J283" s="21">
        <v>47163</v>
      </c>
      <c r="K283" s="21">
        <v>45551</v>
      </c>
      <c r="L283" s="21"/>
      <c r="M283" s="21"/>
      <c r="N283" s="21"/>
      <c r="O283" s="21"/>
      <c r="P283" s="21"/>
    </row>
    <row r="284" spans="3:16">
      <c r="C284" s="21"/>
      <c r="D284" s="21">
        <v>46969</v>
      </c>
      <c r="E284" s="21">
        <v>46034</v>
      </c>
      <c r="F284" s="21">
        <v>45552</v>
      </c>
      <c r="G284" s="21">
        <v>46969</v>
      </c>
      <c r="H284" s="21"/>
      <c r="I284" s="21">
        <v>45552</v>
      </c>
      <c r="J284" s="21">
        <v>47164</v>
      </c>
      <c r="K284" s="21">
        <v>45552</v>
      </c>
      <c r="L284" s="21"/>
      <c r="M284" s="21"/>
      <c r="N284" s="21"/>
      <c r="O284" s="21"/>
      <c r="P284" s="21"/>
    </row>
    <row r="285" spans="3:16">
      <c r="C285" s="21"/>
      <c r="D285" s="21">
        <v>46996</v>
      </c>
      <c r="E285" s="21">
        <v>46064</v>
      </c>
      <c r="F285" s="21">
        <v>45566</v>
      </c>
      <c r="G285" s="21">
        <v>46996</v>
      </c>
      <c r="H285" s="21"/>
      <c r="I285" s="21">
        <v>45566</v>
      </c>
      <c r="J285" s="21">
        <v>47207</v>
      </c>
      <c r="K285" s="21">
        <v>45566</v>
      </c>
      <c r="L285" s="21"/>
      <c r="M285" s="21"/>
      <c r="N285" s="21"/>
      <c r="O285" s="21"/>
      <c r="P285" s="21"/>
    </row>
    <row r="286" spans="3:16">
      <c r="C286" s="21"/>
      <c r="D286" s="21">
        <v>47074</v>
      </c>
      <c r="E286" s="21">
        <v>46076</v>
      </c>
      <c r="F286" s="21">
        <v>45567</v>
      </c>
      <c r="G286" s="21">
        <v>47074</v>
      </c>
      <c r="H286" s="21"/>
      <c r="I286" s="21">
        <v>45567</v>
      </c>
      <c r="J286" s="21">
        <v>47210</v>
      </c>
      <c r="K286" s="21">
        <v>45567</v>
      </c>
      <c r="L286" s="21"/>
      <c r="M286" s="21"/>
      <c r="N286" s="21"/>
      <c r="O286" s="21"/>
      <c r="P286" s="21"/>
    </row>
    <row r="287" spans="3:16">
      <c r="C287" s="21"/>
      <c r="D287" s="21">
        <v>47112</v>
      </c>
      <c r="E287" s="21">
        <v>46101</v>
      </c>
      <c r="F287" s="21">
        <v>45568</v>
      </c>
      <c r="G287" s="21">
        <v>47112</v>
      </c>
      <c r="H287" s="21"/>
      <c r="I287" s="21">
        <v>45568</v>
      </c>
      <c r="J287" s="21">
        <v>47212</v>
      </c>
      <c r="K287" s="21">
        <v>45568</v>
      </c>
      <c r="L287" s="21"/>
      <c r="M287" s="21"/>
      <c r="N287" s="21"/>
      <c r="O287" s="21"/>
      <c r="P287" s="21"/>
    </row>
    <row r="288" spans="3:16">
      <c r="C288" s="21"/>
      <c r="D288" s="21">
        <v>47119</v>
      </c>
      <c r="E288" s="21">
        <v>46141</v>
      </c>
      <c r="F288" s="21">
        <v>45569</v>
      </c>
      <c r="G288" s="21">
        <v>47119</v>
      </c>
      <c r="H288" s="21"/>
      <c r="I288" s="21">
        <v>45569</v>
      </c>
      <c r="J288" s="21">
        <v>47239</v>
      </c>
      <c r="K288" s="21">
        <v>45569</v>
      </c>
      <c r="L288" s="21"/>
      <c r="M288" s="21"/>
      <c r="N288" s="21"/>
      <c r="O288" s="21"/>
      <c r="P288" s="21"/>
    </row>
    <row r="289" spans="3:16">
      <c r="C289" s="21"/>
      <c r="D289" s="21">
        <v>47148</v>
      </c>
      <c r="E289" s="21">
        <v>46146</v>
      </c>
      <c r="F289" s="21">
        <v>45572</v>
      </c>
      <c r="G289" s="21">
        <v>47148</v>
      </c>
      <c r="H289" s="21"/>
      <c r="I289" s="21">
        <v>45572</v>
      </c>
      <c r="J289" s="21">
        <v>47259</v>
      </c>
      <c r="K289" s="21">
        <v>45572</v>
      </c>
      <c r="L289" s="21"/>
      <c r="M289" s="21"/>
      <c r="N289" s="21"/>
      <c r="O289" s="21"/>
      <c r="P289" s="21"/>
    </row>
    <row r="290" spans="3:16">
      <c r="C290" s="21"/>
      <c r="D290" s="21">
        <v>47150</v>
      </c>
      <c r="E290" s="21">
        <v>46147</v>
      </c>
      <c r="F290" s="21">
        <v>45658</v>
      </c>
      <c r="G290" s="21">
        <v>47150</v>
      </c>
      <c r="H290" s="21"/>
      <c r="I290" s="21">
        <v>45658</v>
      </c>
      <c r="J290" s="21">
        <v>47301</v>
      </c>
      <c r="K290" s="21">
        <v>45658</v>
      </c>
      <c r="L290" s="21"/>
      <c r="M290" s="21"/>
      <c r="N290" s="21"/>
      <c r="O290" s="21"/>
      <c r="P290" s="21"/>
    </row>
    <row r="291" spans="3:16">
      <c r="C291" s="21"/>
      <c r="D291" s="21">
        <v>47162</v>
      </c>
      <c r="E291" s="21">
        <v>46148</v>
      </c>
      <c r="F291" s="21">
        <v>45685</v>
      </c>
      <c r="G291" s="21">
        <v>47162</v>
      </c>
      <c r="H291" s="21"/>
      <c r="I291" s="21">
        <v>45685</v>
      </c>
      <c r="J291" s="21">
        <v>47385</v>
      </c>
      <c r="K291" s="21">
        <v>45685</v>
      </c>
      <c r="L291" s="21"/>
      <c r="M291" s="21"/>
      <c r="N291" s="21"/>
      <c r="O291" s="21"/>
      <c r="P291" s="21"/>
    </row>
    <row r="292" spans="3:16">
      <c r="C292" s="21"/>
      <c r="D292" s="21">
        <v>47163</v>
      </c>
      <c r="E292" s="21">
        <v>46223</v>
      </c>
      <c r="F292" s="21">
        <v>45686</v>
      </c>
      <c r="G292" s="21">
        <v>47163</v>
      </c>
      <c r="H292" s="21"/>
      <c r="I292" s="21">
        <v>45686</v>
      </c>
      <c r="J292" s="21">
        <v>47392</v>
      </c>
      <c r="K292" s="21">
        <v>45686</v>
      </c>
      <c r="L292" s="21"/>
      <c r="M292" s="21"/>
      <c r="N292" s="21"/>
      <c r="O292" s="21"/>
      <c r="P292" s="21"/>
    </row>
    <row r="293" spans="3:16">
      <c r="C293" s="21"/>
      <c r="D293" s="21">
        <v>47164</v>
      </c>
      <c r="E293" s="21">
        <v>46245</v>
      </c>
      <c r="F293" s="21">
        <v>45687</v>
      </c>
      <c r="G293" s="21">
        <v>47164</v>
      </c>
      <c r="H293" s="21"/>
      <c r="I293" s="21">
        <v>45687</v>
      </c>
      <c r="J293" s="21">
        <v>47407</v>
      </c>
      <c r="K293" s="21">
        <v>45687</v>
      </c>
      <c r="L293" s="21"/>
      <c r="M293" s="21"/>
      <c r="N293" s="21"/>
      <c r="O293" s="21"/>
      <c r="P293" s="21"/>
    </row>
    <row r="294" spans="3:16">
      <c r="C294" s="21"/>
      <c r="D294" s="21">
        <v>47165</v>
      </c>
      <c r="E294" s="21">
        <v>46286</v>
      </c>
      <c r="F294" s="21">
        <v>45688</v>
      </c>
      <c r="G294" s="21">
        <v>47165</v>
      </c>
      <c r="H294" s="21"/>
      <c r="I294" s="21">
        <v>45688</v>
      </c>
      <c r="J294" s="21">
        <v>47477</v>
      </c>
      <c r="K294" s="21">
        <v>45688</v>
      </c>
      <c r="L294" s="21"/>
      <c r="M294" s="21"/>
      <c r="N294" s="21"/>
      <c r="O294" s="21"/>
      <c r="P294" s="21"/>
    </row>
    <row r="295" spans="3:16">
      <c r="C295" s="21"/>
      <c r="D295" s="21">
        <v>47232</v>
      </c>
      <c r="E295" s="21">
        <v>46287</v>
      </c>
      <c r="F295" s="21">
        <v>45691</v>
      </c>
      <c r="G295" s="21">
        <v>47232</v>
      </c>
      <c r="H295" s="21"/>
      <c r="I295" s="21">
        <v>45691</v>
      </c>
      <c r="J295" s="21">
        <v>47478</v>
      </c>
      <c r="K295" s="21">
        <v>45691</v>
      </c>
      <c r="L295" s="21"/>
      <c r="M295" s="21"/>
      <c r="N295" s="21"/>
      <c r="O295" s="21"/>
      <c r="P295" s="21"/>
    </row>
    <row r="296" spans="3:16">
      <c r="C296" s="21"/>
      <c r="D296" s="21">
        <v>47239</v>
      </c>
      <c r="E296" s="21">
        <v>46288</v>
      </c>
      <c r="F296" s="21">
        <v>45751</v>
      </c>
      <c r="G296" s="21">
        <v>47239</v>
      </c>
      <c r="H296" s="21"/>
      <c r="I296" s="21">
        <v>45751</v>
      </c>
      <c r="J296" s="21">
        <v>47484</v>
      </c>
      <c r="K296" s="21">
        <v>45751</v>
      </c>
      <c r="L296" s="21"/>
      <c r="M296" s="21"/>
      <c r="N296" s="21"/>
      <c r="O296" s="21"/>
      <c r="P296" s="21"/>
    </row>
    <row r="297" spans="3:16">
      <c r="C297" s="21"/>
      <c r="D297" s="21">
        <v>47253</v>
      </c>
      <c r="E297" s="21">
        <v>46307</v>
      </c>
      <c r="F297" s="21">
        <v>45778</v>
      </c>
      <c r="G297" s="21">
        <v>47253</v>
      </c>
      <c r="H297" s="21"/>
      <c r="I297" s="21">
        <v>45778</v>
      </c>
      <c r="J297" s="21">
        <v>47518</v>
      </c>
      <c r="K297" s="21">
        <v>45778</v>
      </c>
      <c r="L297" s="21"/>
      <c r="M297" s="21"/>
      <c r="N297" s="21"/>
      <c r="O297" s="21"/>
      <c r="P297" s="21"/>
    </row>
    <row r="298" spans="3:16">
      <c r="C298" s="21"/>
      <c r="D298" s="21">
        <v>47323</v>
      </c>
      <c r="E298" s="21">
        <v>46329</v>
      </c>
      <c r="F298" s="21">
        <v>45931</v>
      </c>
      <c r="G298" s="21">
        <v>47323</v>
      </c>
      <c r="H298" s="21"/>
      <c r="I298" s="21">
        <v>45931</v>
      </c>
      <c r="J298" s="21">
        <v>47519</v>
      </c>
      <c r="K298" s="21">
        <v>45931</v>
      </c>
      <c r="L298" s="21"/>
      <c r="M298" s="21"/>
      <c r="N298" s="21"/>
      <c r="O298" s="21"/>
      <c r="P298" s="21"/>
    </row>
    <row r="299" spans="3:16">
      <c r="C299" s="21"/>
      <c r="D299" s="21">
        <v>47361</v>
      </c>
      <c r="E299" s="21">
        <v>46349</v>
      </c>
      <c r="F299" s="21">
        <v>45932</v>
      </c>
      <c r="G299" s="21">
        <v>47361</v>
      </c>
      <c r="H299" s="21"/>
      <c r="I299" s="21">
        <v>45932</v>
      </c>
      <c r="J299" s="21">
        <v>47520</v>
      </c>
      <c r="K299" s="21">
        <v>45932</v>
      </c>
      <c r="L299" s="21"/>
      <c r="M299" s="21"/>
      <c r="N299" s="21"/>
      <c r="O299" s="21"/>
      <c r="P299" s="21"/>
    </row>
    <row r="300" spans="3:16">
      <c r="C300" s="21"/>
      <c r="D300" s="21">
        <v>47378</v>
      </c>
      <c r="E300" s="21">
        <v>46387</v>
      </c>
      <c r="F300" s="21">
        <v>45933</v>
      </c>
      <c r="G300" s="21">
        <v>47378</v>
      </c>
      <c r="H300" s="21"/>
      <c r="I300" s="21">
        <v>45933</v>
      </c>
      <c r="J300" s="21">
        <v>47577</v>
      </c>
      <c r="K300" s="21">
        <v>45933</v>
      </c>
      <c r="L300" s="21"/>
      <c r="M300" s="21"/>
      <c r="N300" s="21"/>
      <c r="O300" s="21"/>
      <c r="P300" s="21"/>
    </row>
    <row r="301" spans="3:16">
      <c r="C301" s="21"/>
      <c r="D301" s="21">
        <v>47429</v>
      </c>
      <c r="E301" s="21">
        <v>46388</v>
      </c>
      <c r="F301" s="21">
        <v>45936</v>
      </c>
      <c r="G301" s="21">
        <v>47429</v>
      </c>
      <c r="H301" s="21"/>
      <c r="I301" s="21">
        <v>45936</v>
      </c>
      <c r="J301" s="21">
        <v>47592</v>
      </c>
      <c r="K301" s="21">
        <v>45936</v>
      </c>
      <c r="L301" s="21"/>
      <c r="M301" s="21"/>
      <c r="N301" s="21"/>
      <c r="O301" s="21"/>
      <c r="P301" s="21"/>
    </row>
    <row r="302" spans="3:16">
      <c r="C302" s="21"/>
      <c r="D302" s="21">
        <v>47477</v>
      </c>
      <c r="E302" s="21">
        <v>46398</v>
      </c>
      <c r="F302" s="21">
        <v>46023</v>
      </c>
      <c r="G302" s="21">
        <v>47477</v>
      </c>
      <c r="H302" s="21"/>
      <c r="I302" s="21">
        <v>46023</v>
      </c>
      <c r="J302" s="21">
        <v>47595</v>
      </c>
      <c r="K302" s="21">
        <v>46023</v>
      </c>
      <c r="L302" s="21"/>
      <c r="M302" s="21"/>
      <c r="N302" s="21"/>
      <c r="O302" s="21"/>
      <c r="P302" s="21"/>
    </row>
    <row r="303" spans="3:16">
      <c r="C303" s="21"/>
      <c r="D303" s="21">
        <v>47484</v>
      </c>
      <c r="E303" s="21">
        <v>46429</v>
      </c>
      <c r="F303" s="21">
        <v>46070</v>
      </c>
      <c r="G303" s="21">
        <v>47484</v>
      </c>
      <c r="H303" s="21"/>
      <c r="I303" s="21">
        <v>46070</v>
      </c>
      <c r="J303" s="21">
        <v>47604</v>
      </c>
      <c r="K303" s="21">
        <v>46070</v>
      </c>
      <c r="L303" s="21"/>
      <c r="M303" s="21"/>
      <c r="N303" s="21"/>
      <c r="O303" s="21"/>
      <c r="P303" s="21"/>
    </row>
    <row r="304" spans="3:16">
      <c r="C304" s="21"/>
      <c r="D304" s="21">
        <v>47504</v>
      </c>
      <c r="E304" s="21">
        <v>46441</v>
      </c>
      <c r="F304" s="21">
        <v>46071</v>
      </c>
      <c r="G304" s="21">
        <v>47504</v>
      </c>
      <c r="H304" s="21"/>
      <c r="I304" s="21">
        <v>46071</v>
      </c>
      <c r="J304" s="21">
        <v>47612</v>
      </c>
      <c r="K304" s="21">
        <v>46071</v>
      </c>
      <c r="L304" s="21"/>
      <c r="M304" s="21"/>
      <c r="N304" s="21"/>
      <c r="O304" s="21"/>
      <c r="P304" s="21"/>
    </row>
    <row r="305" spans="3:16">
      <c r="C305" s="21"/>
      <c r="D305" s="21">
        <v>47515</v>
      </c>
      <c r="E305" s="21">
        <v>46468</v>
      </c>
      <c r="F305" s="21">
        <v>46072</v>
      </c>
      <c r="G305" s="21">
        <v>47515</v>
      </c>
      <c r="H305" s="21"/>
      <c r="I305" s="21">
        <v>46072</v>
      </c>
      <c r="J305" s="21">
        <v>47639</v>
      </c>
      <c r="K305" s="21">
        <v>46072</v>
      </c>
      <c r="L305" s="21"/>
      <c r="M305" s="21"/>
      <c r="N305" s="21"/>
      <c r="O305" s="21"/>
      <c r="P305" s="21"/>
    </row>
    <row r="306" spans="3:16">
      <c r="C306" s="21"/>
      <c r="D306" s="21">
        <v>47518</v>
      </c>
      <c r="E306" s="21">
        <v>46506</v>
      </c>
      <c r="F306" s="21">
        <v>46073</v>
      </c>
      <c r="G306" s="21">
        <v>47518</v>
      </c>
      <c r="H306" s="21"/>
      <c r="I306" s="21">
        <v>46073</v>
      </c>
      <c r="J306" s="21">
        <v>47665</v>
      </c>
      <c r="K306" s="21">
        <v>46073</v>
      </c>
      <c r="L306" s="21"/>
      <c r="M306" s="21"/>
      <c r="N306" s="21"/>
      <c r="O306" s="21"/>
      <c r="P306" s="21"/>
    </row>
    <row r="307" spans="3:16">
      <c r="C307" s="21"/>
      <c r="D307" s="21">
        <v>47519</v>
      </c>
      <c r="E307" s="21">
        <v>46510</v>
      </c>
      <c r="F307" s="21">
        <v>46143</v>
      </c>
      <c r="G307" s="21">
        <v>47519</v>
      </c>
      <c r="H307" s="21"/>
      <c r="I307" s="21">
        <v>46143</v>
      </c>
      <c r="J307" s="21">
        <v>47739</v>
      </c>
      <c r="K307" s="21">
        <v>46143</v>
      </c>
      <c r="L307" s="21"/>
      <c r="M307" s="21"/>
      <c r="N307" s="21"/>
      <c r="O307" s="21"/>
      <c r="P307" s="21"/>
    </row>
    <row r="308" spans="3:16">
      <c r="C308" s="21"/>
      <c r="D308" s="21">
        <v>47604</v>
      </c>
      <c r="E308" s="21">
        <v>46511</v>
      </c>
      <c r="F308" s="21">
        <v>46192</v>
      </c>
      <c r="G308" s="21">
        <v>47604</v>
      </c>
      <c r="H308" s="21"/>
      <c r="I308" s="21">
        <v>46192</v>
      </c>
      <c r="J308" s="21">
        <v>47757</v>
      </c>
      <c r="K308" s="21">
        <v>46192</v>
      </c>
      <c r="L308" s="21"/>
      <c r="M308" s="21"/>
      <c r="N308" s="21"/>
      <c r="O308" s="21"/>
      <c r="P308" s="21"/>
    </row>
    <row r="309" spans="3:16">
      <c r="C309" s="21"/>
      <c r="D309" s="21">
        <v>47619</v>
      </c>
      <c r="E309" s="21">
        <v>46512</v>
      </c>
      <c r="F309" s="21">
        <v>46290</v>
      </c>
      <c r="G309" s="21">
        <v>47619</v>
      </c>
      <c r="H309" s="21"/>
      <c r="I309" s="21">
        <v>46290</v>
      </c>
      <c r="J309" s="21">
        <v>47842</v>
      </c>
      <c r="K309" s="21">
        <v>46290</v>
      </c>
      <c r="L309" s="21"/>
      <c r="M309" s="21"/>
      <c r="N309" s="21"/>
      <c r="O309" s="21"/>
      <c r="P309" s="21"/>
    </row>
    <row r="310" spans="3:16">
      <c r="C310" s="21"/>
      <c r="D310" s="21">
        <v>47742</v>
      </c>
      <c r="E310" s="21">
        <v>46587</v>
      </c>
      <c r="F310" s="21">
        <v>46296</v>
      </c>
      <c r="G310" s="21">
        <v>47742</v>
      </c>
      <c r="H310" s="21"/>
      <c r="I310" s="21">
        <v>46296</v>
      </c>
      <c r="J310" s="21">
        <v>47843</v>
      </c>
      <c r="K310" s="21">
        <v>46296</v>
      </c>
      <c r="L310" s="21"/>
      <c r="M310" s="21"/>
      <c r="N310" s="21"/>
      <c r="O310" s="21"/>
      <c r="P310" s="21"/>
    </row>
    <row r="311" spans="3:16">
      <c r="C311" s="21"/>
      <c r="D311" s="21">
        <v>47842</v>
      </c>
      <c r="E311" s="21">
        <v>46610</v>
      </c>
      <c r="F311" s="21">
        <v>46297</v>
      </c>
      <c r="G311" s="21">
        <v>47842</v>
      </c>
      <c r="H311" s="21"/>
      <c r="I311" s="21">
        <v>46297</v>
      </c>
      <c r="J311" s="21"/>
      <c r="K311" s="21">
        <v>46297</v>
      </c>
      <c r="L311" s="21"/>
      <c r="M311" s="21"/>
      <c r="N311" s="21"/>
      <c r="O311" s="21"/>
      <c r="P311" s="21"/>
    </row>
    <row r="312" spans="3:16">
      <c r="C312" s="21"/>
      <c r="D312" s="21"/>
      <c r="E312" s="21">
        <v>46650</v>
      </c>
      <c r="F312" s="21">
        <v>46300</v>
      </c>
      <c r="G312" s="21"/>
      <c r="H312" s="21"/>
      <c r="I312" s="21">
        <v>46300</v>
      </c>
      <c r="J312" s="21"/>
      <c r="K312" s="21">
        <v>46300</v>
      </c>
      <c r="L312" s="21"/>
      <c r="M312" s="21"/>
      <c r="N312" s="21"/>
      <c r="O312" s="21"/>
      <c r="P312" s="21"/>
    </row>
    <row r="313" spans="3:16">
      <c r="C313" s="21"/>
      <c r="D313" s="21"/>
      <c r="E313" s="21">
        <v>46653</v>
      </c>
      <c r="F313" s="21">
        <v>46388</v>
      </c>
      <c r="G313" s="21"/>
      <c r="H313" s="21"/>
      <c r="I313" s="21">
        <v>46388</v>
      </c>
      <c r="J313" s="21"/>
      <c r="K313" s="21">
        <v>46388</v>
      </c>
      <c r="L313" s="21"/>
      <c r="M313" s="21"/>
      <c r="N313" s="21"/>
      <c r="O313" s="21"/>
      <c r="P313" s="21"/>
    </row>
    <row r="314" spans="3:16">
      <c r="C314" s="21"/>
      <c r="D314" s="21"/>
      <c r="E314" s="21">
        <v>46671</v>
      </c>
      <c r="F314" s="21">
        <v>46426</v>
      </c>
      <c r="G314" s="21"/>
      <c r="H314" s="21"/>
      <c r="I314" s="21">
        <v>46426</v>
      </c>
      <c r="J314" s="21"/>
      <c r="K314" s="21">
        <v>46426</v>
      </c>
      <c r="L314" s="21"/>
      <c r="M314" s="21"/>
      <c r="N314" s="21"/>
      <c r="O314" s="21"/>
      <c r="P314" s="21"/>
    </row>
    <row r="315" spans="3:16">
      <c r="C315" s="21"/>
      <c r="D315" s="21"/>
      <c r="E315" s="21">
        <v>46694</v>
      </c>
      <c r="F315" s="21">
        <v>46427</v>
      </c>
      <c r="G315" s="21"/>
      <c r="H315" s="21"/>
      <c r="I315" s="21">
        <v>46427</v>
      </c>
      <c r="J315" s="21"/>
      <c r="K315" s="21">
        <v>46427</v>
      </c>
      <c r="L315" s="21"/>
      <c r="M315" s="21"/>
      <c r="N315" s="21"/>
      <c r="O315" s="21"/>
      <c r="P315" s="21"/>
    </row>
    <row r="316" spans="3:16">
      <c r="C316" s="21"/>
      <c r="D316" s="21"/>
      <c r="E316" s="21">
        <v>46714</v>
      </c>
      <c r="F316" s="21">
        <v>46428</v>
      </c>
      <c r="G316" s="21"/>
      <c r="H316" s="21"/>
      <c r="I316" s="21">
        <v>46428</v>
      </c>
      <c r="J316" s="21"/>
      <c r="K316" s="21">
        <v>46428</v>
      </c>
      <c r="L316" s="21"/>
      <c r="M316" s="21"/>
      <c r="N316" s="21"/>
      <c r="O316" s="21"/>
      <c r="P316" s="21"/>
    </row>
    <row r="317" spans="3:16">
      <c r="C317" s="21"/>
      <c r="D317" s="21"/>
      <c r="E317" s="21">
        <v>46752</v>
      </c>
      <c r="F317" s="21">
        <v>46429</v>
      </c>
      <c r="G317" s="21"/>
      <c r="H317" s="21"/>
      <c r="I317" s="21">
        <v>46429</v>
      </c>
      <c r="J317" s="21"/>
      <c r="K317" s="21">
        <v>46429</v>
      </c>
      <c r="L317" s="21"/>
      <c r="M317" s="21"/>
      <c r="N317" s="21"/>
      <c r="O317" s="21"/>
      <c r="P317" s="21"/>
    </row>
    <row r="318" spans="3:16">
      <c r="C318" s="21"/>
      <c r="D318" s="21"/>
      <c r="E318" s="21">
        <v>46755</v>
      </c>
      <c r="F318" s="21">
        <v>46482</v>
      </c>
      <c r="G318" s="21"/>
      <c r="H318" s="21"/>
      <c r="I318" s="21">
        <v>46482</v>
      </c>
      <c r="J318" s="21"/>
      <c r="K318" s="21">
        <v>46482</v>
      </c>
      <c r="L318" s="21"/>
      <c r="M318" s="21"/>
      <c r="N318" s="21"/>
      <c r="O318" s="21"/>
      <c r="P318" s="21"/>
    </row>
    <row r="319" spans="3:16">
      <c r="C319" s="21"/>
      <c r="D319" s="21"/>
      <c r="E319" s="21">
        <v>46762</v>
      </c>
      <c r="F319" s="21">
        <v>46547</v>
      </c>
      <c r="G319" s="21"/>
      <c r="H319" s="21"/>
      <c r="I319" s="21">
        <v>46547</v>
      </c>
      <c r="J319" s="21"/>
      <c r="K319" s="21">
        <v>46547</v>
      </c>
      <c r="L319" s="21"/>
      <c r="M319" s="21"/>
      <c r="N319" s="21"/>
      <c r="O319" s="21"/>
      <c r="P319" s="21"/>
    </row>
    <row r="320" spans="3:16">
      <c r="C320" s="21"/>
      <c r="D320" s="21"/>
      <c r="E320" s="21">
        <v>46794</v>
      </c>
      <c r="F320" s="21">
        <v>46645</v>
      </c>
      <c r="G320" s="21"/>
      <c r="H320" s="21"/>
      <c r="I320" s="21">
        <v>46645</v>
      </c>
      <c r="J320" s="21"/>
      <c r="K320" s="21">
        <v>46645</v>
      </c>
      <c r="L320" s="21"/>
      <c r="M320" s="21"/>
      <c r="N320" s="21"/>
      <c r="O320" s="21"/>
      <c r="P320" s="21"/>
    </row>
    <row r="321" spans="3:16">
      <c r="C321" s="21"/>
      <c r="D321" s="21"/>
      <c r="E321" s="21">
        <v>46806</v>
      </c>
      <c r="F321" s="21">
        <v>46661</v>
      </c>
      <c r="G321" s="21"/>
      <c r="H321" s="21"/>
      <c r="I321" s="21">
        <v>46661</v>
      </c>
      <c r="J321" s="21"/>
      <c r="K321" s="21">
        <v>46661</v>
      </c>
      <c r="L321" s="21"/>
      <c r="M321" s="21"/>
      <c r="N321" s="21"/>
      <c r="O321" s="21"/>
      <c r="P321" s="21"/>
    </row>
    <row r="322" spans="3:16">
      <c r="C322" s="21"/>
      <c r="D322" s="21"/>
      <c r="E322" s="21">
        <v>46832</v>
      </c>
      <c r="F322" s="21">
        <v>46664</v>
      </c>
      <c r="G322" s="21"/>
      <c r="H322" s="21"/>
      <c r="I322" s="21">
        <v>46664</v>
      </c>
      <c r="J322" s="21"/>
      <c r="K322" s="21">
        <v>46664</v>
      </c>
      <c r="L322" s="21"/>
      <c r="M322" s="21"/>
      <c r="N322" s="21"/>
      <c r="O322" s="21"/>
      <c r="P322" s="21"/>
    </row>
    <row r="323" spans="3:16">
      <c r="C323" s="21"/>
      <c r="D323" s="21"/>
      <c r="E323" s="21">
        <v>46876</v>
      </c>
      <c r="F323" s="21">
        <v>46665</v>
      </c>
      <c r="G323" s="21"/>
      <c r="H323" s="21"/>
      <c r="I323" s="21">
        <v>46665</v>
      </c>
      <c r="J323" s="21"/>
      <c r="K323" s="21">
        <v>46665</v>
      </c>
      <c r="L323" s="21"/>
      <c r="M323" s="21"/>
      <c r="N323" s="21"/>
      <c r="O323" s="21"/>
      <c r="P323" s="21"/>
    </row>
    <row r="324" spans="3:16">
      <c r="C324" s="21"/>
      <c r="D324" s="21"/>
      <c r="E324" s="21">
        <v>46877</v>
      </c>
      <c r="F324" s="21">
        <v>46755</v>
      </c>
      <c r="G324" s="21"/>
      <c r="H324" s="21"/>
      <c r="I324" s="21">
        <v>46755</v>
      </c>
      <c r="J324" s="21"/>
      <c r="K324" s="21">
        <v>46755</v>
      </c>
      <c r="L324" s="21"/>
      <c r="M324" s="21"/>
      <c r="N324" s="21"/>
      <c r="O324" s="21"/>
      <c r="P324" s="21"/>
    </row>
    <row r="325" spans="3:16">
      <c r="C325" s="21"/>
      <c r="D325" s="21"/>
      <c r="E325" s="21">
        <v>46878</v>
      </c>
      <c r="F325" s="21">
        <v>46778</v>
      </c>
      <c r="G325" s="21"/>
      <c r="H325" s="21"/>
      <c r="I325" s="21">
        <v>46778</v>
      </c>
      <c r="J325" s="21"/>
      <c r="K325" s="21">
        <v>46778</v>
      </c>
      <c r="L325" s="21"/>
      <c r="M325" s="21"/>
      <c r="N325" s="21"/>
      <c r="O325" s="21"/>
      <c r="P325" s="21"/>
    </row>
    <row r="326" spans="3:16">
      <c r="C326" s="21"/>
      <c r="D326" s="21"/>
      <c r="E326" s="21">
        <v>46951</v>
      </c>
      <c r="F326" s="21">
        <v>46779</v>
      </c>
      <c r="G326" s="21"/>
      <c r="H326" s="21"/>
      <c r="I326" s="21">
        <v>46779</v>
      </c>
      <c r="J326" s="21"/>
      <c r="K326" s="21">
        <v>46779</v>
      </c>
      <c r="L326" s="21"/>
      <c r="M326" s="21"/>
      <c r="N326" s="21"/>
      <c r="O326" s="21"/>
      <c r="P326" s="21"/>
    </row>
    <row r="327" spans="3:16">
      <c r="C327" s="21"/>
      <c r="D327" s="21"/>
      <c r="E327" s="21">
        <v>46976</v>
      </c>
      <c r="F327" s="21">
        <v>46780</v>
      </c>
      <c r="G327" s="21"/>
      <c r="H327" s="21"/>
      <c r="I327" s="21">
        <v>46780</v>
      </c>
      <c r="J327" s="21"/>
      <c r="K327" s="21">
        <v>46780</v>
      </c>
      <c r="L327" s="21"/>
      <c r="M327" s="21"/>
      <c r="N327" s="21"/>
      <c r="O327" s="21"/>
      <c r="P327" s="21"/>
    </row>
    <row r="328" spans="3:16">
      <c r="C328" s="21"/>
      <c r="D328" s="21"/>
      <c r="E328" s="21">
        <v>47014</v>
      </c>
      <c r="F328" s="21">
        <v>46783</v>
      </c>
      <c r="G328" s="21"/>
      <c r="H328" s="21"/>
      <c r="I328" s="21">
        <v>46783</v>
      </c>
      <c r="J328" s="21"/>
      <c r="K328" s="21">
        <v>46783</v>
      </c>
      <c r="L328" s="21"/>
      <c r="M328" s="21"/>
      <c r="N328" s="21"/>
      <c r="O328" s="21"/>
      <c r="P328" s="21"/>
    </row>
    <row r="329" spans="3:16">
      <c r="C329" s="21"/>
      <c r="D329" s="21"/>
      <c r="E329" s="21">
        <v>47018</v>
      </c>
      <c r="F329" s="21">
        <v>46847</v>
      </c>
      <c r="G329" s="21"/>
      <c r="H329" s="21"/>
      <c r="I329" s="21">
        <v>46847</v>
      </c>
      <c r="J329" s="21"/>
      <c r="K329" s="21">
        <v>46847</v>
      </c>
      <c r="L329" s="21"/>
      <c r="M329" s="21"/>
      <c r="N329" s="21"/>
      <c r="O329" s="21"/>
      <c r="P329" s="21"/>
    </row>
    <row r="330" spans="3:16">
      <c r="C330" s="21"/>
      <c r="D330" s="21"/>
      <c r="E330" s="21">
        <v>47035</v>
      </c>
      <c r="F330" s="21">
        <v>46874</v>
      </c>
      <c r="G330" s="21"/>
      <c r="H330" s="21"/>
      <c r="I330" s="21">
        <v>46874</v>
      </c>
      <c r="J330" s="21"/>
      <c r="K330" s="21">
        <v>46874</v>
      </c>
      <c r="L330" s="21"/>
      <c r="M330" s="21"/>
      <c r="N330" s="21"/>
      <c r="O330" s="21"/>
      <c r="P330" s="21"/>
    </row>
    <row r="331" spans="3:16">
      <c r="C331" s="21"/>
      <c r="D331" s="21"/>
      <c r="E331" s="21">
        <v>47060</v>
      </c>
      <c r="F331" s="21">
        <v>46902</v>
      </c>
      <c r="G331" s="21"/>
      <c r="H331" s="21"/>
      <c r="I331" s="21">
        <v>46902</v>
      </c>
      <c r="J331" s="21"/>
      <c r="K331" s="21">
        <v>46902</v>
      </c>
      <c r="L331" s="21"/>
      <c r="M331" s="21"/>
      <c r="N331" s="21"/>
      <c r="O331" s="21"/>
      <c r="P331" s="21"/>
    </row>
    <row r="332" spans="3:16">
      <c r="C332" s="21"/>
      <c r="D332" s="21"/>
      <c r="E332" s="21">
        <v>47080</v>
      </c>
      <c r="F332" s="21">
        <v>47028</v>
      </c>
      <c r="G332" s="21"/>
      <c r="H332" s="21"/>
      <c r="I332" s="21">
        <v>47028</v>
      </c>
      <c r="J332" s="21"/>
      <c r="K332" s="21">
        <v>47028</v>
      </c>
      <c r="L332" s="21"/>
      <c r="M332" s="21"/>
      <c r="N332" s="21"/>
      <c r="O332" s="21"/>
      <c r="P332" s="21"/>
    </row>
    <row r="333" spans="3:16">
      <c r="C333" s="21"/>
      <c r="D333" s="21"/>
      <c r="E333" s="21">
        <v>47119</v>
      </c>
      <c r="F333" s="21">
        <v>47029</v>
      </c>
      <c r="G333" s="21"/>
      <c r="H333" s="21"/>
      <c r="I333" s="21">
        <v>47029</v>
      </c>
      <c r="J333" s="21"/>
      <c r="K333" s="21">
        <v>47029</v>
      </c>
      <c r="L333" s="21"/>
      <c r="M333" s="21"/>
      <c r="N333" s="21"/>
      <c r="O333" s="21"/>
      <c r="P333" s="21"/>
    </row>
    <row r="334" spans="3:16">
      <c r="C334" s="21"/>
      <c r="D334" s="21"/>
      <c r="E334" s="21">
        <v>47120</v>
      </c>
      <c r="F334" s="21">
        <v>47030</v>
      </c>
      <c r="G334" s="21"/>
      <c r="H334" s="21"/>
      <c r="I334" s="21">
        <v>47030</v>
      </c>
      <c r="J334" s="21"/>
      <c r="K334" s="21">
        <v>47030</v>
      </c>
      <c r="L334" s="21"/>
      <c r="M334" s="21"/>
      <c r="N334" s="21"/>
      <c r="O334" s="21"/>
      <c r="P334" s="21"/>
    </row>
    <row r="335" spans="3:16">
      <c r="C335" s="21"/>
      <c r="D335" s="21"/>
      <c r="E335" s="21">
        <v>47121</v>
      </c>
      <c r="F335" s="21">
        <v>47031</v>
      </c>
      <c r="G335" s="21"/>
      <c r="H335" s="21"/>
      <c r="I335" s="21">
        <v>47031</v>
      </c>
      <c r="J335" s="21"/>
      <c r="K335" s="21">
        <v>47031</v>
      </c>
      <c r="L335" s="21"/>
      <c r="M335" s="21"/>
      <c r="N335" s="21"/>
      <c r="O335" s="21"/>
      <c r="P335" s="21"/>
    </row>
    <row r="336" spans="3:16">
      <c r="C336" s="21"/>
      <c r="D336" s="21"/>
      <c r="E336" s="21">
        <v>47126</v>
      </c>
      <c r="F336" s="21">
        <v>47119</v>
      </c>
      <c r="G336" s="21"/>
      <c r="H336" s="21"/>
      <c r="I336" s="21">
        <v>47119</v>
      </c>
      <c r="J336" s="21"/>
      <c r="K336" s="21">
        <v>47119</v>
      </c>
      <c r="L336" s="21"/>
      <c r="M336" s="21"/>
      <c r="N336" s="21"/>
      <c r="O336" s="21"/>
      <c r="P336" s="21"/>
    </row>
    <row r="337" spans="3:16">
      <c r="C337" s="21"/>
      <c r="D337" s="21"/>
      <c r="E337" s="21">
        <v>47161</v>
      </c>
      <c r="F337" s="21">
        <v>47162</v>
      </c>
      <c r="G337" s="21"/>
      <c r="H337" s="21"/>
      <c r="I337" s="21">
        <v>47162</v>
      </c>
      <c r="J337" s="21"/>
      <c r="K337" s="21">
        <v>47162</v>
      </c>
      <c r="L337" s="21"/>
      <c r="M337" s="21"/>
      <c r="N337" s="21"/>
      <c r="O337" s="21"/>
      <c r="P337" s="21"/>
    </row>
    <row r="338" spans="3:16">
      <c r="C338" s="21"/>
      <c r="D338" s="21"/>
      <c r="E338" s="21">
        <v>47172</v>
      </c>
      <c r="F338" s="21">
        <v>47163</v>
      </c>
      <c r="G338" s="21"/>
      <c r="H338" s="21"/>
      <c r="I338" s="21">
        <v>47163</v>
      </c>
      <c r="J338" s="21"/>
      <c r="K338" s="21">
        <v>47163</v>
      </c>
      <c r="L338" s="21"/>
      <c r="M338" s="21"/>
      <c r="N338" s="21"/>
      <c r="O338" s="21"/>
      <c r="P338" s="21"/>
    </row>
    <row r="339" spans="3:16">
      <c r="C339" s="21"/>
      <c r="D339" s="21"/>
      <c r="E339" s="21">
        <v>47197</v>
      </c>
      <c r="F339" s="21">
        <v>47164</v>
      </c>
      <c r="G339" s="21"/>
      <c r="H339" s="21"/>
      <c r="I339" s="21">
        <v>47164</v>
      </c>
      <c r="J339" s="21"/>
      <c r="K339" s="21">
        <v>47164</v>
      </c>
      <c r="L339" s="21"/>
      <c r="M339" s="21"/>
      <c r="N339" s="21"/>
      <c r="O339" s="21"/>
      <c r="P339" s="21"/>
    </row>
    <row r="340" spans="3:16">
      <c r="C340" s="21"/>
      <c r="D340" s="21"/>
      <c r="E340" s="21">
        <v>47238</v>
      </c>
      <c r="F340" s="21">
        <v>47165</v>
      </c>
      <c r="G340" s="21"/>
      <c r="H340" s="21"/>
      <c r="I340" s="21">
        <v>47165</v>
      </c>
      <c r="J340" s="21"/>
      <c r="K340" s="21">
        <v>47165</v>
      </c>
      <c r="L340" s="21"/>
      <c r="M340" s="21"/>
      <c r="N340" s="21"/>
      <c r="O340" s="21"/>
      <c r="P340" s="21"/>
    </row>
    <row r="341" spans="3:16">
      <c r="C341" s="21"/>
      <c r="D341" s="21"/>
      <c r="E341" s="21">
        <v>47241</v>
      </c>
      <c r="F341" s="21">
        <v>47212</v>
      </c>
      <c r="G341" s="21"/>
      <c r="H341" s="21"/>
      <c r="I341" s="21">
        <v>47212</v>
      </c>
      <c r="J341" s="21"/>
      <c r="K341" s="21">
        <v>47212</v>
      </c>
      <c r="L341" s="21"/>
      <c r="M341" s="21"/>
      <c r="N341" s="21"/>
      <c r="O341" s="21"/>
      <c r="P341" s="21"/>
    </row>
    <row r="342" spans="3:16">
      <c r="C342" s="21"/>
      <c r="D342" s="21"/>
      <c r="E342" s="21">
        <v>47242</v>
      </c>
      <c r="F342" s="21">
        <v>47239</v>
      </c>
      <c r="G342" s="21"/>
      <c r="H342" s="21"/>
      <c r="I342" s="21">
        <v>47239</v>
      </c>
      <c r="J342" s="21"/>
      <c r="K342" s="21">
        <v>47239</v>
      </c>
      <c r="L342" s="21"/>
      <c r="M342" s="21"/>
      <c r="N342" s="21"/>
      <c r="O342" s="21"/>
      <c r="P342" s="21"/>
    </row>
    <row r="343" spans="3:16">
      <c r="C343" s="21"/>
      <c r="D343" s="21"/>
      <c r="E343" s="21">
        <v>47315</v>
      </c>
      <c r="F343" s="21">
        <v>47392</v>
      </c>
      <c r="G343" s="21"/>
      <c r="H343" s="21"/>
      <c r="I343" s="21">
        <v>47392</v>
      </c>
      <c r="J343" s="21"/>
      <c r="K343" s="21">
        <v>47392</v>
      </c>
      <c r="L343" s="21"/>
      <c r="M343" s="21"/>
      <c r="N343" s="21"/>
      <c r="O343" s="21"/>
      <c r="P343" s="21"/>
    </row>
    <row r="344" spans="3:16">
      <c r="C344" s="21"/>
      <c r="D344" s="21"/>
      <c r="E344" s="21">
        <v>47378</v>
      </c>
      <c r="F344" s="21">
        <v>47393</v>
      </c>
      <c r="G344" s="21"/>
      <c r="H344" s="21"/>
      <c r="I344" s="21">
        <v>47393</v>
      </c>
      <c r="J344" s="21"/>
      <c r="K344" s="21">
        <v>47393</v>
      </c>
      <c r="L344" s="21"/>
      <c r="M344" s="21"/>
      <c r="N344" s="21"/>
      <c r="O344" s="21"/>
      <c r="P344" s="21"/>
    </row>
    <row r="345" spans="3:16">
      <c r="C345" s="21"/>
      <c r="D345" s="21"/>
      <c r="E345" s="21">
        <v>47385</v>
      </c>
      <c r="F345" s="21">
        <v>47394</v>
      </c>
      <c r="G345" s="21"/>
      <c r="H345" s="21"/>
      <c r="I345" s="21">
        <v>47394</v>
      </c>
      <c r="J345" s="21"/>
      <c r="K345" s="21">
        <v>47394</v>
      </c>
      <c r="L345" s="21"/>
      <c r="M345" s="21"/>
      <c r="N345" s="21"/>
      <c r="O345" s="21"/>
      <c r="P345" s="21"/>
    </row>
    <row r="346" spans="3:16">
      <c r="C346" s="21"/>
      <c r="D346" s="21"/>
      <c r="E346" s="21">
        <v>47399</v>
      </c>
      <c r="F346" s="21">
        <v>47395</v>
      </c>
      <c r="G346" s="21"/>
      <c r="H346" s="21"/>
      <c r="I346" s="21">
        <v>47395</v>
      </c>
      <c r="J346" s="21"/>
      <c r="K346" s="21">
        <v>47395</v>
      </c>
      <c r="L346" s="21"/>
      <c r="M346" s="21"/>
      <c r="N346" s="21"/>
      <c r="O346" s="21"/>
      <c r="P346" s="21"/>
    </row>
    <row r="347" spans="3:16">
      <c r="C347" s="21"/>
      <c r="D347" s="21"/>
      <c r="E347" s="21">
        <v>47445</v>
      </c>
      <c r="F347" s="21">
        <v>47396</v>
      </c>
      <c r="G347" s="21"/>
      <c r="H347" s="21"/>
      <c r="I347" s="21">
        <v>47396</v>
      </c>
      <c r="J347" s="21"/>
      <c r="K347" s="21">
        <v>47396</v>
      </c>
      <c r="L347" s="21"/>
      <c r="M347" s="21"/>
      <c r="N347" s="21"/>
      <c r="O347" s="21"/>
      <c r="P347" s="21"/>
    </row>
    <row r="348" spans="3:16">
      <c r="C348" s="21"/>
      <c r="D348" s="21"/>
      <c r="E348" s="21">
        <v>47483</v>
      </c>
      <c r="F348" s="21">
        <v>47484</v>
      </c>
      <c r="G348" s="21"/>
      <c r="H348" s="21"/>
      <c r="I348" s="21">
        <v>47484</v>
      </c>
      <c r="J348" s="21"/>
      <c r="K348" s="21">
        <v>47484</v>
      </c>
      <c r="L348" s="21"/>
      <c r="M348" s="21"/>
      <c r="N348" s="21"/>
      <c r="O348" s="21"/>
      <c r="P348" s="21"/>
    </row>
    <row r="349" spans="3:16">
      <c r="C349" s="21"/>
      <c r="D349" s="21"/>
      <c r="E349" s="21">
        <v>47484</v>
      </c>
      <c r="F349" s="21">
        <v>47518</v>
      </c>
      <c r="G349" s="21"/>
      <c r="H349" s="21"/>
      <c r="I349" s="21">
        <v>47518</v>
      </c>
      <c r="J349" s="21"/>
      <c r="K349" s="21">
        <v>47518</v>
      </c>
      <c r="L349" s="21"/>
      <c r="M349" s="21"/>
      <c r="N349" s="21"/>
      <c r="O349" s="21"/>
      <c r="P349" s="21"/>
    </row>
    <row r="350" spans="3:16">
      <c r="C350" s="21"/>
      <c r="D350" s="21"/>
      <c r="E350" s="21">
        <v>47485</v>
      </c>
      <c r="F350" s="21">
        <v>47519</v>
      </c>
      <c r="G350" s="21"/>
      <c r="H350" s="21"/>
      <c r="I350" s="21">
        <v>47519</v>
      </c>
      <c r="J350" s="21"/>
      <c r="K350" s="21">
        <v>47519</v>
      </c>
      <c r="L350" s="21"/>
      <c r="M350" s="21"/>
      <c r="N350" s="21"/>
      <c r="O350" s="21"/>
      <c r="P350" s="21"/>
    </row>
    <row r="351" spans="3:16">
      <c r="C351" s="21"/>
      <c r="D351" s="21"/>
      <c r="E351" s="21">
        <v>47486</v>
      </c>
      <c r="F351" s="21">
        <v>47520</v>
      </c>
      <c r="G351" s="21"/>
      <c r="H351" s="21"/>
      <c r="I351" s="21">
        <v>47520</v>
      </c>
      <c r="J351" s="21"/>
      <c r="K351" s="21">
        <v>47520</v>
      </c>
      <c r="L351" s="21"/>
      <c r="M351" s="21"/>
      <c r="N351" s="21"/>
      <c r="O351" s="21"/>
      <c r="P351" s="21"/>
    </row>
    <row r="352" spans="3:16">
      <c r="C352" s="21"/>
      <c r="D352" s="21"/>
      <c r="E352" s="21">
        <v>47497</v>
      </c>
      <c r="F352" s="21">
        <v>47521</v>
      </c>
      <c r="G352" s="21"/>
      <c r="H352" s="21"/>
      <c r="I352" s="21">
        <v>47521</v>
      </c>
      <c r="J352" s="21"/>
      <c r="K352" s="21">
        <v>47521</v>
      </c>
      <c r="L352" s="21"/>
      <c r="M352" s="21"/>
      <c r="N352" s="21"/>
      <c r="O352" s="21"/>
      <c r="P352" s="21"/>
    </row>
    <row r="353" spans="3:16">
      <c r="C353" s="21"/>
      <c r="D353" s="21"/>
      <c r="E353" s="21">
        <v>47525</v>
      </c>
      <c r="F353" s="21">
        <v>47522</v>
      </c>
      <c r="G353" s="21"/>
      <c r="H353" s="21"/>
      <c r="I353" s="21">
        <v>47522</v>
      </c>
      <c r="J353" s="21"/>
      <c r="K353" s="21">
        <v>47522</v>
      </c>
      <c r="L353" s="21"/>
      <c r="M353" s="21"/>
      <c r="N353" s="21"/>
      <c r="O353" s="21"/>
      <c r="P353" s="21"/>
    </row>
    <row r="354" spans="3:16">
      <c r="C354" s="21"/>
      <c r="D354" s="21"/>
      <c r="E354" s="21">
        <v>47562</v>
      </c>
      <c r="F354" s="21">
        <v>47577</v>
      </c>
      <c r="G354" s="21"/>
      <c r="H354" s="21"/>
      <c r="I354" s="21">
        <v>47577</v>
      </c>
      <c r="J354" s="21"/>
      <c r="K354" s="21">
        <v>47577</v>
      </c>
      <c r="L354" s="21"/>
      <c r="M354" s="21"/>
      <c r="N354" s="21"/>
      <c r="O354" s="21"/>
      <c r="P354" s="21"/>
    </row>
    <row r="355" spans="3:16">
      <c r="C355" s="21"/>
      <c r="D355" s="21"/>
      <c r="E355" s="21">
        <v>47602</v>
      </c>
      <c r="F355" s="21">
        <v>47604</v>
      </c>
      <c r="G355" s="21"/>
      <c r="H355" s="21"/>
      <c r="I355" s="21">
        <v>47604</v>
      </c>
      <c r="J355" s="21"/>
      <c r="K355" s="21">
        <v>47604</v>
      </c>
      <c r="L355" s="21"/>
      <c r="M355" s="21"/>
      <c r="N355" s="21"/>
      <c r="O355" s="21"/>
      <c r="P355" s="21"/>
    </row>
    <row r="356" spans="3:16">
      <c r="C356" s="21"/>
      <c r="D356" s="21"/>
      <c r="E356" s="21">
        <v>47606</v>
      </c>
      <c r="F356" s="21">
        <v>47639</v>
      </c>
      <c r="G356" s="21"/>
      <c r="H356" s="21"/>
      <c r="I356" s="21">
        <v>47639</v>
      </c>
      <c r="J356" s="21"/>
      <c r="K356" s="21">
        <v>47639</v>
      </c>
      <c r="L356" s="21"/>
      <c r="M356" s="21"/>
      <c r="N356" s="21"/>
      <c r="O356" s="21"/>
      <c r="P356" s="21"/>
    </row>
    <row r="357" spans="3:16">
      <c r="C357" s="21"/>
      <c r="D357" s="21"/>
      <c r="E357" s="21">
        <v>47609</v>
      </c>
      <c r="F357" s="21">
        <v>47738</v>
      </c>
      <c r="G357" s="21"/>
      <c r="H357" s="21"/>
      <c r="I357" s="21">
        <v>47738</v>
      </c>
      <c r="J357" s="21"/>
      <c r="K357" s="21">
        <v>47738</v>
      </c>
      <c r="L357" s="21"/>
      <c r="M357" s="21"/>
      <c r="N357" s="21"/>
      <c r="O357" s="21"/>
      <c r="P357" s="21"/>
    </row>
    <row r="358" spans="3:16">
      <c r="C358" s="21"/>
      <c r="D358" s="21"/>
      <c r="E358" s="21">
        <v>47679</v>
      </c>
      <c r="F358" s="21">
        <v>47757</v>
      </c>
      <c r="G358" s="21"/>
      <c r="H358" s="21"/>
      <c r="I358" s="21">
        <v>47757</v>
      </c>
      <c r="J358" s="21"/>
      <c r="K358" s="21">
        <v>47757</v>
      </c>
      <c r="L358" s="21"/>
      <c r="M358" s="21"/>
      <c r="N358" s="21"/>
      <c r="O358" s="21"/>
      <c r="P358" s="21"/>
    </row>
    <row r="359" spans="3:16">
      <c r="C359" s="21"/>
      <c r="D359" s="21"/>
      <c r="E359" s="21">
        <v>47707</v>
      </c>
      <c r="F359" s="21">
        <v>47758</v>
      </c>
      <c r="G359" s="21"/>
      <c r="H359" s="21"/>
      <c r="I359" s="21">
        <v>47758</v>
      </c>
      <c r="J359" s="21"/>
      <c r="K359" s="21">
        <v>47758</v>
      </c>
      <c r="L359" s="21"/>
      <c r="M359" s="21"/>
      <c r="N359" s="21"/>
      <c r="O359" s="21"/>
      <c r="P359" s="21"/>
    </row>
    <row r="360" spans="3:16">
      <c r="C360" s="21"/>
      <c r="D360" s="21"/>
      <c r="E360" s="21">
        <v>47742</v>
      </c>
      <c r="F360" s="21">
        <v>47759</v>
      </c>
      <c r="G360" s="21"/>
      <c r="H360" s="21"/>
      <c r="I360" s="21">
        <v>47759</v>
      </c>
      <c r="J360" s="21"/>
      <c r="K360" s="21">
        <v>47759</v>
      </c>
      <c r="L360" s="21"/>
      <c r="M360" s="21"/>
      <c r="N360" s="21"/>
      <c r="O360" s="21"/>
      <c r="P360" s="21"/>
    </row>
    <row r="361" spans="3:16">
      <c r="C361" s="21"/>
      <c r="D361" s="21"/>
      <c r="E361" s="21">
        <v>47749</v>
      </c>
      <c r="F361" s="21">
        <v>47760</v>
      </c>
      <c r="G361" s="21"/>
      <c r="H361" s="21"/>
      <c r="I361" s="21">
        <v>47760</v>
      </c>
      <c r="J361" s="21"/>
      <c r="K361" s="21">
        <v>47760</v>
      </c>
      <c r="L361" s="21"/>
      <c r="M361" s="21"/>
      <c r="N361" s="21"/>
      <c r="O361" s="21"/>
      <c r="P361" s="21"/>
    </row>
    <row r="362" spans="3:16">
      <c r="C362" s="21"/>
      <c r="D362" s="21"/>
      <c r="E362" s="21">
        <v>47770</v>
      </c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</row>
    <row r="363" spans="3:16">
      <c r="C363" s="21"/>
      <c r="D363" s="21"/>
      <c r="E363" s="21">
        <v>47791</v>
      </c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</row>
    <row r="364" spans="3:16">
      <c r="C364" s="21"/>
      <c r="D364" s="21"/>
      <c r="E364" s="21">
        <v>47848</v>
      </c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2"/>
  <sheetViews>
    <sheetView tabSelected="1" zoomScale="77" zoomScaleNormal="77" workbookViewId="0">
      <selection activeCell="K11" sqref="K11"/>
    </sheetView>
  </sheetViews>
  <sheetFormatPr defaultColWidth="9" defaultRowHeight="15"/>
  <cols>
    <col min="1" max="1" width="29.42578125" style="1" customWidth="1"/>
    <col min="2" max="2" width="48.85546875" style="1" customWidth="1"/>
    <col min="3" max="3" width="15" style="1" customWidth="1"/>
    <col min="4" max="4" width="23.42578125" style="1" customWidth="1"/>
    <col min="5" max="5" width="17.28515625" style="1" customWidth="1"/>
    <col min="6" max="6" width="11.5703125" style="1" customWidth="1"/>
    <col min="7" max="16384" width="9" style="1"/>
  </cols>
  <sheetData>
    <row r="1" spans="1:6" ht="16.5" thickBot="1">
      <c r="A1" s="2" t="s">
        <v>41</v>
      </c>
      <c r="B1" s="3"/>
      <c r="C1" s="3"/>
      <c r="D1" s="3"/>
      <c r="E1" s="3"/>
      <c r="F1" s="3"/>
    </row>
    <row r="2" spans="1:6" ht="16.5" thickTop="1" thickBot="1">
      <c r="A2" s="4" t="s">
        <v>47</v>
      </c>
      <c r="B2" s="4" t="s">
        <v>42</v>
      </c>
      <c r="C2" s="4" t="s">
        <v>43</v>
      </c>
      <c r="D2" s="4" t="s">
        <v>44</v>
      </c>
      <c r="E2" s="4" t="s">
        <v>45</v>
      </c>
      <c r="F2" s="4" t="s">
        <v>46</v>
      </c>
    </row>
    <row r="3" spans="1:6" ht="36" thickTop="1" thickBot="1">
      <c r="A3" s="26" t="str">
        <f>Calendar!B7</f>
        <v>McpCalendar@5</v>
      </c>
      <c r="B3" s="5" t="s">
        <v>76</v>
      </c>
      <c r="C3" s="6">
        <v>42613</v>
      </c>
      <c r="D3" s="6" t="s">
        <v>8</v>
      </c>
      <c r="E3" s="22">
        <f>_xll.CalendarAdjust($A$3,C3,D3)</f>
        <v>42614</v>
      </c>
      <c r="F3" s="6">
        <v>42614</v>
      </c>
    </row>
    <row r="4" spans="1:6" ht="70.5" thickTop="1" thickBot="1">
      <c r="A4" s="27"/>
      <c r="B4" s="7" t="s">
        <v>75</v>
      </c>
      <c r="C4" s="6">
        <f>C3</f>
        <v>42613</v>
      </c>
      <c r="D4" s="6" t="s">
        <v>9</v>
      </c>
      <c r="E4" s="22">
        <f>_xll.CalendarAdjust($A$3,C4,D4)</f>
        <v>42612</v>
      </c>
      <c r="F4" s="6">
        <v>42612</v>
      </c>
    </row>
    <row r="5" spans="1:6" ht="36" thickTop="1" thickBot="1">
      <c r="A5" s="28"/>
      <c r="B5" s="5" t="s">
        <v>77</v>
      </c>
      <c r="C5" s="6">
        <f>C3</f>
        <v>42613</v>
      </c>
      <c r="D5" s="1" t="s">
        <v>10</v>
      </c>
      <c r="E5" s="22">
        <f>_xll.CalendarAdjust($A$3,C5,D5)</f>
        <v>42612</v>
      </c>
      <c r="F5" s="6">
        <v>42612</v>
      </c>
    </row>
    <row r="6" spans="1:6" ht="15.75" thickTop="1">
      <c r="E6" s="6"/>
    </row>
    <row r="8" spans="1:6" ht="16.5" thickBot="1">
      <c r="A8" s="2" t="s">
        <v>53</v>
      </c>
      <c r="B8" s="3"/>
      <c r="C8" s="3"/>
      <c r="D8" s="3"/>
      <c r="E8" s="3"/>
    </row>
    <row r="9" spans="1:6" ht="16.5" thickTop="1" thickBot="1">
      <c r="A9" s="4" t="s">
        <v>47</v>
      </c>
      <c r="B9" s="4" t="s">
        <v>42</v>
      </c>
      <c r="C9" s="4" t="s">
        <v>52</v>
      </c>
      <c r="D9" s="4" t="s">
        <v>48</v>
      </c>
      <c r="E9" s="4"/>
      <c r="F9" s="4" t="s">
        <v>46</v>
      </c>
    </row>
    <row r="10" spans="1:6" ht="44.25" thickTop="1" thickBot="1">
      <c r="A10" s="22" t="str">
        <f>Calendar!B3</f>
        <v>McpCalendar@6</v>
      </c>
      <c r="B10" s="5" t="s">
        <v>78</v>
      </c>
      <c r="C10" s="6">
        <v>41774</v>
      </c>
      <c r="D10" s="22">
        <f>_xll.CalendarValueDate(A10,C10)</f>
        <v>41779</v>
      </c>
      <c r="F10" s="6">
        <v>41779</v>
      </c>
    </row>
    <row r="11" spans="1:6" ht="44.25" thickTop="1" thickBot="1">
      <c r="A11" s="22" t="str">
        <f>Calendar!B13</f>
        <v>McpCalendar@4</v>
      </c>
      <c r="B11" s="7" t="s">
        <v>79</v>
      </c>
      <c r="C11" s="6">
        <v>41968</v>
      </c>
      <c r="D11" s="22">
        <f>_xll.CalendarValueDate(A11,C11)</f>
        <v>41971</v>
      </c>
      <c r="F11" s="6">
        <v>41971</v>
      </c>
    </row>
    <row r="12" spans="1:6" ht="44.25" thickTop="1" thickBot="1">
      <c r="A12" s="22" t="str">
        <f>Calendar!B6</f>
        <v>McpCalendar@0</v>
      </c>
      <c r="B12" s="5" t="s">
        <v>80</v>
      </c>
      <c r="C12" s="6">
        <v>41786</v>
      </c>
      <c r="D12" s="22">
        <f>_xll.CalendarValueDate(A12,C12)</f>
        <v>41789</v>
      </c>
      <c r="F12" s="6">
        <v>41789</v>
      </c>
    </row>
    <row r="13" spans="1:6" ht="58.5" thickTop="1" thickBot="1">
      <c r="A13" s="22" t="str">
        <f>Calendar!B14</f>
        <v>McpCalendar@1</v>
      </c>
      <c r="B13" s="7" t="s">
        <v>81</v>
      </c>
      <c r="C13" s="6">
        <v>41746</v>
      </c>
      <c r="D13" s="22">
        <f>_xll.CalendarValueDate(A13,C13)</f>
        <v>41750</v>
      </c>
      <c r="F13" s="6">
        <v>41750</v>
      </c>
    </row>
    <row r="14" spans="1:6" ht="58.5" thickTop="1" thickBot="1">
      <c r="A14" s="22" t="str">
        <f>Calendar!B3</f>
        <v>McpCalendar@6</v>
      </c>
      <c r="B14" s="5" t="s">
        <v>82</v>
      </c>
      <c r="C14" s="6">
        <v>41953</v>
      </c>
      <c r="D14" s="22">
        <f>_xll.CalendarValueDate(A14,C14)</f>
        <v>41955</v>
      </c>
      <c r="F14" s="6">
        <v>41955</v>
      </c>
    </row>
    <row r="15" spans="1:6" ht="72.75" thickTop="1" thickBot="1">
      <c r="A15" s="22" t="str">
        <f>Calendar!B9</f>
        <v>McpCalendar@10</v>
      </c>
      <c r="B15" s="7" t="s">
        <v>83</v>
      </c>
      <c r="C15" s="6">
        <v>41997</v>
      </c>
      <c r="D15" s="22">
        <f>_xll.CalendarValueDate(A15,C15)</f>
        <v>42003</v>
      </c>
      <c r="F15" s="6">
        <v>42003</v>
      </c>
    </row>
    <row r="16" spans="1:6" ht="58.5" thickTop="1" thickBot="1">
      <c r="A16" s="22" t="str">
        <f>Calendar!B8</f>
        <v>McpCalendar@2</v>
      </c>
      <c r="B16" s="5" t="s">
        <v>84</v>
      </c>
      <c r="C16" s="6">
        <v>41789</v>
      </c>
      <c r="D16" s="22">
        <f>_xll.CalendarValueDate(A16,C16)</f>
        <v>41794</v>
      </c>
      <c r="F16" s="6">
        <v>41794</v>
      </c>
    </row>
    <row r="17" spans="1:6" ht="15.75" thickTop="1"/>
    <row r="18" spans="1:6" ht="15.75" thickBot="1">
      <c r="A18" s="2" t="s">
        <v>54</v>
      </c>
    </row>
    <row r="19" spans="1:6" ht="16.5" thickTop="1" thickBot="1">
      <c r="A19" s="4" t="s">
        <v>47</v>
      </c>
      <c r="B19" s="4" t="s">
        <v>42</v>
      </c>
      <c r="C19" s="4" t="s">
        <v>52</v>
      </c>
      <c r="D19" s="4" t="s">
        <v>49</v>
      </c>
      <c r="E19" s="4"/>
      <c r="F19" s="4" t="s">
        <v>46</v>
      </c>
    </row>
    <row r="20" spans="1:6" ht="30" thickTop="1" thickBot="1">
      <c r="A20" s="1" t="str">
        <f>Calendar!B3</f>
        <v>McpCalendar@6</v>
      </c>
      <c r="B20" s="5" t="s">
        <v>86</v>
      </c>
      <c r="C20" s="6">
        <v>40617</v>
      </c>
      <c r="D20" s="22">
        <f>_xll.CalendarValueDate(A20,C20)</f>
        <v>40619</v>
      </c>
      <c r="F20" s="6">
        <v>40619</v>
      </c>
    </row>
    <row r="21" spans="1:6" ht="58.5" thickTop="1" thickBot="1">
      <c r="A21" s="1" t="str">
        <f>A20</f>
        <v>McpCalendar@6</v>
      </c>
      <c r="B21" s="7" t="s">
        <v>87</v>
      </c>
      <c r="C21" s="6">
        <v>40127</v>
      </c>
      <c r="D21" s="22">
        <f>_xll.CalendarValueDate(A21,C21)</f>
        <v>40129</v>
      </c>
      <c r="F21" s="6">
        <v>40129</v>
      </c>
    </row>
    <row r="22" spans="1:6" ht="58.5" thickTop="1" thickBot="1">
      <c r="A22" s="1" t="str">
        <f>A21</f>
        <v>McpCalendar@6</v>
      </c>
      <c r="B22" s="5" t="s">
        <v>88</v>
      </c>
      <c r="C22" s="6">
        <v>39960</v>
      </c>
      <c r="D22" s="22">
        <f>_xll.CalendarValueDate(A22,C22)</f>
        <v>39966</v>
      </c>
      <c r="F22" s="6">
        <v>39966</v>
      </c>
    </row>
    <row r="23" spans="1:6" ht="58.5" thickTop="1" thickBot="1">
      <c r="A23" s="1" t="str">
        <f t="shared" ref="A23:A24" si="0">A22</f>
        <v>McpCalendar@6</v>
      </c>
      <c r="B23" s="7" t="s">
        <v>89</v>
      </c>
      <c r="C23" s="6">
        <v>40126</v>
      </c>
      <c r="D23" s="22">
        <f>_xll.CalendarValueDate(A23,C23)</f>
        <v>40129</v>
      </c>
      <c r="F23" s="6">
        <v>40129</v>
      </c>
    </row>
    <row r="24" spans="1:6" ht="58.5" thickTop="1" thickBot="1">
      <c r="A24" s="1" t="str">
        <f t="shared" si="0"/>
        <v>McpCalendar@6</v>
      </c>
      <c r="B24" s="5" t="s">
        <v>90</v>
      </c>
      <c r="C24" s="6">
        <v>40612</v>
      </c>
      <c r="D24" s="22">
        <f>_xll.CalendarValueDate(A24,C24)</f>
        <v>40616</v>
      </c>
      <c r="F24" s="6">
        <v>40616</v>
      </c>
    </row>
    <row r="25" spans="1:6" ht="15.75" thickTop="1">
      <c r="A25" s="8"/>
      <c r="B25" s="9"/>
    </row>
    <row r="26" spans="1:6">
      <c r="A26" s="8"/>
    </row>
    <row r="27" spans="1:6" ht="16.5" thickBot="1">
      <c r="A27" s="2" t="s">
        <v>55</v>
      </c>
      <c r="B27" s="3"/>
      <c r="C27" s="3"/>
      <c r="D27" s="3"/>
      <c r="E27" s="3"/>
      <c r="F27" s="3"/>
    </row>
    <row r="28" spans="1:6" ht="16.5" thickTop="1" thickBot="1">
      <c r="A28" s="4" t="s">
        <v>47</v>
      </c>
      <c r="B28" s="4" t="s">
        <v>42</v>
      </c>
      <c r="C28" s="4" t="s">
        <v>52</v>
      </c>
      <c r="D28" s="4" t="s">
        <v>48</v>
      </c>
      <c r="E28" s="4" t="s">
        <v>50</v>
      </c>
      <c r="F28" s="4" t="s">
        <v>46</v>
      </c>
    </row>
    <row r="29" spans="1:6" ht="72.75" customHeight="1" thickTop="1" thickBot="1">
      <c r="A29" s="22" t="str">
        <f>Calendar!B3</f>
        <v>McpCalendar@6</v>
      </c>
      <c r="B29" s="5" t="s">
        <v>91</v>
      </c>
      <c r="C29" s="6">
        <v>41717</v>
      </c>
      <c r="D29" s="6">
        <f>_xll.CalendarValueDate(A29,C29)</f>
        <v>41719</v>
      </c>
      <c r="E29" s="22">
        <f>_xll.CalendarFXODeliveryDateFromTenor(A29,C29,"1M",D29)</f>
        <v>41750</v>
      </c>
      <c r="F29" s="6">
        <v>41750</v>
      </c>
    </row>
    <row r="30" spans="1:6" ht="87" thickTop="1" thickBot="1">
      <c r="A30" s="22" t="str">
        <f>Calendar!B8</f>
        <v>McpCalendar@2</v>
      </c>
      <c r="B30" s="7" t="s">
        <v>92</v>
      </c>
      <c r="C30" s="6">
        <v>41739</v>
      </c>
      <c r="D30" s="6">
        <f>_xll.CalendarValueDate(A30,C30)</f>
        <v>41743</v>
      </c>
      <c r="E30" s="22">
        <f>_xll.CalendarAddPeriod(A30,D30,"1W",D3)</f>
        <v>41751</v>
      </c>
      <c r="F30" s="6">
        <v>41751</v>
      </c>
    </row>
    <row r="31" spans="1:6" ht="87" thickTop="1" thickBot="1">
      <c r="A31" s="22" t="str">
        <f>Calendar!B11</f>
        <v>McpCalendar@9</v>
      </c>
      <c r="B31" s="5" t="s">
        <v>93</v>
      </c>
      <c r="C31" s="6">
        <v>41689</v>
      </c>
      <c r="D31" s="6">
        <f>_xll.CalendarValueDate(A31,C31)</f>
        <v>41691</v>
      </c>
      <c r="E31" s="22">
        <f>_xll.CalendarAddPeriod(A31,D31,"1M",D4)</f>
        <v>41722</v>
      </c>
      <c r="F31" s="6">
        <v>41722</v>
      </c>
    </row>
    <row r="32" spans="1:6" ht="72.75" thickTop="1" thickBot="1">
      <c r="A32" s="22" t="str">
        <f>Calendar!B3</f>
        <v>McpCalendar@6</v>
      </c>
      <c r="B32" s="7" t="s">
        <v>94</v>
      </c>
      <c r="C32" s="6">
        <v>41696</v>
      </c>
      <c r="D32" s="6">
        <f>_xll.CalendarValueDate(A32,C32)</f>
        <v>41698</v>
      </c>
      <c r="E32" s="22">
        <f>_xll.CalendarAddPeriod(A32,D32,"1M",D4,TRUE)</f>
        <v>41729</v>
      </c>
      <c r="F32" s="6">
        <v>41729</v>
      </c>
    </row>
    <row r="33" spans="1:6" ht="58.5" thickTop="1" thickBot="1">
      <c r="A33" s="22" t="str">
        <f>Calendar!B3</f>
        <v>McpCalendar@6</v>
      </c>
      <c r="B33" s="5" t="s">
        <v>95</v>
      </c>
      <c r="C33" s="6">
        <v>41757</v>
      </c>
      <c r="D33" s="6">
        <f>_xll.CalendarValueDate(A33,C33)</f>
        <v>41759</v>
      </c>
      <c r="E33" s="22">
        <f>_xll.CalendarAddPeriod(A33,D33,"4M",D4,TRUE)</f>
        <v>41880</v>
      </c>
      <c r="F33" s="6">
        <v>41880</v>
      </c>
    </row>
    <row r="34" spans="1:6" ht="15.75" thickTop="1"/>
    <row r="36" spans="1:6" ht="16.5" thickBot="1">
      <c r="A36" s="2" t="s">
        <v>56</v>
      </c>
      <c r="B36" s="3"/>
      <c r="C36" s="3"/>
      <c r="D36" s="3"/>
      <c r="E36" s="3"/>
      <c r="F36" s="3"/>
    </row>
    <row r="37" spans="1:6" ht="16.5" thickTop="1" thickBot="1">
      <c r="A37" s="4" t="s">
        <v>47</v>
      </c>
      <c r="B37" s="4" t="s">
        <v>42</v>
      </c>
      <c r="C37" s="4" t="s">
        <v>52</v>
      </c>
      <c r="D37" s="4" t="s">
        <v>50</v>
      </c>
      <c r="E37" s="4" t="s">
        <v>51</v>
      </c>
      <c r="F37" s="4" t="s">
        <v>46</v>
      </c>
    </row>
    <row r="38" spans="1:6" ht="58.5" thickTop="1" thickBot="1">
      <c r="A38" s="22" t="str">
        <f>Calendar!B3</f>
        <v>McpCalendar@6</v>
      </c>
      <c r="B38" s="5" t="s">
        <v>96</v>
      </c>
      <c r="C38" s="6">
        <v>41743</v>
      </c>
      <c r="D38" s="22">
        <f>_xll.CalendarFXODeliveryDateFromTenor(A38,C38,"1M",C40)</f>
        <v>41775</v>
      </c>
      <c r="E38" s="22">
        <f>_xll.CalendarFXOExpiryDate(A38,D38)</f>
        <v>41773</v>
      </c>
      <c r="F38" s="6">
        <v>41773</v>
      </c>
    </row>
    <row r="39" spans="1:6" ht="72.75" thickTop="1" thickBot="1">
      <c r="A39" s="22" t="str">
        <f>Calendar!B11</f>
        <v>McpCalendar@9</v>
      </c>
      <c r="B39" s="7" t="s">
        <v>97</v>
      </c>
      <c r="C39" s="4" t="s">
        <v>48</v>
      </c>
      <c r="D39" s="6">
        <v>41793</v>
      </c>
      <c r="E39" s="22">
        <f>_xll.CalendarFXOExpiryDate(A39,D39,"CNY")</f>
        <v>41788</v>
      </c>
      <c r="F39" s="6">
        <v>41788</v>
      </c>
    </row>
    <row r="40" spans="1:6" ht="72.75" thickTop="1" thickBot="1">
      <c r="A40" s="22" t="str">
        <f>Calendar!B12</f>
        <v>McpCalendar@7</v>
      </c>
      <c r="B40" s="5" t="s">
        <v>98</v>
      </c>
      <c r="C40" s="22">
        <f>_xll.CalendarValueDate(A38,C38)</f>
        <v>41745</v>
      </c>
      <c r="D40" s="6">
        <v>41927</v>
      </c>
      <c r="E40" s="22">
        <f>_xll.CalendarFXOExpiryDate(A40,D40,"EUR/CNY")</f>
        <v>41925</v>
      </c>
      <c r="F40" s="6">
        <v>41925</v>
      </c>
    </row>
    <row r="41" spans="1:6" ht="72.75" thickTop="1" thickBot="1">
      <c r="A41" s="22" t="str">
        <f>Calendar!B10</f>
        <v>McpCalendar@12</v>
      </c>
      <c r="B41" s="7" t="s">
        <v>99</v>
      </c>
      <c r="C41" s="10"/>
      <c r="D41" s="6">
        <v>41767</v>
      </c>
      <c r="E41" s="22">
        <f>_xll.CalendarFXOExpiryDate(A41,D41)</f>
        <v>41765</v>
      </c>
      <c r="F41" s="6">
        <v>41765</v>
      </c>
    </row>
    <row r="42" spans="1:6" ht="72.75" thickTop="1" thickBot="1">
      <c r="A42" s="22" t="str">
        <f>Calendar!B10</f>
        <v>McpCalendar@12</v>
      </c>
      <c r="B42" s="5" t="s">
        <v>100</v>
      </c>
      <c r="D42" s="6">
        <v>41751</v>
      </c>
      <c r="E42" s="22">
        <f>_xll.CalendarFXOExpiryDate(A42,D42)</f>
        <v>41745</v>
      </c>
      <c r="F42" s="6">
        <v>41745</v>
      </c>
    </row>
    <row r="43" spans="1:6" ht="72.75" thickTop="1" thickBot="1">
      <c r="A43" s="22" t="str">
        <f>Calendar!B3</f>
        <v>McpCalendar@6</v>
      </c>
      <c r="B43" s="7" t="s">
        <v>101</v>
      </c>
      <c r="D43" s="6">
        <v>41737</v>
      </c>
      <c r="E43" s="22">
        <f>_xll.CalendarFXOExpiryDate(A43,D43,"CNY")</f>
        <v>41732</v>
      </c>
      <c r="F43" s="6">
        <v>41732</v>
      </c>
    </row>
    <row r="44" spans="1:6" ht="58.5" thickTop="1" thickBot="1">
      <c r="A44" s="22" t="str">
        <f>Calendar!B3</f>
        <v>McpCalendar@6</v>
      </c>
      <c r="B44" s="5" t="s">
        <v>102</v>
      </c>
      <c r="D44" s="6">
        <v>41955</v>
      </c>
      <c r="E44" s="22">
        <f>_xll.CalendarFXOExpiryDate(A44,D44,"CNY")</f>
        <v>41953</v>
      </c>
      <c r="F44" s="6">
        <v>41953</v>
      </c>
    </row>
    <row r="45" spans="1:6" ht="15.75" thickTop="1"/>
    <row r="47" spans="1:6" ht="15.75" thickBot="1">
      <c r="A47" s="2" t="s">
        <v>57</v>
      </c>
    </row>
    <row r="48" spans="1:6" ht="15.75" thickTop="1">
      <c r="B48" s="25" t="s">
        <v>61</v>
      </c>
      <c r="C48"/>
      <c r="D48"/>
    </row>
    <row r="49" spans="1:4" ht="15.75" thickBot="1">
      <c r="B49" s="4" t="s">
        <v>74</v>
      </c>
      <c r="C49" s="4" t="s">
        <v>62</v>
      </c>
      <c r="D49" s="4" t="s">
        <v>63</v>
      </c>
    </row>
    <row r="50" spans="1:4" ht="16.5" thickTop="1" thickBot="1">
      <c r="A50" s="22" t="str">
        <f>Calendar!B3</f>
        <v>McpCalendar@6</v>
      </c>
      <c r="B50" s="11">
        <v>45617</v>
      </c>
      <c r="C50" s="12">
        <v>1</v>
      </c>
      <c r="D50" s="22">
        <f>_xll.CalendarAddBusinessDays(A50,B50,C50)</f>
        <v>45618</v>
      </c>
    </row>
    <row r="51" spans="1:4" ht="16.5" thickTop="1" thickBot="1">
      <c r="A51" s="22" t="str">
        <f>Calendar!B3</f>
        <v>McpCalendar@6</v>
      </c>
      <c r="B51" s="11">
        <v>45617</v>
      </c>
      <c r="C51" s="12">
        <v>5</v>
      </c>
      <c r="D51" s="22">
        <f>_xll.CalendarAddBusinessDays(A51,B51,C51)</f>
        <v>45625</v>
      </c>
    </row>
    <row r="52" spans="1:4" ht="15.75" thickTop="1">
      <c r="B52" s="25" t="s">
        <v>64</v>
      </c>
      <c r="C52"/>
      <c r="D52"/>
    </row>
    <row r="53" spans="1:4" ht="15.75" thickBot="1">
      <c r="B53" s="4" t="s">
        <v>74</v>
      </c>
      <c r="C53" s="4" t="s">
        <v>65</v>
      </c>
      <c r="D53" s="4" t="s">
        <v>63</v>
      </c>
    </row>
    <row r="54" spans="1:4" ht="16.5" thickTop="1" thickBot="1">
      <c r="A54" s="22" t="str">
        <f>A50</f>
        <v>McpCalendar@6</v>
      </c>
      <c r="B54" s="11">
        <v>44610</v>
      </c>
      <c r="C54" s="12" t="s">
        <v>11</v>
      </c>
      <c r="D54" s="22">
        <f>_xll.CalendarAddPeriod(A54,B54,C54)</f>
        <v>44624</v>
      </c>
    </row>
    <row r="55" spans="1:4" ht="16.5" thickTop="1" thickBot="1">
      <c r="A55" s="22" t="str">
        <f>A51</f>
        <v>McpCalendar@6</v>
      </c>
      <c r="B55" s="11">
        <v>45057</v>
      </c>
      <c r="C55" s="12" t="s">
        <v>12</v>
      </c>
      <c r="D55" s="22">
        <f>_xll.CalendarAddPeriod(A55,B55,C55)</f>
        <v>45088</v>
      </c>
    </row>
    <row r="56" spans="1:4" ht="15.75" thickTop="1"/>
    <row r="58" spans="1:4" ht="15.75" thickBot="1">
      <c r="A58" s="2" t="s">
        <v>58</v>
      </c>
    </row>
    <row r="59" spans="1:4" ht="16.5" thickTop="1" thickBot="1">
      <c r="A59" s="22" t="str">
        <f>Calendar!B3</f>
        <v>McpCalendar@6</v>
      </c>
      <c r="B59" s="4" t="s">
        <v>13</v>
      </c>
      <c r="C59" s="11">
        <v>45469</v>
      </c>
    </row>
    <row r="60" spans="1:4" ht="16.5" thickTop="1" thickBot="1">
      <c r="B60" s="4" t="s">
        <v>14</v>
      </c>
      <c r="C60" s="22">
        <f>_xll.CalendarValueDate(A59,C59)</f>
        <v>45471</v>
      </c>
    </row>
    <row r="61" spans="1:4" ht="15.75" thickTop="1">
      <c r="A61" s="1" t="s">
        <v>85</v>
      </c>
      <c r="B61"/>
      <c r="C61"/>
    </row>
    <row r="62" spans="1:4" ht="15.75" thickBot="1">
      <c r="A62" s="4" t="s">
        <v>65</v>
      </c>
      <c r="B62" s="4" t="s">
        <v>51</v>
      </c>
      <c r="C62" s="4" t="s">
        <v>50</v>
      </c>
    </row>
    <row r="63" spans="1:4" ht="16.5" thickTop="1" thickBot="1">
      <c r="A63" s="1" t="s">
        <v>15</v>
      </c>
      <c r="B63" s="22">
        <f>_xll.CalendarAddPeriod(A59,C59,A63,D3)</f>
        <v>45470</v>
      </c>
      <c r="C63" s="22">
        <f>_xll.CalendarValueDate(A59,B63)</f>
        <v>45474</v>
      </c>
      <c r="D63" s="20" t="s">
        <v>70</v>
      </c>
    </row>
    <row r="64" spans="1:4" ht="16.5" thickTop="1" thickBot="1">
      <c r="A64" t="s">
        <v>16</v>
      </c>
      <c r="B64" s="22">
        <f>_xll.CalendarFXOExpiryDate(A59,C64)</f>
        <v>45476</v>
      </c>
      <c r="C64" s="22">
        <f>_xll.CalendarAddPeriod(A59,C60,A64,D3)</f>
        <v>45478</v>
      </c>
      <c r="D64" s="20" t="s">
        <v>71</v>
      </c>
    </row>
    <row r="65" spans="1:4" ht="16.5" thickTop="1" thickBot="1">
      <c r="A65" t="s">
        <v>11</v>
      </c>
      <c r="B65" s="22">
        <f>_xll.CalendarFXOExpiryDate(A59,C65)</f>
        <v>45483</v>
      </c>
      <c r="C65" s="22">
        <f>_xll.CalendarAddPeriod(A59,C60,A65,D3)</f>
        <v>45485</v>
      </c>
      <c r="D65" s="20" t="s">
        <v>71</v>
      </c>
    </row>
    <row r="66" spans="1:4" ht="18" thickTop="1">
      <c r="A66" t="s">
        <v>17</v>
      </c>
      <c r="B66" s="24" t="s">
        <v>66</v>
      </c>
      <c r="C66" s="11"/>
      <c r="D66" s="20" t="s">
        <v>73</v>
      </c>
    </row>
    <row r="67" spans="1:4" ht="15.75" thickBot="1">
      <c r="A67" t="s">
        <v>12</v>
      </c>
      <c r="B67" s="22">
        <f>_xll.CalendarFXOExpiryDate($A$59,C67)</f>
        <v>45498</v>
      </c>
      <c r="C67" s="22">
        <f>_xll.CalendarAddPeriod($A$59,$C$60,A67,$D$4,TRUE)</f>
        <v>45502</v>
      </c>
      <c r="D67" s="20" t="s">
        <v>72</v>
      </c>
    </row>
    <row r="68" spans="1:4" ht="16.5" thickTop="1" thickBot="1">
      <c r="A68" t="s">
        <v>18</v>
      </c>
      <c r="B68" s="22">
        <f>_xll.CalendarFXOExpiryDate($A$59,C68)</f>
        <v>45530</v>
      </c>
      <c r="C68" s="22">
        <f>_xll.CalendarAddPeriod($A$59,$C$60,A68,$D$4,TRUE)</f>
        <v>45532</v>
      </c>
      <c r="D68" s="20" t="s">
        <v>72</v>
      </c>
    </row>
    <row r="69" spans="1:4" ht="16.5" thickTop="1" thickBot="1">
      <c r="A69" t="s">
        <v>19</v>
      </c>
      <c r="B69" s="22">
        <f>_xll.CalendarFXOExpiryDate($A$59,C69)</f>
        <v>45834</v>
      </c>
      <c r="C69" s="22">
        <f>_xll.CalendarAddPeriod($A$59,$C$60,A69,$D$4,TRUE)</f>
        <v>45838</v>
      </c>
      <c r="D69" s="20" t="s">
        <v>72</v>
      </c>
    </row>
    <row r="70" spans="1:4" ht="15.75" thickTop="1">
      <c r="A70" s="13"/>
      <c r="B70" s="11"/>
      <c r="C70" s="11"/>
    </row>
    <row r="71" spans="1:4">
      <c r="A71" s="1" t="s">
        <v>69</v>
      </c>
      <c r="B71" s="11"/>
      <c r="C71" s="11"/>
    </row>
    <row r="72" spans="1:4" ht="15.75" thickBot="1">
      <c r="A72" s="4" t="s">
        <v>65</v>
      </c>
      <c r="B72" s="4" t="s">
        <v>51</v>
      </c>
      <c r="C72" s="4" t="s">
        <v>50</v>
      </c>
    </row>
    <row r="73" spans="1:4" ht="16.5" thickTop="1" thickBot="1">
      <c r="A73" t="s">
        <v>15</v>
      </c>
      <c r="B73" s="22">
        <f>_xll.CalendarFXOExpiryDateFromTenor($A$59,$C$59,A73,$C$60)</f>
        <v>45470</v>
      </c>
      <c r="C73" s="22">
        <f>_xll.CalendarFXODeliveryDateFromTenor($A$59,$C$59,A73,$C$60)</f>
        <v>45474</v>
      </c>
    </row>
    <row r="74" spans="1:4" ht="16.5" thickTop="1" thickBot="1">
      <c r="A74" t="s">
        <v>16</v>
      </c>
      <c r="B74" s="22">
        <f>_xll.CalendarFXOExpiryDateFromTenor($A$59,$C$59,A74,$C$60)</f>
        <v>45476</v>
      </c>
      <c r="C74" s="22">
        <f>_xll.CalendarFXODeliveryDateFromTenor($A$59,$C$59,A74,$C$60)</f>
        <v>45478</v>
      </c>
    </row>
    <row r="75" spans="1:4" ht="16.5" thickTop="1" thickBot="1">
      <c r="A75" t="s">
        <v>11</v>
      </c>
      <c r="B75" s="22">
        <f>_xll.CalendarFXOExpiryDateFromTenor($A$59,$C$59,A75,$C$60)</f>
        <v>45483</v>
      </c>
      <c r="C75" s="22">
        <f>_xll.CalendarFXODeliveryDateFromTenor($A$59,$C$59,A75,$C$60)</f>
        <v>45485</v>
      </c>
    </row>
    <row r="76" spans="1:4" ht="16.5" thickTop="1" thickBot="1">
      <c r="A76" t="s">
        <v>17</v>
      </c>
      <c r="B76" s="22">
        <f>_xll.CalendarFXOExpiryDateFromTenor($A$59,$C$59,A76,$C$60)</f>
        <v>45499</v>
      </c>
      <c r="C76" s="22">
        <f>_xll.CalendarFXODeliveryDateFromTenor($A$59,$C$59,A76,$C$60)</f>
        <v>45503</v>
      </c>
    </row>
    <row r="77" spans="1:4" ht="16.5" thickTop="1" thickBot="1">
      <c r="A77" t="s">
        <v>12</v>
      </c>
      <c r="B77" s="22">
        <f>_xll.CalendarFXOExpiryDateFromTenor($A$59,$C$59,A77,$C$60)</f>
        <v>45498</v>
      </c>
      <c r="C77" s="22">
        <f>_xll.CalendarFXODeliveryDateFromTenor($A$59,$C$59,A77,$C$60)</f>
        <v>45502</v>
      </c>
    </row>
    <row r="78" spans="1:4" ht="16.5" thickTop="1" thickBot="1">
      <c r="A78" t="s">
        <v>18</v>
      </c>
      <c r="B78" s="22">
        <f>_xll.CalendarFXOExpiryDateFromTenor($A$59,$C$59,A78,$C$60)</f>
        <v>45530</v>
      </c>
      <c r="C78" s="22">
        <f>_xll.CalendarFXODeliveryDateFromTenor($A$59,$C$59,A78,$C$60)</f>
        <v>45532</v>
      </c>
    </row>
    <row r="79" spans="1:4" ht="16.5" thickTop="1" thickBot="1">
      <c r="A79" t="s">
        <v>19</v>
      </c>
      <c r="B79" s="22">
        <f>_xll.CalendarFXOExpiryDateFromTenor($A$59,$C$59,A79,$C$60)</f>
        <v>45834</v>
      </c>
      <c r="C79" s="22">
        <f>_xll.CalendarFXODeliveryDateFromTenor($A$59,$C$59,A79,$C$60)</f>
        <v>45838</v>
      </c>
    </row>
    <row r="80" spans="1:4" ht="15.75" thickTop="1"/>
    <row r="82" spans="1:3" ht="15.75" thickBot="1">
      <c r="A82" s="2" t="s">
        <v>59</v>
      </c>
    </row>
    <row r="83" spans="1:3" ht="16.5" thickTop="1" thickBot="1">
      <c r="A83" s="22" t="str">
        <f>Calendar!B15</f>
        <v>McpCalendar@8</v>
      </c>
      <c r="B83" s="14">
        <f>Calendar!C5</f>
        <v>39814</v>
      </c>
      <c r="C83" s="22" t="b">
        <f>_xll.CalendarIsBusinessDay($A$83,B83)</f>
        <v>0</v>
      </c>
    </row>
    <row r="84" spans="1:3" ht="16.5" thickTop="1" thickBot="1">
      <c r="B84" s="14">
        <f>B83+1</f>
        <v>39815</v>
      </c>
      <c r="C84" s="22" t="b">
        <f>_xll.CalendarIsBusinessDay($A$83,B84)</f>
        <v>1</v>
      </c>
    </row>
    <row r="85" spans="1:3" ht="15.75" thickTop="1"/>
    <row r="87" spans="1:3" ht="15.75" thickBot="1">
      <c r="A87" s="2" t="s">
        <v>60</v>
      </c>
      <c r="B87" s="11"/>
      <c r="C87" s="11"/>
    </row>
    <row r="88" spans="1:3" ht="16.5" thickTop="1" thickBot="1">
      <c r="A88" s="4" t="s">
        <v>65</v>
      </c>
      <c r="B88" s="4" t="s">
        <v>67</v>
      </c>
      <c r="C88" s="4" t="s">
        <v>68</v>
      </c>
    </row>
    <row r="89" spans="1:3" ht="16.5" thickTop="1" thickBot="1">
      <c r="A89" t="s">
        <v>15</v>
      </c>
      <c r="B89" s="22">
        <f>_xll.CalendarValueDateTenor($A$59,$C$59,A89,"",FALSE)</f>
        <v>45469</v>
      </c>
      <c r="C89" s="22">
        <f>_xll.CalendarValueDateTenor($A$59,$C$59,A89,"",TRUE)</f>
        <v>45470</v>
      </c>
    </row>
    <row r="90" spans="1:3" ht="16.5" thickTop="1" thickBot="1">
      <c r="A90" t="s">
        <v>20</v>
      </c>
      <c r="B90" s="22">
        <f>_xll.CalendarValueDateTenor($A$59,$C$59,A90,"",FALSE)</f>
        <v>45470</v>
      </c>
      <c r="C90" s="22">
        <f>_xll.CalendarValueDateTenor($A$59,$C$59,A90,"",TRUE)</f>
        <v>45471</v>
      </c>
    </row>
    <row r="91" spans="1:3" ht="16.5" thickTop="1" thickBot="1">
      <c r="A91" t="s">
        <v>21</v>
      </c>
      <c r="B91" s="22">
        <f>_xll.CalendarValueDateTenor($A$59,$C$59,A91,"",FALSE)</f>
        <v>45469</v>
      </c>
      <c r="C91" s="22">
        <f>_xll.CalendarValueDateTenor($A$59,$C$59,A91,"",TRUE)</f>
        <v>45470</v>
      </c>
    </row>
    <row r="92" spans="1:3" ht="16.5" thickTop="1" thickBot="1">
      <c r="A92" t="s">
        <v>22</v>
      </c>
      <c r="B92" s="22">
        <f>_xll.CalendarValueDateTenor($A$59,$C$59,A92,"",FALSE)</f>
        <v>45471</v>
      </c>
      <c r="C92" s="22">
        <f>_xll.CalendarValueDateTenor($A$59,$C$59,A92,"",TRUE)</f>
        <v>45474</v>
      </c>
    </row>
    <row r="93" spans="1:3" ht="16.5" thickTop="1" thickBot="1">
      <c r="A93" t="s">
        <v>23</v>
      </c>
      <c r="B93" s="22">
        <f>_xll.CalendarValueDateTenor($A$59,$C$59,A93,"",FALSE)</f>
        <v>45471</v>
      </c>
      <c r="C93" s="22">
        <f>_xll.CalendarValueDateTenor($A$59,$C$59,A93,"",TRUE)</f>
        <v>45475</v>
      </c>
    </row>
    <row r="94" spans="1:3" ht="16.5" thickTop="1" thickBot="1">
      <c r="A94" t="s">
        <v>24</v>
      </c>
      <c r="B94" s="22">
        <f>_xll.CalendarValueDateTenor($A$59,$C$59,A94,"",FALSE)</f>
        <v>45471</v>
      </c>
      <c r="C94" s="22">
        <f>_xll.CalendarValueDateTenor($A$59,$C$59,A94,"",TRUE)</f>
        <v>45474</v>
      </c>
    </row>
    <row r="95" spans="1:3" ht="16.5" thickTop="1" thickBot="1">
      <c r="A95" t="s">
        <v>25</v>
      </c>
      <c r="B95" s="22">
        <f>_xll.CalendarValueDateTenor($A$59,$C$59,A95,"",FALSE)</f>
        <v>45471</v>
      </c>
      <c r="C95" s="22">
        <f>_xll.CalendarValueDateTenor($A$59,$C$59,A95,"",TRUE)</f>
        <v>45478</v>
      </c>
    </row>
    <row r="96" spans="1:3" ht="16.5" thickTop="1" thickBot="1">
      <c r="A96" t="s">
        <v>16</v>
      </c>
      <c r="B96" s="22">
        <f>_xll.CalendarValueDateTenor($A$59,$C$59,A96,"",FALSE)</f>
        <v>45471</v>
      </c>
      <c r="C96" s="22">
        <f>_xll.CalendarValueDateTenor($A$59,$C$59,A96,"",TRUE)</f>
        <v>45478</v>
      </c>
    </row>
    <row r="97" spans="1:3" ht="16.5" thickTop="1" thickBot="1">
      <c r="A97" t="s">
        <v>11</v>
      </c>
      <c r="B97" s="22">
        <f>_xll.CalendarValueDateTenor($A$59,$C$59,A97,"",FALSE)</f>
        <v>45471</v>
      </c>
      <c r="C97" s="22">
        <f>_xll.CalendarValueDateTenor($A$59,$C$59,A97,"",TRUE)</f>
        <v>45485</v>
      </c>
    </row>
    <row r="98" spans="1:3" ht="16.5" thickTop="1" thickBot="1">
      <c r="A98" t="s">
        <v>12</v>
      </c>
      <c r="B98" s="22">
        <f>_xll.CalendarValueDateTenor($A$59,$C$59,A98,"",FALSE)</f>
        <v>45471</v>
      </c>
      <c r="C98" s="22">
        <f>_xll.CalendarValueDateTenor($A$59,$C$59,A98,"",TRUE)</f>
        <v>45502</v>
      </c>
    </row>
    <row r="99" spans="1:3" ht="16.5" thickTop="1" thickBot="1">
      <c r="A99" t="s">
        <v>26</v>
      </c>
      <c r="B99" s="22">
        <f>_xll.CalendarValueDateTenor($A$59,$C$59,A99,"",FALSE)</f>
        <v>45471</v>
      </c>
      <c r="C99" s="22">
        <f>_xll.CalendarValueDateTenor($A$59,$C$59,A99,"",TRUE)</f>
        <v>45656</v>
      </c>
    </row>
    <row r="100" spans="1:3" ht="15.75" thickTop="1"/>
    <row r="111" spans="1:3" ht="15.75">
      <c r="A111" s="15"/>
    </row>
    <row r="112" spans="1:3" ht="15.75">
      <c r="A112" s="15"/>
    </row>
  </sheetData>
  <mergeCells count="1">
    <mergeCell ref="A3:A5"/>
  </mergeCells>
  <phoneticPr fontId="10" type="noConversion"/>
  <dataValidations count="1">
    <dataValidation type="list" allowBlank="1" showInputMessage="1" showErrorMessage="1" sqref="D3:D4" xr:uid="{00000000-0002-0000-0200-000000000000}">
      <formula1>$AA$36:$AA$42</formula1>
    </dataValidation>
  </dataValidations>
  <pageMargins left="0.69930555555555596" right="0.69930555555555596" top="0.75" bottom="0.75" header="0.3" footer="0.3"/>
  <pageSetup paperSize="9" scale="63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B3</x:address>
    </x:cell>
    <x:cell>
      <x:sheet>Calendar</x:sheet>
      <x:address>B4</x:address>
    </x:cell>
    <x:cell>
      <x:sheet>Calendar</x:sheet>
      <x:address>B5</x:address>
    </x:cell>
    <x:cell>
      <x:sheet>Calendar</x:sheet>
      <x:address>B6</x:address>
    </x:cell>
    <x:cell>
      <x:sheet>Calendar</x:sheet>
      <x:address>B7</x:address>
    </x:cell>
    <x:cell>
      <x:sheet>Calendar</x:sheet>
      <x:address>B8</x:address>
    </x:cell>
    <x:cell>
      <x:sheet>Calendar</x:sheet>
      <x:address>B9</x:address>
    </x:cell>
    <x:cell>
      <x:sheet>Calendar</x:sheet>
      <x:address>B10</x:address>
    </x:cell>
    <x:cell>
      <x:sheet>Calendar</x:sheet>
      <x:address>B11</x:address>
    </x:cell>
    <x:cell>
      <x:sheet>Calendar</x:sheet>
      <x:address>B12</x:address>
    </x:cell>
    <x:cell>
      <x:sheet>Calendar</x:sheet>
      <x:address>B13</x:address>
    </x:cell>
    <x:cell>
      <x:sheet>Calendar</x:sheet>
      <x:address>B14</x:address>
    </x:cell>
    <x:cell>
      <x:sheet>Calendar</x:sheet>
      <x:address>B15</x:address>
    </x:cell>
    <x:cell>
      <x:sheet>Date-related calculations</x:sheet>
      <x:address>B89</x:address>
    </x:cell>
    <x:cell>
      <x:sheet>Date-related calculations</x:sheet>
      <x:address>C89</x:address>
    </x:cell>
    <x:cell>
      <x:sheet>Date-related calculations</x:sheet>
      <x:address>B90</x:address>
    </x:cell>
    <x:cell>
      <x:sheet>Date-related calculations</x:sheet>
      <x:address>C90</x:address>
    </x:cell>
    <x:cell>
      <x:sheet>Date-related calculations</x:sheet>
      <x:address>B91</x:address>
    </x:cell>
    <x:cell>
      <x:sheet>Date-related calculations</x:sheet>
      <x:address>C91</x:address>
    </x:cell>
    <x:cell>
      <x:sheet>Date-related calculations</x:sheet>
      <x:address>B92</x:address>
    </x:cell>
    <x:cell>
      <x:sheet>Date-related calculations</x:sheet>
      <x:address>C92</x:address>
    </x:cell>
    <x:cell>
      <x:sheet>Date-related calculations</x:sheet>
      <x:address>B93</x:address>
    </x:cell>
    <x:cell>
      <x:sheet>Date-related calculations</x:sheet>
      <x:address>C93</x:address>
    </x:cell>
    <x:cell>
      <x:sheet>Date-related calculations</x:sheet>
      <x:address>B94</x:address>
    </x:cell>
    <x:cell>
      <x:sheet>Date-related calculations</x:sheet>
      <x:address>C94</x:address>
    </x:cell>
    <x:cell>
      <x:sheet>Date-related calculations</x:sheet>
      <x:address>B95</x:address>
    </x:cell>
    <x:cell>
      <x:sheet>Date-related calculations</x:sheet>
      <x:address>C95</x:address>
    </x:cell>
    <x:cell>
      <x:sheet>Date-related calculations</x:sheet>
      <x:address>B96</x:address>
    </x:cell>
    <x:cell>
      <x:sheet>Date-related calculations</x:sheet>
      <x:address>C96</x:address>
    </x:cell>
    <x:cell>
      <x:sheet>Date-related calculations</x:sheet>
      <x:address>B97</x:address>
    </x:cell>
    <x:cell>
      <x:sheet>Date-related calculations</x:sheet>
      <x:address>C97</x:address>
    </x:cell>
    <x:cell>
      <x:sheet>Date-related calculations</x:sheet>
      <x:address>B98</x:address>
    </x:cell>
    <x:cell>
      <x:sheet>Date-related calculations</x:sheet>
      <x:address>C98</x:address>
    </x:cell>
    <x:cell>
      <x:sheet>Date-related calculations</x:sheet>
      <x:address>B99</x:address>
    </x:cell>
    <x:cell>
      <x:sheet>Date-related calculations</x:sheet>
      <x:address>C99</x:address>
    </x:cell>
  </x:dirty_cells>
</x:metadata>
</file>

<file path=customXml/itemProps1.xml><?xml version="1.0" encoding="utf-8"?>
<ds:datastoreItem xmlns:ds="http://schemas.openxmlformats.org/officeDocument/2006/customXml" ds:itemID="{FA37D041-50E0-45B9-8617-E725F88F0733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Calendar</vt:lpstr>
      <vt:lpstr>Date-related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miao xue</cp:lastModifiedBy>
  <cp:lastPrinted>2024-09-15T12:08:00Z</cp:lastPrinted>
  <dcterms:created xsi:type="dcterms:W3CDTF">2024-08-08T17:18:00Z</dcterms:created>
  <dcterms:modified xsi:type="dcterms:W3CDTF">2025-01-13T02:13:38Z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5C5CAF97AE494D0FBA9842B32E6558E8_11</vt:lpwstr>
  </property>
  <property fmtid="{D5CDD505-2E9C-101B-9397-08002B2CF9AE}" pid="3" name="KSOProductBuildVer">
    <vt:lpwstr>2052-3.8.1.6116</vt:lpwstr>
  </property>
</Properties>
</file>