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P线上运营\excel最新_英\"/>
    </mc:Choice>
  </mc:AlternateContent>
  <xr:revisionPtr revIDLastSave="0" documentId="13_ncr:1_{25E01429-E57E-4944-9A5F-E3D3E2F9FA2D}" xr6:coauthVersionLast="47" xr6:coauthVersionMax="47" xr10:uidLastSave="{00000000-0000-0000-0000-000000000000}"/>
  <bookViews>
    <workbookView xWindow="-120" yWindow="-120" windowWidth="29040" windowHeight="15840" firstSheet="1" activeTab="1" xr2:uid="{D7B8FF9D-79C7-493B-925E-473A1E745FE7}"/>
  </bookViews>
  <sheets>
    <sheet name="Enum" sheetId="1" r:id="rId1"/>
    <sheet name="Calendar" sheetId="2" r:id="rId2"/>
    <sheet name="YieldCurve2" sheetId="8" r:id="rId3"/>
    <sheet name="YieldCurve" sheetId="9" r:id="rId4"/>
  </sheets>
  <externalReferences>
    <externalReference r:id="rId5"/>
  </externalReferences>
  <definedNames>
    <definedName name="USDCNYCalendar">[1]设置!$C$5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4" i="9"/>
  <c r="E35" i="9"/>
  <c r="E34" i="9"/>
  <c r="E33" i="9"/>
  <c r="E32" i="9"/>
  <c r="E31" i="9"/>
  <c r="E30" i="9"/>
  <c r="E29" i="9"/>
  <c r="C4" i="2"/>
  <c r="B4" i="2"/>
  <c r="F8" i="8" l="1"/>
  <c r="F8" i="9"/>
  <c r="E29" i="8"/>
  <c r="F12" i="9"/>
  <c r="F9" i="8"/>
  <c r="F9" i="9"/>
  <c r="F23" i="9"/>
  <c r="F34" i="9"/>
  <c r="F20" i="9"/>
  <c r="F30" i="9"/>
  <c r="F21" i="9"/>
  <c r="F25" i="8"/>
  <c r="F22" i="9"/>
  <c r="G30" i="9"/>
  <c r="G34" i="9"/>
  <c r="F19" i="8"/>
  <c r="F21" i="8"/>
  <c r="F22" i="8"/>
  <c r="F29" i="8"/>
  <c r="F12" i="8"/>
  <c r="F32" i="9"/>
  <c r="G32" i="9" s="1"/>
  <c r="F29" i="9"/>
  <c r="G29" i="9" s="1"/>
  <c r="F35" i="9"/>
  <c r="G35" i="9" s="1"/>
  <c r="F19" i="9"/>
  <c r="F33" i="9"/>
  <c r="G33" i="9" s="1"/>
  <c r="F24" i="9"/>
  <c r="F31" i="9"/>
  <c r="G31" i="9" s="1"/>
  <c r="F25" i="9"/>
  <c r="H29" i="8"/>
  <c r="G25" i="8"/>
  <c r="H22" i="8"/>
  <c r="G21" i="8"/>
  <c r="H19" i="8"/>
  <c r="I21" i="8"/>
  <c r="I25" i="8"/>
  <c r="G22" i="8"/>
  <c r="G29" i="8"/>
  <c r="I22" i="8"/>
  <c r="I29" i="8"/>
  <c r="G19" i="8"/>
  <c r="H21" i="8"/>
  <c r="H25" i="8"/>
  <c r="I19" i="8"/>
  <c r="E30" i="8" l="1"/>
  <c r="E31" i="8"/>
  <c r="E32" i="8"/>
  <c r="E33" i="8"/>
  <c r="E34" i="8"/>
  <c r="E35" i="8"/>
  <c r="F35" i="8"/>
  <c r="G25" i="9"/>
  <c r="F33" i="8"/>
  <c r="G23" i="9"/>
  <c r="F32" i="8"/>
  <c r="G21" i="9"/>
  <c r="F24" i="8"/>
  <c r="F30" i="8"/>
  <c r="F34" i="8"/>
  <c r="F31" i="8"/>
  <c r="G19" i="9"/>
  <c r="G20" i="9"/>
  <c r="G22" i="9"/>
  <c r="F20" i="8"/>
  <c r="F23" i="8"/>
  <c r="G24" i="9"/>
  <c r="I35" i="8"/>
  <c r="G35" i="8"/>
  <c r="H35" i="8"/>
  <c r="I33" i="8"/>
  <c r="G33" i="8"/>
  <c r="H33" i="8"/>
  <c r="H32" i="8"/>
  <c r="G32" i="8"/>
  <c r="I32" i="8"/>
  <c r="I24" i="8"/>
  <c r="H24" i="8"/>
  <c r="G24" i="8"/>
  <c r="I30" i="8"/>
  <c r="G30" i="8"/>
  <c r="H30" i="8"/>
  <c r="I34" i="8"/>
  <c r="G34" i="8"/>
  <c r="H34" i="8"/>
  <c r="H31" i="8"/>
  <c r="I31" i="8"/>
  <c r="G31" i="8"/>
  <c r="H20" i="8"/>
  <c r="I20" i="8"/>
  <c r="G20" i="8"/>
  <c r="I23" i="8"/>
  <c r="G23" i="8"/>
  <c r="H23" i="8"/>
  <c r="P3" i="2" l="1"/>
</calcChain>
</file>

<file path=xl/sharedStrings.xml><?xml version="1.0" encoding="utf-8"?>
<sst xmlns="http://schemas.openxmlformats.org/spreadsheetml/2006/main" count="398" uniqueCount="304">
  <si>
    <t>DayCounter:</t>
    <phoneticPr fontId="1" type="noConversion"/>
  </si>
  <si>
    <t>Act365Fixed</t>
  </si>
  <si>
    <t>Frequency:</t>
    <phoneticPr fontId="1" type="noConversion"/>
  </si>
  <si>
    <t>Once</t>
  </si>
  <si>
    <t>Direction:</t>
    <phoneticPr fontId="1" type="noConversion"/>
  </si>
  <si>
    <t>UP</t>
  </si>
  <si>
    <t>BOOL</t>
    <phoneticPr fontId="1" type="noConversion"/>
  </si>
  <si>
    <t>PaymentType:</t>
    <phoneticPr fontId="1" type="noConversion"/>
  </si>
  <si>
    <t>Act360</t>
  </si>
  <si>
    <t>NoFrequency</t>
  </si>
  <si>
    <t>NONE</t>
  </si>
  <si>
    <t>InArrears</t>
  </si>
  <si>
    <t>NEAREST</t>
  </si>
  <si>
    <t>InAdvance</t>
  </si>
  <si>
    <t>ThirtyE360</t>
  </si>
  <si>
    <t>Annual</t>
  </si>
  <si>
    <t>InDiscount</t>
  </si>
  <si>
    <t>ThirtyE360ISDA</t>
  </si>
  <si>
    <t>EveryEleventhMonth</t>
  </si>
  <si>
    <t>DOWN</t>
  </si>
  <si>
    <t>ThirtyEPlus360</t>
  </si>
  <si>
    <t>EveryNinthMonth</t>
  </si>
  <si>
    <t>FRAC</t>
  </si>
  <si>
    <t>Index Tenor</t>
    <phoneticPr fontId="1" type="noConversion"/>
  </si>
  <si>
    <t>ThirtyU360</t>
  </si>
  <si>
    <t>EveryEigthMonth</t>
  </si>
  <si>
    <t>TRUNC</t>
  </si>
  <si>
    <t>1D</t>
    <phoneticPr fontId="1" type="noConversion"/>
  </si>
  <si>
    <t>ActActISDA</t>
  </si>
  <si>
    <t>Semiannual</t>
  </si>
  <si>
    <t>7D</t>
    <phoneticPr fontId="1" type="noConversion"/>
  </si>
  <si>
    <t>ActActICMA</t>
  </si>
  <si>
    <t>EveryFifthMonth</t>
  </si>
  <si>
    <t>1M</t>
    <phoneticPr fontId="1" type="noConversion"/>
  </si>
  <si>
    <t>Act365L</t>
  </si>
  <si>
    <t>EveryFourthMonth</t>
  </si>
  <si>
    <t>3M</t>
    <phoneticPr fontId="1" type="noConversion"/>
  </si>
  <si>
    <t>ActActAFB</t>
  </si>
  <si>
    <t>Quarterly</t>
  </si>
  <si>
    <t>6M</t>
    <phoneticPr fontId="1" type="noConversion"/>
  </si>
  <si>
    <t>Act365Leap</t>
  </si>
  <si>
    <t>Bimonthly</t>
  </si>
  <si>
    <t>ActActXTR</t>
  </si>
  <si>
    <t>Monthly</t>
  </si>
  <si>
    <t>ActActICMAComplement</t>
  </si>
  <si>
    <t>Fourweekly</t>
  </si>
  <si>
    <t>支付周期</t>
    <phoneticPr fontId="1" type="noConversion"/>
  </si>
  <si>
    <t>Act252</t>
  </si>
  <si>
    <t>Biweekly</t>
  </si>
  <si>
    <t>Weekly</t>
  </si>
  <si>
    <t>SemiAnnual</t>
    <phoneticPr fontId="1" type="noConversion"/>
  </si>
  <si>
    <t>EverySecondDay</t>
  </si>
  <si>
    <t>PayoffStyle:</t>
    <phoneticPr fontId="1" type="noConversion"/>
  </si>
  <si>
    <t>NO_PAY</t>
  </si>
  <si>
    <t>DateAdjusterRule:</t>
    <phoneticPr fontId="1" type="noConversion"/>
  </si>
  <si>
    <t>ModifiedFollowing</t>
  </si>
  <si>
    <t>Daily</t>
  </si>
  <si>
    <t>NO_PAY</t>
    <phoneticPr fontId="1" type="noConversion"/>
  </si>
  <si>
    <t>Following</t>
  </si>
  <si>
    <t>Continuous</t>
  </si>
  <si>
    <t>EXACT_PAY</t>
    <phoneticPr fontId="1" type="noConversion"/>
  </si>
  <si>
    <t>Preceding</t>
  </si>
  <si>
    <t>FULL_PAY</t>
    <phoneticPr fontId="1" type="noConversion"/>
  </si>
  <si>
    <t>PayReceiveType</t>
    <phoneticPr fontId="1" type="noConversion"/>
  </si>
  <si>
    <t xml:space="preserve">Pay </t>
  </si>
  <si>
    <t>ModifiedPreceding</t>
  </si>
  <si>
    <t>定息周期</t>
    <phoneticPr fontId="1" type="noConversion"/>
  </si>
  <si>
    <t xml:space="preserve">Receive </t>
  </si>
  <si>
    <t>IMM</t>
  </si>
  <si>
    <t>PricingMethod(VanillaOption)</t>
    <phoneticPr fontId="1" type="noConversion"/>
  </si>
  <si>
    <t>Actual</t>
  </si>
  <si>
    <t>BLACKSCHOLES</t>
    <phoneticPr fontId="1" type="noConversion"/>
  </si>
  <si>
    <t>LME</t>
  </si>
  <si>
    <t>BAW</t>
    <phoneticPr fontId="1" type="noConversion"/>
  </si>
  <si>
    <t>PaymentType</t>
    <phoneticPr fontId="1" type="noConversion"/>
  </si>
  <si>
    <t>BINOMIAL</t>
    <phoneticPr fontId="1" type="noConversion"/>
  </si>
  <si>
    <t xml:space="preserve">InArrears </t>
  </si>
  <si>
    <t>InterpolatedVariable:</t>
    <phoneticPr fontId="1" type="noConversion"/>
  </si>
  <si>
    <t>MONTECARLO</t>
    <phoneticPr fontId="1" type="noConversion"/>
  </si>
  <si>
    <t xml:space="preserve">InAdvance </t>
  </si>
  <si>
    <t>SIMPLERATES</t>
  </si>
  <si>
    <t>BarrierType:</t>
    <phoneticPr fontId="1" type="noConversion"/>
  </si>
  <si>
    <t>KNOCK_DOWN_IN</t>
  </si>
  <si>
    <t xml:space="preserve">InDiscount </t>
  </si>
  <si>
    <t>CONTINUOUSRATES</t>
  </si>
  <si>
    <t>INACTIVE</t>
  </si>
  <si>
    <t>PricingMethod(AsianOption)</t>
    <phoneticPr fontId="1" type="noConversion"/>
  </si>
  <si>
    <t>DISCOUNTFACTORS</t>
  </si>
  <si>
    <t>EomRules</t>
    <phoneticPr fontId="1" type="noConversion"/>
  </si>
  <si>
    <t>HAZARDRATES</t>
  </si>
  <si>
    <t>KNOCK_DOWN_OUT</t>
  </si>
  <si>
    <t>WILMOTT</t>
    <phoneticPr fontId="1" type="noConversion"/>
  </si>
  <si>
    <t xml:space="preserve">EOM_DISABLED </t>
  </si>
  <si>
    <t>PND</t>
  </si>
  <si>
    <t>KNOCK_UP_IN</t>
  </si>
  <si>
    <t>区间利息计算方法</t>
    <phoneticPr fontId="1" type="noConversion"/>
  </si>
  <si>
    <t>ResetRateMethod</t>
    <phoneticPr fontId="1" type="noConversion"/>
  </si>
  <si>
    <t xml:space="preserve">EOM_ENABLED_RATE_ENDS </t>
  </si>
  <si>
    <t>SPREADS</t>
  </si>
  <si>
    <t>KNOCK_UP_OUT</t>
  </si>
  <si>
    <t>COMPOUNDING</t>
    <phoneticPr fontId="1" type="noConversion"/>
  </si>
  <si>
    <t>复利</t>
    <phoneticPr fontId="1" type="noConversion"/>
  </si>
  <si>
    <t xml:space="preserve">EOM_ENABLED_SCHEDULE </t>
  </si>
  <si>
    <t>YIELDVOLS</t>
  </si>
  <si>
    <t>AverageMethod(AsianOption)</t>
    <phoneticPr fontId="1" type="noConversion"/>
  </si>
  <si>
    <t>SIMPLE_AVERAGE</t>
    <phoneticPr fontId="1" type="noConversion"/>
  </si>
  <si>
    <t>简单平均</t>
    <phoneticPr fontId="1" type="noConversion"/>
  </si>
  <si>
    <t>PRICEVOLS</t>
  </si>
  <si>
    <t>Arithmetic</t>
    <phoneticPr fontId="1" type="noConversion"/>
  </si>
  <si>
    <t>CALCULATE_AVERAGE</t>
    <phoneticPr fontId="1" type="noConversion"/>
  </si>
  <si>
    <t>自然天数加权平均</t>
    <phoneticPr fontId="1" type="noConversion"/>
  </si>
  <si>
    <t>YIELDTOTALVARIANCE</t>
  </si>
  <si>
    <t>CallPut:</t>
    <phoneticPr fontId="1" type="noConversion"/>
  </si>
  <si>
    <t>Call</t>
  </si>
  <si>
    <t>Geometric</t>
    <phoneticPr fontId="1" type="noConversion"/>
  </si>
  <si>
    <t>RESETRATE_MAX</t>
    <phoneticPr fontId="1" type="noConversion"/>
  </si>
  <si>
    <t>最大</t>
    <phoneticPr fontId="1" type="noConversion"/>
  </si>
  <si>
    <t>PRICETOTALVARIANCE</t>
  </si>
  <si>
    <t>Call</t>
    <phoneticPr fontId="1" type="noConversion"/>
  </si>
  <si>
    <t>RESETRATE_MIN</t>
    <phoneticPr fontId="1" type="noConversion"/>
  </si>
  <si>
    <t>最小</t>
    <phoneticPr fontId="1" type="noConversion"/>
  </si>
  <si>
    <t>OVERNIGHTRATES</t>
  </si>
  <si>
    <t>Put</t>
    <phoneticPr fontId="1" type="noConversion"/>
  </si>
  <si>
    <t>ADV_MIUNS_ARR</t>
    <phoneticPr fontId="1" type="noConversion"/>
  </si>
  <si>
    <t>前后差</t>
    <phoneticPr fontId="1" type="noConversion"/>
  </si>
  <si>
    <t>NORMALISEDYIELDVOL</t>
  </si>
  <si>
    <t>StrikeType(AsianOption)</t>
    <phoneticPr fontId="1" type="noConversion"/>
  </si>
  <si>
    <t>ADV_DIVIDE_ARR</t>
    <phoneticPr fontId="1" type="noConversion"/>
  </si>
  <si>
    <t>前后商</t>
    <phoneticPr fontId="1" type="noConversion"/>
  </si>
  <si>
    <t>NORMALISEDPRICEVOL</t>
  </si>
  <si>
    <t>Fixed</t>
    <phoneticPr fontId="1" type="noConversion"/>
  </si>
  <si>
    <t>ARR_DIVIDE_ADV</t>
    <phoneticPr fontId="1" type="noConversion"/>
  </si>
  <si>
    <t>后前商</t>
    <phoneticPr fontId="1" type="noConversion"/>
  </si>
  <si>
    <t>YIELDVOLPTSPERDAY</t>
  </si>
  <si>
    <t>DeltaType:</t>
    <phoneticPr fontId="1" type="noConversion"/>
  </si>
  <si>
    <t>SPOT_DELTA</t>
  </si>
  <si>
    <t>Floating</t>
    <phoneticPr fontId="1" type="noConversion"/>
  </si>
  <si>
    <t>PRICEVOLPTSPERDAY</t>
  </si>
  <si>
    <t>SPOT_DELTA</t>
    <phoneticPr fontId="1" type="noConversion"/>
  </si>
  <si>
    <t>SIMPLEINFLATIONRATE</t>
  </si>
  <si>
    <t>FORWARD_DELTA</t>
    <phoneticPr fontId="1" type="noConversion"/>
  </si>
  <si>
    <t>PricingMethod(FXForward)</t>
    <phoneticPr fontId="1" type="noConversion"/>
  </si>
  <si>
    <t>SIMPLEINFLATIONRATETIME</t>
  </si>
  <si>
    <t>MARKETFWD</t>
    <phoneticPr fontId="1" type="noConversion"/>
  </si>
  <si>
    <t>GenericVolStripping.InterpolationVariable</t>
    <phoneticPr fontId="1" type="noConversion"/>
  </si>
  <si>
    <t>CONTINUOUSINFLATIONRATE</t>
  </si>
  <si>
    <t>INTERESTPARITY</t>
    <phoneticPr fontId="1" type="noConversion"/>
  </si>
  <si>
    <t>YIELDVOL</t>
    <phoneticPr fontId="1" type="noConversion"/>
  </si>
  <si>
    <t>Yield Vol</t>
    <phoneticPr fontId="1" type="noConversion"/>
  </si>
  <si>
    <t>CONTINUOUSINFLATIONRATETIME</t>
  </si>
  <si>
    <t>ExtrapolationMethod:</t>
    <phoneticPr fontId="1" type="noConversion"/>
  </si>
  <si>
    <t>FLATEXTRAPOLATION</t>
  </si>
  <si>
    <t>YIELDNORMALISEDVOL</t>
    <phoneticPr fontId="1" type="noConversion"/>
  </si>
  <si>
    <t xml:space="preserve"> </t>
    <phoneticPr fontId="1" type="noConversion"/>
  </si>
  <si>
    <t>INFLATIONINDEX</t>
  </si>
  <si>
    <t>NONE</t>
    <phoneticPr fontId="1" type="noConversion"/>
  </si>
  <si>
    <t>YIELDPOINTSPERDAY</t>
  </si>
  <si>
    <t>FXFORWARDPOINTS</t>
  </si>
  <si>
    <t>FLATEXTRAPOLATION</t>
    <phoneticPr fontId="1" type="noConversion"/>
  </si>
  <si>
    <t>Side</t>
    <phoneticPr fontId="1" type="noConversion"/>
  </si>
  <si>
    <t>FORWARDSPLINEVARIABLE</t>
  </si>
  <si>
    <t>LINEAREXTRAPOLATION</t>
    <phoneticPr fontId="1" type="noConversion"/>
  </si>
  <si>
    <t>Bank</t>
    <phoneticPr fontId="1" type="noConversion"/>
  </si>
  <si>
    <t>PRICEVOL</t>
    <phoneticPr fontId="1" type="noConversion"/>
  </si>
  <si>
    <t>TAYLOREXTRAPOLATION</t>
    <phoneticPr fontId="1" type="noConversion"/>
  </si>
  <si>
    <t>Client</t>
    <phoneticPr fontId="1" type="noConversion"/>
  </si>
  <si>
    <t>PRICENORMALISEDVOL</t>
  </si>
  <si>
    <t>InterpolationMethod:</t>
    <phoneticPr fontId="1" type="noConversion"/>
  </si>
  <si>
    <t>LINEARINTERPOLATION</t>
  </si>
  <si>
    <t>PRICEPOINTSPERDAY</t>
  </si>
  <si>
    <t>FLATINTERPOLATION</t>
  </si>
  <si>
    <t>SmileInterpMethod</t>
    <phoneticPr fontId="1" type="noConversion"/>
  </si>
  <si>
    <t>CLOSESTINTERPOLATION</t>
  </si>
  <si>
    <t>FXInterpolationType:</t>
    <phoneticPr fontId="1" type="noConversion"/>
  </si>
  <si>
    <t>STRIKE_INTERPOLATION</t>
  </si>
  <si>
    <t xml:space="preserve">LINEAR </t>
  </si>
  <si>
    <t>DELTA_INTERPOLATION</t>
  </si>
  <si>
    <t xml:space="preserve">SVI </t>
  </si>
  <si>
    <t>GenericVolStripping.StrippingMethod</t>
    <phoneticPr fontId="1" type="noConversion"/>
  </si>
  <si>
    <t>LINEARXY</t>
  </si>
  <si>
    <t xml:space="preserve">CUBICSPLINE </t>
  </si>
  <si>
    <t>METHOD1</t>
    <phoneticPr fontId="1" type="noConversion"/>
  </si>
  <si>
    <t>LOGLINEAR</t>
  </si>
  <si>
    <t>LOG_MONEYNESS</t>
  </si>
  <si>
    <t xml:space="preserve">VANNAVOLGA </t>
  </si>
  <si>
    <t>METHOD2</t>
  </si>
  <si>
    <t>LAGRANGEPOLYNOMIAL</t>
  </si>
  <si>
    <t xml:space="preserve">SABR </t>
  </si>
  <si>
    <t>GenericVolStripping.PaymentType</t>
    <phoneticPr fontId="1" type="noConversion"/>
  </si>
  <si>
    <t>CUBICSPLINES</t>
  </si>
  <si>
    <t>ARREARS</t>
    <phoneticPr fontId="1" type="noConversion"/>
  </si>
  <si>
    <t>FORWARDFORWARDQUARTIC</t>
  </si>
  <si>
    <t>European Digital Type:</t>
    <phoneticPr fontId="1" type="noConversion"/>
  </si>
  <si>
    <t>DISCOUNT</t>
  </si>
  <si>
    <t>EXPLICITCLAMPEDCUBICSPLINES</t>
  </si>
  <si>
    <t xml:space="preserve">CASH_OR_NOTHING_CALL </t>
  </si>
  <si>
    <t>FORWARDSPLINEMETHOD</t>
  </si>
  <si>
    <t xml:space="preserve">ASSET_OR_NOTHING_CALL </t>
  </si>
  <si>
    <t>IROptionQuotation</t>
    <phoneticPr fontId="1" type="noConversion"/>
  </si>
  <si>
    <t xml:space="preserve">CASH_OR_NOTHING_PUT </t>
  </si>
  <si>
    <t>PARYIELDVOL</t>
    <phoneticPr fontId="1" type="noConversion"/>
  </si>
  <si>
    <t xml:space="preserve">ASSET_OR_NOTHING_PUT </t>
  </si>
  <si>
    <t>PREMIUMPER1M</t>
    <phoneticPr fontId="1" type="noConversion"/>
  </si>
  <si>
    <t xml:space="preserve"> //PRICE PER 1 MILLION CCY UNITS</t>
  </si>
  <si>
    <t xml:space="preserve">DOWN_CASH_AT_TOUCH </t>
  </si>
  <si>
    <t>PREMIUMPER10K</t>
    <phoneticPr fontId="1" type="noConversion"/>
  </si>
  <si>
    <t xml:space="preserve"> //PRICE PER 10 THOUSAND CCY UNITS</t>
  </si>
  <si>
    <t xml:space="preserve">DOWN_ASSET_AT_TOUCH </t>
  </si>
  <si>
    <t>PERCENTAGEPREMIUM</t>
  </si>
  <si>
    <t xml:space="preserve"> //PRICE PER CURRENCY UNIT </t>
  </si>
  <si>
    <t xml:space="preserve">UP_CASH_AT_TOUCH </t>
  </si>
  <si>
    <t>YIELDVOLQUOTE</t>
  </si>
  <si>
    <t xml:space="preserve">UP_ASSET_AT_TOUCH </t>
  </si>
  <si>
    <t>PRICEVOLQUOTE</t>
  </si>
  <si>
    <t xml:space="preserve">DOWN_IN_CASH_AT_EXPIRY </t>
  </si>
  <si>
    <t xml:space="preserve">DOWN_IN_ASSET_AT_EXPIRY </t>
  </si>
  <si>
    <t xml:space="preserve">UP_IN_CASH_AT_EXPIRY </t>
  </si>
  <si>
    <t>Match the cap premiums calculated from the (market) constant vols with the ones	calculated using the caplets term structure volatilities</t>
    <phoneticPr fontId="1" type="noConversion"/>
  </si>
  <si>
    <t xml:space="preserve">UP_IN_ASSET_AT_EXPIRY </t>
  </si>
  <si>
    <t>METHOD2</t>
    <phoneticPr fontId="1" type="noConversion"/>
  </si>
  <si>
    <t xml:space="preserve">Get the caplet premium doing the difference between the cap premium with constant vol and the cap premium with term structure vol and perform black76^-1		</t>
    <phoneticPr fontId="1" type="noConversion"/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</si>
  <si>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</si>
  <si>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</si>
  <si>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</si>
  <si>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</si>
  <si>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</si>
  <si>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</si>
  <si>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</si>
  <si>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</si>
  <si>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</si>
  <si>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</si>
  <si>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</si>
  <si>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</si>
  <si>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</si>
  <si>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</si>
  <si>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</si>
  <si>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</si>
  <si>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</si>
  <si>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</si>
  <si>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</si>
  <si>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</si>
  <si>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CNY Calender</t>
  </si>
  <si>
    <t>USD Calender</t>
    <phoneticPr fontId="1" type="noConversion"/>
  </si>
  <si>
    <t>USD</t>
    <phoneticPr fontId="1" type="noConversion"/>
  </si>
  <si>
    <t>CNY</t>
    <phoneticPr fontId="1" type="noConversion"/>
  </si>
  <si>
    <t>2W</t>
    <phoneticPr fontId="1" type="noConversion"/>
  </si>
  <si>
    <t>ON</t>
    <phoneticPr fontId="1" type="noConversion"/>
  </si>
  <si>
    <t>1W</t>
    <phoneticPr fontId="1" type="noConversion"/>
  </si>
  <si>
    <t>30D</t>
    <phoneticPr fontId="1" type="noConversion"/>
  </si>
  <si>
    <t>2M</t>
    <phoneticPr fontId="1" type="noConversion"/>
  </si>
  <si>
    <t>1Y</t>
    <phoneticPr fontId="1" type="noConversion"/>
  </si>
  <si>
    <t>ZeroRates</t>
    <phoneticPr fontId="1" type="noConversion"/>
  </si>
  <si>
    <t>ON</t>
  </si>
  <si>
    <t>2W</t>
  </si>
  <si>
    <t>1M</t>
  </si>
  <si>
    <t>3M</t>
  </si>
  <si>
    <t>6M</t>
  </si>
  <si>
    <t>9M</t>
  </si>
  <si>
    <t>1Y</t>
  </si>
  <si>
    <t>2Y</t>
  </si>
  <si>
    <t>3Y</t>
  </si>
  <si>
    <t>4Y</t>
  </si>
  <si>
    <t>5Y</t>
  </si>
  <si>
    <t>Once</t>
    <phoneticPr fontId="1" type="noConversion"/>
  </si>
  <si>
    <t>DiscountFactor</t>
  </si>
  <si>
    <t>frequency</t>
  </si>
  <si>
    <t>referenceDate</t>
  </si>
  <si>
    <t>Value</t>
  </si>
  <si>
    <t>Params</t>
  </si>
  <si>
    <t>AskZeroRates</t>
  </si>
  <si>
    <t>BidZeroRates</t>
  </si>
  <si>
    <t>Tenors</t>
  </si>
  <si>
    <t>TN</t>
  </si>
  <si>
    <t>SN</t>
  </si>
  <si>
    <t>SW</t>
  </si>
  <si>
    <t>3W</t>
  </si>
  <si>
    <t>2M</t>
  </si>
  <si>
    <t>4M</t>
  </si>
  <si>
    <t>5M</t>
  </si>
  <si>
    <t>7M</t>
  </si>
  <si>
    <t>8M</t>
  </si>
  <si>
    <t>10M</t>
  </si>
  <si>
    <t>11M</t>
  </si>
  <si>
    <t>variable</t>
    <phoneticPr fontId="1" type="noConversion"/>
  </si>
  <si>
    <t>method</t>
    <phoneticPr fontId="1" type="noConversion"/>
  </si>
  <si>
    <t>Calendar</t>
    <phoneticPr fontId="1" type="noConversion"/>
  </si>
  <si>
    <t>Bid DiscountFactor</t>
    <phoneticPr fontId="5" type="noConversion"/>
  </si>
  <si>
    <t>Ask DiscountFactor</t>
    <phoneticPr fontId="5" type="noConversion"/>
  </si>
  <si>
    <t>Mid DiscountFactor</t>
    <phoneticPr fontId="5" type="noConversion"/>
  </si>
  <si>
    <t>ValueDate</t>
    <phoneticPr fontId="1" type="noConversion"/>
  </si>
  <si>
    <t>Build holiday objects</t>
  </si>
  <si>
    <t>2)Build parameters</t>
  </si>
  <si>
    <t>1)USD DEPO</t>
  </si>
  <si>
    <t xml:space="preserve">3)Build YieldCurve2 object </t>
  </si>
  <si>
    <t>4)Retrieve the interest rate for the corresponding tenor</t>
  </si>
  <si>
    <t>5)Retrieve the discount factor for the corresponding date</t>
  </si>
  <si>
    <t>6)修改构造利率曲线的市场数据可以直接修改B列、C列</t>
  </si>
  <si>
    <t xml:space="preserve">3)Build YieldCurve object </t>
  </si>
  <si>
    <t>Tenor</t>
  </si>
  <si>
    <t>Maturity Date</t>
  </si>
  <si>
    <t>rate</t>
  </si>
  <si>
    <t>bid rate</t>
  </si>
  <si>
    <t>ask rate</t>
  </si>
  <si>
    <t>mid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</si>
</sst>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1"/>
      <color rgb="FF0000FF"/>
      <name val="Calibri"/>
      <family val="3"/>
      <charset val="134"/>
      <scheme val="minor"/>
    </font>
    <font>
      <u/>
      <sz val="11"/>
      <color rgb="FF800080"/>
      <name val="Calibri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 tint="0.1499679555650502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 tint="0.1499984740745262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Border="0" applyAlignment="0"/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3" fillId="0" borderId="0" xfId="2">
      <alignment vertical="center"/>
    </xf>
    <xf numFmtId="0" fontId="3" fillId="0" borderId="0" xfId="2" quotePrefix="1">
      <alignment vertical="center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14" fontId="6" fillId="0" borderId="0" xfId="2" applyNumberFormat="1" applyFont="1">
      <alignment vertical="center"/>
    </xf>
    <xf numFmtId="0" fontId="8" fillId="0" borderId="0" xfId="4" applyFont="1">
      <alignment vertical="center"/>
    </xf>
    <xf numFmtId="0" fontId="6" fillId="0" borderId="2" xfId="2" applyFont="1" applyBorder="1">
      <alignment vertical="center"/>
    </xf>
    <xf numFmtId="0" fontId="9" fillId="0" borderId="0" xfId="2" applyFont="1">
      <alignment vertical="center"/>
    </xf>
    <xf numFmtId="0" fontId="10" fillId="3" borderId="3" xfId="0" applyFont="1" applyFill="1" applyBorder="1">
      <alignment vertical="center"/>
    </xf>
    <xf numFmtId="0" fontId="0" fillId="4" borderId="0" xfId="0" applyFill="1">
      <alignment vertical="center"/>
    </xf>
    <xf numFmtId="14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6" fillId="3" borderId="0" xfId="2" applyFont="1" applyFill="1">
      <alignment vertical="center"/>
    </xf>
    <xf numFmtId="0" fontId="6" fillId="5" borderId="2" xfId="2" applyFont="1" applyFill="1" applyBorder="1">
      <alignment vertical="center"/>
    </xf>
    <xf numFmtId="0" fontId="0" fillId="6" borderId="0" xfId="0" applyFill="1">
      <alignment vertical="center"/>
    </xf>
    <xf numFmtId="0" fontId="11" fillId="4" borderId="3" xfId="0" applyFont="1" applyFill="1" applyBorder="1">
      <alignment vertical="center"/>
    </xf>
    <xf numFmtId="0" fontId="12" fillId="2" borderId="4" xfId="0" applyFont="1" applyFill="1" applyBorder="1">
      <alignment vertical="center"/>
    </xf>
    <xf numFmtId="14" fontId="12" fillId="2" borderId="4" xfId="0" applyNumberFormat="1" applyFont="1" applyFill="1" applyBorder="1">
      <alignment vertical="center"/>
    </xf>
    <xf numFmtId="14" fontId="13" fillId="4" borderId="5" xfId="0" applyNumberFormat="1" applyFont="1" applyFill="1" applyBorder="1">
      <alignment vertical="center"/>
    </xf>
    <xf numFmtId="0" fontId="13" fillId="4" borderId="5" xfId="0" applyFont="1" applyFill="1" applyBorder="1">
      <alignment vertical="center"/>
    </xf>
    <xf numFmtId="14" fontId="14" fillId="2" borderId="6" xfId="0" applyNumberFormat="1" applyFont="1" applyFill="1" applyBorder="1">
      <alignment vertical="center"/>
    </xf>
    <xf numFmtId="0" fontId="14" fillId="2" borderId="6" xfId="0" applyFont="1" applyFill="1" applyBorder="1">
      <alignment vertical="center"/>
    </xf>
  </cellXfs>
  <cellStyles count="5">
    <cellStyle name="常规" xfId="0" builtinId="0"/>
    <cellStyle name="常规 2" xfId="1" xr:uid="{ECDBD117-3344-4207-AEE9-AFA9E6733152}"/>
    <cellStyle name="常规 2 2" xfId="3" xr:uid="{5DE923F1-3F66-4523-BE87-BB90B84ACEEF}"/>
    <cellStyle name="常规 3" xfId="2" xr:uid="{D3866DFA-A762-4814-8821-F4CBDC6A8D87}"/>
    <cellStyle name="超链接 2" xfId="4" xr:uid="{F152CE81-19CF-4EA1-8FFF-8DC23C57EB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web&#26399;&#26435;&#23450;&#20215;&#25968;&#25454;&#39564;&#35777;\&#27491;&#24120;&#20351;&#29992;&#30340;excel\web-mcp_&#20852;&#19994;&#26399;&#26435;&#27979;&#35797;-USDCNY.xlsx" TargetMode="External"/><Relationship Id="rId1" Type="http://schemas.openxmlformats.org/officeDocument/2006/relationships/externalLinkPath" Target="/&#23450;&#25253;&#20215;&#24179;&#21488;/web&#26399;&#26435;&#23450;&#20215;&#25968;&#25454;&#39564;&#35777;/&#27491;&#24120;&#20351;&#29992;&#30340;excel/web-mcp_&#20852;&#19994;&#26399;&#26435;&#27979;&#35797;-USDC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曲线数据"/>
      <sheetName val="波动率曲面"/>
      <sheetName val="VanillaOption (2)"/>
      <sheetName val="定价"/>
      <sheetName val="定价 (2)"/>
      <sheetName val="VanillaOption"/>
      <sheetName val="比例远期"/>
      <sheetName val="区间远期"/>
      <sheetName val="封顶远期"/>
      <sheetName val="结构化远期（结构定义）"/>
      <sheetName val="对比"/>
    </sheetNames>
    <sheetDataSet>
      <sheetData sheetId="0"/>
      <sheetData sheetId="1"/>
      <sheetData sheetId="2">
        <row r="5">
          <cell r="C5" t="str">
            <v>McpCalendar@3</v>
          </cell>
        </row>
      </sheetData>
      <sheetData sheetId="3"/>
      <sheetData sheetId="4"/>
      <sheetData sheetId="5"/>
      <sheetData sheetId="6">
        <row r="18">
          <cell r="V18" t="str">
            <v>McpMktVolSurface2@20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05F1-C575-4402-900A-560B1A59449C}">
  <dimension ref="B2:Q92"/>
  <sheetViews>
    <sheetView topLeftCell="A16" workbookViewId="0">
      <selection activeCell="B29" sqref="B29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17">
      <c r="B2" t="s">
        <v>0</v>
      </c>
      <c r="C2" t="s">
        <v>1</v>
      </c>
      <c r="E2" t="s">
        <v>2</v>
      </c>
      <c r="F2" t="s">
        <v>3</v>
      </c>
      <c r="H2" t="s">
        <v>4</v>
      </c>
      <c r="I2" t="s">
        <v>5</v>
      </c>
      <c r="L2" t="s">
        <v>6</v>
      </c>
      <c r="P2" t="s">
        <v>7</v>
      </c>
    </row>
    <row r="3" spans="2:17">
      <c r="B3" t="s">
        <v>8</v>
      </c>
      <c r="C3">
        <v>0</v>
      </c>
      <c r="E3" t="s">
        <v>9</v>
      </c>
      <c r="F3">
        <v>-1</v>
      </c>
      <c r="H3" t="s">
        <v>10</v>
      </c>
      <c r="I3">
        <v>0</v>
      </c>
      <c r="L3" t="b">
        <v>1</v>
      </c>
      <c r="M3">
        <v>1</v>
      </c>
      <c r="P3" t="s">
        <v>11</v>
      </c>
      <c r="Q3">
        <v>0</v>
      </c>
    </row>
    <row r="4" spans="2:17">
      <c r="B4" t="s">
        <v>1</v>
      </c>
      <c r="C4">
        <v>1</v>
      </c>
      <c r="E4" t="s">
        <v>3</v>
      </c>
      <c r="F4">
        <v>0</v>
      </c>
      <c r="H4" t="s">
        <v>12</v>
      </c>
      <c r="I4">
        <v>1</v>
      </c>
      <c r="L4" t="b">
        <v>0</v>
      </c>
      <c r="M4">
        <v>-1</v>
      </c>
      <c r="P4" t="s">
        <v>13</v>
      </c>
      <c r="Q4">
        <v>1</v>
      </c>
    </row>
    <row r="5" spans="2:17">
      <c r="B5" t="s">
        <v>14</v>
      </c>
      <c r="C5">
        <v>2</v>
      </c>
      <c r="E5" t="s">
        <v>15</v>
      </c>
      <c r="F5">
        <v>1</v>
      </c>
      <c r="H5" t="s">
        <v>5</v>
      </c>
      <c r="I5">
        <v>2</v>
      </c>
      <c r="P5" t="s">
        <v>16</v>
      </c>
      <c r="Q5">
        <v>2</v>
      </c>
    </row>
    <row r="6" spans="2:17">
      <c r="B6" t="s">
        <v>17</v>
      </c>
      <c r="C6">
        <v>3</v>
      </c>
      <c r="E6" t="s">
        <v>18</v>
      </c>
      <c r="F6">
        <v>-11</v>
      </c>
      <c r="H6" t="s">
        <v>19</v>
      </c>
      <c r="I6">
        <v>3</v>
      </c>
    </row>
    <row r="7" spans="2:17">
      <c r="B7" t="s">
        <v>20</v>
      </c>
      <c r="C7">
        <v>4</v>
      </c>
      <c r="E7" t="s">
        <v>21</v>
      </c>
      <c r="F7">
        <v>-9</v>
      </c>
      <c r="H7" t="s">
        <v>22</v>
      </c>
      <c r="I7">
        <v>4</v>
      </c>
      <c r="L7" t="s">
        <v>23</v>
      </c>
    </row>
    <row r="8" spans="2:17">
      <c r="B8" t="s">
        <v>24</v>
      </c>
      <c r="C8">
        <v>5</v>
      </c>
      <c r="E8" t="s">
        <v>25</v>
      </c>
      <c r="F8">
        <v>-8</v>
      </c>
      <c r="H8" t="s">
        <v>26</v>
      </c>
      <c r="I8">
        <v>5</v>
      </c>
      <c r="L8" t="s">
        <v>27</v>
      </c>
    </row>
    <row r="9" spans="2:17">
      <c r="B9" t="s">
        <v>28</v>
      </c>
      <c r="C9">
        <v>6</v>
      </c>
      <c r="E9" t="s">
        <v>29</v>
      </c>
      <c r="F9">
        <v>2</v>
      </c>
      <c r="L9" t="s">
        <v>30</v>
      </c>
    </row>
    <row r="10" spans="2:17">
      <c r="B10" t="s">
        <v>31</v>
      </c>
      <c r="C10">
        <v>7</v>
      </c>
      <c r="E10" t="s">
        <v>32</v>
      </c>
      <c r="F10">
        <v>-5</v>
      </c>
      <c r="L10" t="s">
        <v>33</v>
      </c>
    </row>
    <row r="11" spans="2:17">
      <c r="B11" t="s">
        <v>34</v>
      </c>
      <c r="C11">
        <v>8</v>
      </c>
      <c r="E11" t="s">
        <v>35</v>
      </c>
      <c r="F11">
        <v>3</v>
      </c>
      <c r="L11" t="s">
        <v>36</v>
      </c>
    </row>
    <row r="12" spans="2:17">
      <c r="B12" t="s">
        <v>37</v>
      </c>
      <c r="C12">
        <v>9</v>
      </c>
      <c r="E12" t="s">
        <v>38</v>
      </c>
      <c r="F12">
        <v>4</v>
      </c>
      <c r="L12" t="s">
        <v>39</v>
      </c>
      <c r="P12" t="s">
        <v>4</v>
      </c>
    </row>
    <row r="13" spans="2:17">
      <c r="B13" t="s">
        <v>40</v>
      </c>
      <c r="C13">
        <v>10</v>
      </c>
      <c r="E13" t="s">
        <v>41</v>
      </c>
      <c r="F13">
        <v>6</v>
      </c>
      <c r="P13" t="s">
        <v>10</v>
      </c>
      <c r="Q13">
        <v>0</v>
      </c>
    </row>
    <row r="14" spans="2:17">
      <c r="B14" t="s">
        <v>42</v>
      </c>
      <c r="C14">
        <v>11</v>
      </c>
      <c r="E14" t="s">
        <v>43</v>
      </c>
      <c r="F14">
        <v>12</v>
      </c>
      <c r="P14" t="s">
        <v>12</v>
      </c>
      <c r="Q14">
        <v>1</v>
      </c>
    </row>
    <row r="15" spans="2:17">
      <c r="B15" t="s">
        <v>44</v>
      </c>
      <c r="C15">
        <v>12</v>
      </c>
      <c r="E15" t="s">
        <v>45</v>
      </c>
      <c r="F15">
        <v>13</v>
      </c>
      <c r="L15" t="s">
        <v>46</v>
      </c>
      <c r="P15" t="s">
        <v>5</v>
      </c>
      <c r="Q15">
        <v>2</v>
      </c>
    </row>
    <row r="16" spans="2:17">
      <c r="B16" t="s">
        <v>47</v>
      </c>
      <c r="C16">
        <v>13</v>
      </c>
      <c r="E16" t="s">
        <v>48</v>
      </c>
      <c r="F16">
        <v>26</v>
      </c>
      <c r="L16" t="s">
        <v>263</v>
      </c>
      <c r="M16">
        <v>0</v>
      </c>
      <c r="P16" t="s">
        <v>19</v>
      </c>
      <c r="Q16">
        <v>3</v>
      </c>
    </row>
    <row r="17" spans="2:17">
      <c r="E17" t="s">
        <v>49</v>
      </c>
      <c r="F17">
        <v>52</v>
      </c>
      <c r="L17" t="s">
        <v>15</v>
      </c>
      <c r="M17">
        <v>1</v>
      </c>
      <c r="P17" t="s">
        <v>22</v>
      </c>
      <c r="Q17">
        <v>4</v>
      </c>
    </row>
    <row r="18" spans="2:17">
      <c r="E18" t="s">
        <v>51</v>
      </c>
      <c r="F18">
        <v>260</v>
      </c>
      <c r="H18" t="s">
        <v>52</v>
      </c>
      <c r="I18" t="s">
        <v>53</v>
      </c>
      <c r="L18" t="s">
        <v>50</v>
      </c>
      <c r="M18">
        <v>2</v>
      </c>
      <c r="P18" t="s">
        <v>26</v>
      </c>
      <c r="Q18">
        <v>5</v>
      </c>
    </row>
    <row r="19" spans="2:17">
      <c r="B19" t="s">
        <v>54</v>
      </c>
      <c r="C19" t="s">
        <v>55</v>
      </c>
      <c r="E19" t="s">
        <v>56</v>
      </c>
      <c r="F19">
        <v>365</v>
      </c>
      <c r="H19" t="s">
        <v>57</v>
      </c>
      <c r="I19">
        <v>1</v>
      </c>
      <c r="L19" t="s">
        <v>38</v>
      </c>
      <c r="M19">
        <v>4</v>
      </c>
    </row>
    <row r="20" spans="2:17">
      <c r="B20" t="s">
        <v>58</v>
      </c>
      <c r="C20">
        <v>0</v>
      </c>
      <c r="E20" t="s">
        <v>59</v>
      </c>
      <c r="F20">
        <v>-1</v>
      </c>
      <c r="H20" t="s">
        <v>60</v>
      </c>
      <c r="I20">
        <v>2</v>
      </c>
      <c r="L20" t="s">
        <v>41</v>
      </c>
      <c r="M20">
        <v>6</v>
      </c>
    </row>
    <row r="21" spans="2:17">
      <c r="B21" t="s">
        <v>61</v>
      </c>
      <c r="C21">
        <v>1</v>
      </c>
      <c r="H21" t="s">
        <v>62</v>
      </c>
      <c r="I21">
        <v>3</v>
      </c>
      <c r="L21" t="s">
        <v>43</v>
      </c>
      <c r="M21">
        <v>12</v>
      </c>
      <c r="P21" t="s">
        <v>63</v>
      </c>
    </row>
    <row r="22" spans="2:17">
      <c r="B22" t="s">
        <v>55</v>
      </c>
      <c r="C22">
        <v>2</v>
      </c>
      <c r="L22" t="s">
        <v>49</v>
      </c>
      <c r="M22">
        <v>52</v>
      </c>
      <c r="P22" t="s">
        <v>64</v>
      </c>
      <c r="Q22">
        <v>-1</v>
      </c>
    </row>
    <row r="23" spans="2:17">
      <c r="B23" t="s">
        <v>65</v>
      </c>
      <c r="C23">
        <v>3</v>
      </c>
      <c r="E23" t="s">
        <v>7</v>
      </c>
      <c r="F23" t="s">
        <v>11</v>
      </c>
      <c r="L23" t="s">
        <v>66</v>
      </c>
      <c r="P23" t="s">
        <v>67</v>
      </c>
      <c r="Q23">
        <v>1</v>
      </c>
    </row>
    <row r="24" spans="2:17">
      <c r="B24" t="s">
        <v>68</v>
      </c>
      <c r="C24">
        <v>4</v>
      </c>
      <c r="E24" t="s">
        <v>11</v>
      </c>
      <c r="F24">
        <v>0</v>
      </c>
      <c r="H24" t="s">
        <v>69</v>
      </c>
      <c r="L24" t="s">
        <v>15</v>
      </c>
      <c r="M24">
        <v>1</v>
      </c>
    </row>
    <row r="25" spans="2:17">
      <c r="B25" t="s">
        <v>70</v>
      </c>
      <c r="C25">
        <v>5</v>
      </c>
      <c r="E25" t="s">
        <v>13</v>
      </c>
      <c r="F25">
        <v>1</v>
      </c>
      <c r="H25" t="s">
        <v>71</v>
      </c>
      <c r="L25" t="s">
        <v>50</v>
      </c>
      <c r="M25">
        <v>2</v>
      </c>
    </row>
    <row r="26" spans="2:17">
      <c r="B26" t="s">
        <v>72</v>
      </c>
      <c r="C26">
        <v>6</v>
      </c>
      <c r="E26" t="s">
        <v>16</v>
      </c>
      <c r="F26">
        <v>2</v>
      </c>
      <c r="H26" t="s">
        <v>73</v>
      </c>
      <c r="L26" t="s">
        <v>38</v>
      </c>
      <c r="M26">
        <v>4</v>
      </c>
      <c r="P26" t="s">
        <v>74</v>
      </c>
    </row>
    <row r="27" spans="2:17">
      <c r="H27" t="s">
        <v>75</v>
      </c>
      <c r="L27" t="s">
        <v>41</v>
      </c>
      <c r="M27">
        <v>6</v>
      </c>
      <c r="P27" t="s">
        <v>76</v>
      </c>
      <c r="Q27">
        <v>0</v>
      </c>
    </row>
    <row r="28" spans="2:17">
      <c r="B28" t="s">
        <v>77</v>
      </c>
      <c r="H28" t="s">
        <v>78</v>
      </c>
      <c r="L28" t="s">
        <v>43</v>
      </c>
      <c r="M28">
        <v>12</v>
      </c>
      <c r="P28" t="s">
        <v>79</v>
      </c>
      <c r="Q28">
        <v>1</v>
      </c>
    </row>
    <row r="29" spans="2:17">
      <c r="B29" t="s">
        <v>80</v>
      </c>
      <c r="C29">
        <v>0</v>
      </c>
      <c r="E29" t="s">
        <v>81</v>
      </c>
      <c r="F29" t="s">
        <v>82</v>
      </c>
      <c r="L29" t="s">
        <v>49</v>
      </c>
      <c r="M29">
        <v>52</v>
      </c>
      <c r="P29" t="s">
        <v>83</v>
      </c>
      <c r="Q29">
        <v>2</v>
      </c>
    </row>
    <row r="30" spans="2:17">
      <c r="B30" t="s">
        <v>84</v>
      </c>
      <c r="C30">
        <v>1</v>
      </c>
      <c r="E30" t="s">
        <v>85</v>
      </c>
      <c r="F30">
        <v>1</v>
      </c>
      <c r="H30" t="s">
        <v>86</v>
      </c>
      <c r="L30" t="s">
        <v>56</v>
      </c>
      <c r="M30">
        <v>365</v>
      </c>
    </row>
    <row r="31" spans="2:17">
      <c r="B31" t="s">
        <v>87</v>
      </c>
      <c r="C31">
        <v>2</v>
      </c>
      <c r="E31" t="s">
        <v>82</v>
      </c>
      <c r="F31">
        <v>2</v>
      </c>
      <c r="H31" t="s">
        <v>75</v>
      </c>
      <c r="P31" t="s">
        <v>88</v>
      </c>
    </row>
    <row r="32" spans="2:17">
      <c r="B32" t="s">
        <v>89</v>
      </c>
      <c r="C32">
        <v>3</v>
      </c>
      <c r="E32" t="s">
        <v>90</v>
      </c>
      <c r="F32">
        <v>3</v>
      </c>
      <c r="H32" t="s">
        <v>91</v>
      </c>
      <c r="P32" t="s">
        <v>92</v>
      </c>
      <c r="Q32">
        <v>0</v>
      </c>
    </row>
    <row r="33" spans="2:17">
      <c r="B33" t="s">
        <v>93</v>
      </c>
      <c r="C33">
        <v>4</v>
      </c>
      <c r="E33" t="s">
        <v>94</v>
      </c>
      <c r="F33">
        <v>4</v>
      </c>
      <c r="H33" t="s">
        <v>78</v>
      </c>
      <c r="L33" s="1" t="s">
        <v>95</v>
      </c>
      <c r="M33" t="s">
        <v>96</v>
      </c>
      <c r="P33" t="s">
        <v>97</v>
      </c>
      <c r="Q33">
        <v>1</v>
      </c>
    </row>
    <row r="34" spans="2:17">
      <c r="B34" t="s">
        <v>98</v>
      </c>
      <c r="C34">
        <v>5</v>
      </c>
      <c r="E34" t="s">
        <v>99</v>
      </c>
      <c r="F34">
        <v>5</v>
      </c>
      <c r="L34" t="s">
        <v>100</v>
      </c>
      <c r="M34">
        <v>1</v>
      </c>
      <c r="N34" t="s">
        <v>101</v>
      </c>
      <c r="P34" t="s">
        <v>102</v>
      </c>
      <c r="Q34">
        <v>2</v>
      </c>
    </row>
    <row r="35" spans="2:17">
      <c r="B35" t="s">
        <v>103</v>
      </c>
      <c r="C35">
        <v>6</v>
      </c>
      <c r="H35" t="s">
        <v>104</v>
      </c>
      <c r="L35" t="s">
        <v>105</v>
      </c>
      <c r="M35">
        <v>2</v>
      </c>
      <c r="N35" t="s">
        <v>106</v>
      </c>
    </row>
    <row r="36" spans="2:17">
      <c r="B36" t="s">
        <v>107</v>
      </c>
      <c r="C36">
        <v>7</v>
      </c>
      <c r="H36" t="s">
        <v>108</v>
      </c>
      <c r="L36" t="s">
        <v>109</v>
      </c>
      <c r="M36">
        <v>3</v>
      </c>
      <c r="N36" t="s">
        <v>110</v>
      </c>
    </row>
    <row r="37" spans="2:17">
      <c r="B37" t="s">
        <v>111</v>
      </c>
      <c r="C37">
        <v>8</v>
      </c>
      <c r="E37" t="s">
        <v>112</v>
      </c>
      <c r="F37" t="s">
        <v>113</v>
      </c>
      <c r="H37" t="s">
        <v>114</v>
      </c>
      <c r="L37" t="s">
        <v>115</v>
      </c>
      <c r="M37">
        <v>4</v>
      </c>
      <c r="N37" t="s">
        <v>116</v>
      </c>
    </row>
    <row r="38" spans="2:17">
      <c r="B38" t="s">
        <v>117</v>
      </c>
      <c r="C38">
        <v>9</v>
      </c>
      <c r="E38" t="s">
        <v>118</v>
      </c>
      <c r="F38">
        <v>0</v>
      </c>
      <c r="L38" t="s">
        <v>119</v>
      </c>
      <c r="M38">
        <v>5</v>
      </c>
      <c r="N38" t="s">
        <v>120</v>
      </c>
    </row>
    <row r="39" spans="2:17">
      <c r="B39" t="s">
        <v>121</v>
      </c>
      <c r="C39">
        <v>10</v>
      </c>
      <c r="E39" t="s">
        <v>122</v>
      </c>
      <c r="F39">
        <v>1</v>
      </c>
      <c r="L39" t="s">
        <v>123</v>
      </c>
      <c r="M39">
        <v>6</v>
      </c>
      <c r="N39" t="s">
        <v>124</v>
      </c>
    </row>
    <row r="40" spans="2:17">
      <c r="B40" t="s">
        <v>125</v>
      </c>
      <c r="C40">
        <v>11</v>
      </c>
      <c r="H40" t="s">
        <v>126</v>
      </c>
      <c r="L40" t="s">
        <v>127</v>
      </c>
      <c r="M40">
        <v>7</v>
      </c>
      <c r="N40" t="s">
        <v>128</v>
      </c>
    </row>
    <row r="41" spans="2:17">
      <c r="B41" t="s">
        <v>129</v>
      </c>
      <c r="C41">
        <v>12</v>
      </c>
      <c r="H41" t="s">
        <v>130</v>
      </c>
      <c r="L41" t="s">
        <v>131</v>
      </c>
      <c r="M41">
        <v>8</v>
      </c>
      <c r="N41" t="s">
        <v>132</v>
      </c>
    </row>
    <row r="42" spans="2:17">
      <c r="B42" t="s">
        <v>133</v>
      </c>
      <c r="C42">
        <v>13</v>
      </c>
      <c r="E42" t="s">
        <v>134</v>
      </c>
      <c r="F42" t="s">
        <v>135</v>
      </c>
      <c r="H42" t="s">
        <v>136</v>
      </c>
    </row>
    <row r="43" spans="2:17">
      <c r="B43" t="s">
        <v>137</v>
      </c>
      <c r="C43">
        <v>14</v>
      </c>
      <c r="E43" t="s">
        <v>138</v>
      </c>
      <c r="F43">
        <v>0</v>
      </c>
    </row>
    <row r="44" spans="2:17">
      <c r="B44" t="s">
        <v>139</v>
      </c>
      <c r="C44">
        <v>15</v>
      </c>
      <c r="E44" t="s">
        <v>140</v>
      </c>
      <c r="F44">
        <v>1</v>
      </c>
      <c r="H44" t="s">
        <v>141</v>
      </c>
    </row>
    <row r="45" spans="2:17">
      <c r="B45" t="s">
        <v>142</v>
      </c>
      <c r="C45">
        <v>16</v>
      </c>
      <c r="H45" s="2" t="s">
        <v>143</v>
      </c>
      <c r="I45">
        <v>1</v>
      </c>
      <c r="L45" t="s">
        <v>144</v>
      </c>
    </row>
    <row r="46" spans="2:17">
      <c r="B46" t="s">
        <v>145</v>
      </c>
      <c r="C46">
        <v>17</v>
      </c>
      <c r="H46" s="2" t="s">
        <v>146</v>
      </c>
      <c r="I46">
        <v>2</v>
      </c>
      <c r="L46" t="s">
        <v>147</v>
      </c>
      <c r="N46" t="s">
        <v>148</v>
      </c>
    </row>
    <row r="47" spans="2:17">
      <c r="B47" t="s">
        <v>149</v>
      </c>
      <c r="C47">
        <v>18</v>
      </c>
      <c r="E47" t="s">
        <v>150</v>
      </c>
      <c r="F47" t="s">
        <v>151</v>
      </c>
      <c r="H47" t="s">
        <v>78</v>
      </c>
      <c r="L47" t="s">
        <v>152</v>
      </c>
      <c r="N47" t="s">
        <v>153</v>
      </c>
    </row>
    <row r="48" spans="2:17">
      <c r="B48" t="s">
        <v>154</v>
      </c>
      <c r="C48">
        <v>19</v>
      </c>
      <c r="E48" t="s">
        <v>155</v>
      </c>
      <c r="L48" t="s">
        <v>156</v>
      </c>
    </row>
    <row r="49" spans="2:14">
      <c r="B49" t="s">
        <v>157</v>
      </c>
      <c r="C49">
        <v>20</v>
      </c>
      <c r="E49" t="s">
        <v>158</v>
      </c>
      <c r="H49" t="s">
        <v>159</v>
      </c>
      <c r="L49" t="s">
        <v>111</v>
      </c>
    </row>
    <row r="50" spans="2:14">
      <c r="B50" t="s">
        <v>160</v>
      </c>
      <c r="C50">
        <v>21</v>
      </c>
      <c r="E50" t="s">
        <v>161</v>
      </c>
      <c r="H50" t="s">
        <v>162</v>
      </c>
      <c r="I50">
        <v>1</v>
      </c>
      <c r="L50" t="s">
        <v>163</v>
      </c>
    </row>
    <row r="51" spans="2:14">
      <c r="E51" t="s">
        <v>164</v>
      </c>
      <c r="H51" t="s">
        <v>165</v>
      </c>
      <c r="I51">
        <v>-1</v>
      </c>
      <c r="L51" t="s">
        <v>166</v>
      </c>
    </row>
    <row r="52" spans="2:14">
      <c r="B52" t="s">
        <v>167</v>
      </c>
      <c r="C52" t="s">
        <v>168</v>
      </c>
      <c r="L52" t="s">
        <v>169</v>
      </c>
    </row>
    <row r="53" spans="2:14">
      <c r="B53" t="s">
        <v>170</v>
      </c>
      <c r="C53">
        <v>0</v>
      </c>
      <c r="H53" t="s">
        <v>171</v>
      </c>
      <c r="L53" t="s">
        <v>117</v>
      </c>
    </row>
    <row r="54" spans="2:14">
      <c r="B54" t="s">
        <v>172</v>
      </c>
      <c r="C54">
        <v>1</v>
      </c>
      <c r="E54" t="s">
        <v>173</v>
      </c>
      <c r="F54" t="s">
        <v>174</v>
      </c>
      <c r="H54" t="s">
        <v>175</v>
      </c>
      <c r="I54">
        <v>0</v>
      </c>
    </row>
    <row r="55" spans="2:14">
      <c r="B55" t="s">
        <v>168</v>
      </c>
      <c r="C55">
        <v>2</v>
      </c>
      <c r="E55" t="s">
        <v>176</v>
      </c>
      <c r="F55">
        <v>1</v>
      </c>
      <c r="H55" t="s">
        <v>177</v>
      </c>
      <c r="I55">
        <v>1</v>
      </c>
      <c r="L55" t="s">
        <v>178</v>
      </c>
    </row>
    <row r="56" spans="2:14">
      <c r="B56" t="s">
        <v>179</v>
      </c>
      <c r="C56">
        <v>3</v>
      </c>
      <c r="E56" t="s">
        <v>174</v>
      </c>
      <c r="F56">
        <v>2</v>
      </c>
      <c r="H56" t="s">
        <v>180</v>
      </c>
      <c r="I56">
        <v>2</v>
      </c>
      <c r="L56" t="s">
        <v>181</v>
      </c>
    </row>
    <row r="57" spans="2:14">
      <c r="B57" t="s">
        <v>182</v>
      </c>
      <c r="C57">
        <v>4</v>
      </c>
      <c r="E57" t="s">
        <v>183</v>
      </c>
      <c r="F57">
        <v>3</v>
      </c>
      <c r="H57" t="s">
        <v>184</v>
      </c>
      <c r="I57">
        <v>3</v>
      </c>
      <c r="L57" t="s">
        <v>185</v>
      </c>
    </row>
    <row r="58" spans="2:14">
      <c r="B58" t="s">
        <v>186</v>
      </c>
      <c r="C58">
        <v>5</v>
      </c>
      <c r="H58" t="s">
        <v>187</v>
      </c>
      <c r="I58">
        <v>4</v>
      </c>
      <c r="L58" t="s">
        <v>188</v>
      </c>
    </row>
    <row r="59" spans="2:14">
      <c r="B59" t="s">
        <v>189</v>
      </c>
      <c r="C59">
        <v>6</v>
      </c>
      <c r="L59" t="s">
        <v>190</v>
      </c>
    </row>
    <row r="60" spans="2:14">
      <c r="B60" t="s">
        <v>191</v>
      </c>
      <c r="C60">
        <v>7</v>
      </c>
      <c r="E60" t="s">
        <v>192</v>
      </c>
      <c r="L60" t="s">
        <v>193</v>
      </c>
    </row>
    <row r="61" spans="2:14">
      <c r="B61" t="s">
        <v>194</v>
      </c>
      <c r="C61">
        <v>8</v>
      </c>
      <c r="E61" t="s">
        <v>195</v>
      </c>
    </row>
    <row r="62" spans="2:14">
      <c r="B62" t="s">
        <v>196</v>
      </c>
      <c r="C62">
        <v>9</v>
      </c>
      <c r="E62" t="s">
        <v>197</v>
      </c>
      <c r="L62" t="s">
        <v>198</v>
      </c>
    </row>
    <row r="63" spans="2:14">
      <c r="E63" t="s">
        <v>199</v>
      </c>
      <c r="L63" t="s">
        <v>200</v>
      </c>
      <c r="M63">
        <v>0</v>
      </c>
    </row>
    <row r="64" spans="2:14">
      <c r="E64" t="s">
        <v>201</v>
      </c>
      <c r="L64" t="s">
        <v>202</v>
      </c>
      <c r="M64">
        <v>1</v>
      </c>
      <c r="N64" t="s">
        <v>203</v>
      </c>
    </row>
    <row r="65" spans="5:14">
      <c r="E65" t="s">
        <v>204</v>
      </c>
      <c r="L65" t="s">
        <v>205</v>
      </c>
      <c r="M65">
        <v>2</v>
      </c>
      <c r="N65" t="s">
        <v>206</v>
      </c>
    </row>
    <row r="66" spans="5:14">
      <c r="E66" t="s">
        <v>207</v>
      </c>
      <c r="L66" t="s">
        <v>208</v>
      </c>
      <c r="M66">
        <v>3</v>
      </c>
      <c r="N66" t="s">
        <v>209</v>
      </c>
    </row>
    <row r="67" spans="5:14">
      <c r="E67" t="s">
        <v>210</v>
      </c>
      <c r="L67" t="s">
        <v>211</v>
      </c>
      <c r="M67">
        <v>4</v>
      </c>
    </row>
    <row r="68" spans="5:14">
      <c r="E68" t="s">
        <v>212</v>
      </c>
      <c r="L68" t="s">
        <v>213</v>
      </c>
      <c r="M68">
        <v>5</v>
      </c>
    </row>
    <row r="69" spans="5:14">
      <c r="E69" t="s">
        <v>214</v>
      </c>
    </row>
    <row r="70" spans="5:14">
      <c r="E70" t="s">
        <v>215</v>
      </c>
      <c r="L70" t="s">
        <v>178</v>
      </c>
    </row>
    <row r="71" spans="5:14" ht="30">
      <c r="E71" t="s">
        <v>216</v>
      </c>
      <c r="L71" s="3" t="s">
        <v>181</v>
      </c>
      <c r="N71" t="s">
        <v>217</v>
      </c>
    </row>
    <row r="72" spans="5:14">
      <c r="E72" t="s">
        <v>218</v>
      </c>
      <c r="L72" t="s">
        <v>219</v>
      </c>
      <c r="N72" t="s">
        <v>220</v>
      </c>
    </row>
    <row r="73" spans="5:14">
      <c r="E73" t="s">
        <v>221</v>
      </c>
    </row>
    <row r="74" spans="5:14">
      <c r="E74" t="s">
        <v>222</v>
      </c>
    </row>
    <row r="75" spans="5:14">
      <c r="E75" t="s">
        <v>223</v>
      </c>
    </row>
    <row r="76" spans="5:14">
      <c r="E76" t="s">
        <v>224</v>
      </c>
    </row>
    <row r="77" spans="5:14">
      <c r="E77" t="s">
        <v>225</v>
      </c>
    </row>
    <row r="78" spans="5:14">
      <c r="E78" t="s">
        <v>226</v>
      </c>
    </row>
    <row r="79" spans="5:14">
      <c r="E79" t="s">
        <v>227</v>
      </c>
    </row>
    <row r="80" spans="5:14">
      <c r="E80" t="s">
        <v>228</v>
      </c>
    </row>
    <row r="81" spans="5:5">
      <c r="E81" t="s">
        <v>229</v>
      </c>
    </row>
    <row r="82" spans="5:5">
      <c r="E82" t="s">
        <v>230</v>
      </c>
    </row>
    <row r="83" spans="5:5">
      <c r="E83" t="s">
        <v>231</v>
      </c>
    </row>
    <row r="84" spans="5:5">
      <c r="E84" t="s">
        <v>232</v>
      </c>
    </row>
    <row r="85" spans="5:5">
      <c r="E85" t="s">
        <v>233</v>
      </c>
    </row>
    <row r="86" spans="5:5">
      <c r="E86" t="s">
        <v>234</v>
      </c>
    </row>
    <row r="87" spans="5:5">
      <c r="E87" t="s">
        <v>235</v>
      </c>
    </row>
    <row r="88" spans="5:5">
      <c r="E88" t="s">
        <v>236</v>
      </c>
    </row>
    <row r="89" spans="5:5">
      <c r="E89" t="s">
        <v>237</v>
      </c>
    </row>
    <row r="90" spans="5:5">
      <c r="E90" t="s">
        <v>238</v>
      </c>
    </row>
    <row r="91" spans="5:5">
      <c r="E91" t="s">
        <v>239</v>
      </c>
    </row>
    <row r="92" spans="5:5">
      <c r="E92" t="s">
        <v>240</v>
      </c>
    </row>
  </sheetData>
  <phoneticPr fontId="1" type="noConversion"/>
  <dataValidations count="12">
    <dataValidation type="list" allowBlank="1" showInputMessage="1" showErrorMessage="1" sqref="C2" xr:uid="{2A13B8A1-87FD-4E19-AAED-F47418C10B94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216960AF-B0EB-4D88-9C6A-74969583A4E6}">
      <formula1>"Preceding,ModifiedFollowing,ModifiedPreceding,IMM,Actual,LME"</formula1>
    </dataValidation>
    <dataValidation type="list" allowBlank="1" showInputMessage="1" showErrorMessage="1" sqref="C52" xr:uid="{5DA76135-2ACC-448A-B509-44F012688415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E4CEC9D2-1A83-446F-A886-8C0C745F9D9F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F5D8EB88-E93D-41A3-BC3F-C81D87582959}">
      <formula1>"InArrears,InAdvance,InDiscount"</formula1>
    </dataValidation>
    <dataValidation type="list" allowBlank="1" showInputMessage="1" showErrorMessage="1" sqref="F29" xr:uid="{D60080E9-7B37-4FF7-B87A-C13B4D804096}">
      <formula1>"INACTIVE,KNOCK_DOWN_IN,KNOCK_DOWN_OUT,KNOCK_UP_IN,KNOCK_UP_OUT"</formula1>
    </dataValidation>
    <dataValidation type="list" allowBlank="1" showInputMessage="1" showErrorMessage="1" sqref="I2" xr:uid="{AE1DAC22-88EB-419C-91C2-0359CFE737F5}">
      <formula1>"NONE,NEAREST,UP,DOWN,FRAC,TRUNC"</formula1>
    </dataValidation>
    <dataValidation type="list" allowBlank="1" showInputMessage="1" showErrorMessage="1" sqref="I18" xr:uid="{177F9AAE-EB90-4199-94D3-FA4F20A8062F}">
      <formula1>"NO_PAY,EXACT_PAY,FULL_PAY"</formula1>
    </dataValidation>
    <dataValidation type="list" allowBlank="1" showInputMessage="1" showErrorMessage="1" sqref="F37" xr:uid="{C4F1293D-DE47-4B47-800C-9D29CEDB3914}">
      <formula1>"Call,Put"</formula1>
    </dataValidation>
    <dataValidation type="list" allowBlank="1" showInputMessage="1" showErrorMessage="1" sqref="F42" xr:uid="{B1530E19-C663-4D3B-BDF2-2420895E454E}">
      <formula1>"SPOT_DELTA,FORWARD_DELTA"</formula1>
    </dataValidation>
    <dataValidation type="list" allowBlank="1" showInputMessage="1" showErrorMessage="1" sqref="F47" xr:uid="{F7350867-B6AC-45C9-90D6-82FA6418A145}">
      <formula1>"NONE,FLATEXTRAPOLATION,LINEAREXTRAPOLATION,TAYLOREXTRAPOLATION"</formula1>
    </dataValidation>
    <dataValidation type="list" allowBlank="1" showInputMessage="1" showErrorMessage="1" sqref="F54" xr:uid="{B4A2FC68-5C2F-4814-A1C8-3DEFF2467BB1}">
      <formula1>"DELTA_INTERPOLATION,STRIKE_INTERPOLATION,LOG_MONEYNESS"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946F-A60B-4609-9930-10CDBB131296}">
  <dimension ref="B2:P1396"/>
  <sheetViews>
    <sheetView tabSelected="1" zoomScaleNormal="100" workbookViewId="0">
      <selection activeCell="G6" sqref="G6"/>
    </sheetView>
  </sheetViews>
  <sheetFormatPr defaultRowHeight="15"/>
  <cols>
    <col min="1" max="1" width="3.42578125" customWidth="1"/>
    <col min="2" max="2" width="20.140625" customWidth="1"/>
    <col min="3" max="3" width="13.7109375" customWidth="1"/>
    <col min="4" max="4" width="3.42578125" customWidth="1"/>
    <col min="5" max="5" width="8.85546875" customWidth="1"/>
    <col min="6" max="6" width="23.42578125" customWidth="1"/>
    <col min="7" max="7" width="15.42578125" customWidth="1"/>
    <col min="8" max="8" width="8.85546875" customWidth="1"/>
    <col min="9" max="9" width="23.42578125" customWidth="1"/>
    <col min="10" max="10" width="15.42578125" customWidth="1"/>
    <col min="11" max="11" width="17.7109375" customWidth="1"/>
  </cols>
  <sheetData>
    <row r="2" spans="2:16" ht="15.75" thickBot="1">
      <c r="B2" s="15" t="s">
        <v>290</v>
      </c>
      <c r="C2" s="15"/>
      <c r="F2" s="4"/>
      <c r="I2" s="4"/>
    </row>
    <row r="3" spans="2:16" ht="16.5" thickTop="1" thickBot="1">
      <c r="B3" s="22" t="s">
        <v>241</v>
      </c>
      <c r="C3" s="22" t="s">
        <v>242</v>
      </c>
      <c r="F3" s="4"/>
      <c r="I3" s="4"/>
      <c r="P3">
        <f>E38</f>
        <v>0</v>
      </c>
    </row>
    <row r="4" spans="2:16" ht="15.75" thickTop="1">
      <c r="B4" s="16" t="str">
        <f>_xll.McpCalendar("code",B6:B362)</f>
        <v>McpCalendar@7</v>
      </c>
      <c r="C4" s="16" t="str">
        <f>_xll.McpCalendar("code",C6:C216)</f>
        <v>McpCalendar@6</v>
      </c>
      <c r="F4" s="4"/>
      <c r="I4" s="4"/>
    </row>
    <row r="5" spans="2:16">
      <c r="B5" s="6" t="s">
        <v>244</v>
      </c>
      <c r="C5" s="6" t="s">
        <v>243</v>
      </c>
      <c r="F5" s="4"/>
      <c r="I5" s="4"/>
    </row>
    <row r="6" spans="2:16">
      <c r="B6" s="17">
        <v>39814</v>
      </c>
      <c r="C6" s="17">
        <v>39814</v>
      </c>
      <c r="F6" s="4"/>
      <c r="I6" s="4"/>
    </row>
    <row r="7" spans="2:16">
      <c r="B7" s="17">
        <v>39815</v>
      </c>
      <c r="C7" s="18">
        <v>39832</v>
      </c>
      <c r="F7" s="4"/>
      <c r="I7" s="4"/>
    </row>
    <row r="8" spans="2:16">
      <c r="B8" s="17">
        <v>39839</v>
      </c>
      <c r="C8" s="17">
        <v>39860</v>
      </c>
      <c r="F8" s="4"/>
      <c r="I8" s="4"/>
    </row>
    <row r="9" spans="2:16">
      <c r="B9" s="17">
        <v>39840</v>
      </c>
      <c r="C9" s="17">
        <v>39958</v>
      </c>
      <c r="F9" s="4"/>
      <c r="I9" s="4"/>
    </row>
    <row r="10" spans="2:16">
      <c r="B10" s="17">
        <v>39841</v>
      </c>
      <c r="C10" s="17">
        <v>39997</v>
      </c>
      <c r="F10" s="4"/>
      <c r="I10" s="4"/>
    </row>
    <row r="11" spans="2:16">
      <c r="B11" s="17">
        <v>39842</v>
      </c>
      <c r="C11" s="17">
        <v>40063</v>
      </c>
      <c r="F11" s="4"/>
      <c r="I11" s="4"/>
    </row>
    <row r="12" spans="2:16">
      <c r="B12" s="17">
        <v>39843</v>
      </c>
      <c r="C12" s="17">
        <v>40098</v>
      </c>
      <c r="F12" s="4"/>
      <c r="I12" s="4"/>
    </row>
    <row r="13" spans="2:16">
      <c r="B13" s="17">
        <v>39909</v>
      </c>
      <c r="C13" s="17">
        <v>40128</v>
      </c>
      <c r="F13" s="4"/>
      <c r="I13" s="4"/>
    </row>
    <row r="14" spans="2:16">
      <c r="B14" s="17">
        <v>39934</v>
      </c>
      <c r="C14" s="17">
        <v>40143</v>
      </c>
      <c r="F14" s="4"/>
      <c r="I14" s="4"/>
    </row>
    <row r="15" spans="2:16">
      <c r="B15" s="17">
        <v>39961</v>
      </c>
      <c r="C15" s="17">
        <v>40172</v>
      </c>
      <c r="F15" s="4"/>
      <c r="I15" s="4"/>
    </row>
    <row r="16" spans="2:16">
      <c r="B16" s="17">
        <v>39962</v>
      </c>
      <c r="C16" s="17">
        <v>40179</v>
      </c>
      <c r="F16" s="4"/>
      <c r="I16" s="4"/>
    </row>
    <row r="17" spans="2:10">
      <c r="B17" s="17">
        <v>40087</v>
      </c>
      <c r="C17" s="17">
        <v>40196</v>
      </c>
      <c r="F17" s="4"/>
      <c r="I17" s="4"/>
    </row>
    <row r="18" spans="2:10">
      <c r="B18" s="17">
        <v>40088</v>
      </c>
      <c r="C18" s="17">
        <v>40224</v>
      </c>
      <c r="F18" s="4"/>
      <c r="I18" s="4"/>
    </row>
    <row r="19" spans="2:10">
      <c r="B19" s="17">
        <v>40091</v>
      </c>
      <c r="C19" s="17">
        <v>40329</v>
      </c>
      <c r="F19" s="4"/>
      <c r="I19" s="4"/>
    </row>
    <row r="20" spans="2:10">
      <c r="B20" s="17">
        <v>40092</v>
      </c>
      <c r="C20" s="17">
        <v>40364</v>
      </c>
      <c r="F20" s="4"/>
      <c r="I20" s="4"/>
    </row>
    <row r="21" spans="2:10">
      <c r="B21" s="17">
        <v>40093</v>
      </c>
      <c r="C21" s="17">
        <v>40427</v>
      </c>
      <c r="F21" s="4"/>
      <c r="I21" s="4"/>
    </row>
    <row r="22" spans="2:10">
      <c r="B22" s="17">
        <v>40094</v>
      </c>
      <c r="C22" s="17">
        <v>40462</v>
      </c>
      <c r="E22" s="5"/>
      <c r="F22" s="4"/>
      <c r="G22" s="5"/>
      <c r="H22" s="5"/>
      <c r="I22" s="4"/>
      <c r="J22" s="5"/>
    </row>
    <row r="23" spans="2:10">
      <c r="B23" s="17">
        <v>40179</v>
      </c>
      <c r="C23" s="17">
        <v>40493</v>
      </c>
      <c r="E23" s="5"/>
      <c r="F23" s="4"/>
      <c r="G23" s="5"/>
      <c r="H23" s="5"/>
      <c r="I23" s="4"/>
      <c r="J23" s="5"/>
    </row>
    <row r="24" spans="2:10">
      <c r="B24" s="17">
        <v>40224</v>
      </c>
      <c r="C24" s="17">
        <v>40507</v>
      </c>
      <c r="F24" s="4"/>
      <c r="I24" s="4"/>
    </row>
    <row r="25" spans="2:10">
      <c r="B25" s="17">
        <v>40225</v>
      </c>
      <c r="C25" s="17">
        <v>40560</v>
      </c>
      <c r="F25" s="4"/>
      <c r="I25" s="4"/>
    </row>
    <row r="26" spans="2:10">
      <c r="B26" s="17">
        <v>40226</v>
      </c>
      <c r="C26" s="17">
        <v>40595</v>
      </c>
      <c r="F26" s="4"/>
      <c r="I26" s="4"/>
    </row>
    <row r="27" spans="2:10">
      <c r="B27" s="17">
        <v>40227</v>
      </c>
      <c r="C27" s="17">
        <v>40693</v>
      </c>
      <c r="F27" s="4"/>
      <c r="I27" s="4"/>
    </row>
    <row r="28" spans="2:10">
      <c r="B28" s="17">
        <v>40228</v>
      </c>
      <c r="C28" s="17">
        <v>40728</v>
      </c>
      <c r="F28" s="4"/>
      <c r="I28" s="4"/>
    </row>
    <row r="29" spans="2:10">
      <c r="B29" s="17">
        <v>40273</v>
      </c>
      <c r="C29" s="17">
        <v>40791</v>
      </c>
      <c r="F29" s="4"/>
      <c r="I29" s="4"/>
    </row>
    <row r="30" spans="2:10">
      <c r="B30" s="17">
        <v>40301</v>
      </c>
      <c r="C30" s="17">
        <v>40826</v>
      </c>
      <c r="F30" s="4"/>
      <c r="I30" s="4"/>
    </row>
    <row r="31" spans="2:10">
      <c r="B31" s="17">
        <v>40343</v>
      </c>
      <c r="C31" s="17">
        <v>40858</v>
      </c>
      <c r="F31" s="4"/>
      <c r="I31" s="4"/>
    </row>
    <row r="32" spans="2:10">
      <c r="B32" s="17">
        <v>40344</v>
      </c>
      <c r="C32" s="17">
        <v>40871</v>
      </c>
      <c r="F32" s="4"/>
      <c r="I32" s="4"/>
    </row>
    <row r="33" spans="2:9">
      <c r="B33" s="17">
        <v>40345</v>
      </c>
      <c r="C33" s="17">
        <v>40903</v>
      </c>
      <c r="F33" s="4"/>
      <c r="I33" s="4"/>
    </row>
    <row r="34" spans="2:9">
      <c r="B34" s="17">
        <v>40443</v>
      </c>
      <c r="C34" s="17">
        <v>40910</v>
      </c>
      <c r="F34" s="4"/>
      <c r="I34" s="4"/>
    </row>
    <row r="35" spans="2:9">
      <c r="B35" s="17">
        <v>40444</v>
      </c>
      <c r="C35" s="17">
        <v>40924</v>
      </c>
      <c r="F35" s="4"/>
      <c r="I35" s="4"/>
    </row>
    <row r="36" spans="2:9">
      <c r="B36" s="17">
        <v>40445</v>
      </c>
      <c r="C36" s="17">
        <v>40959</v>
      </c>
      <c r="F36" s="4"/>
      <c r="I36" s="4"/>
    </row>
    <row r="37" spans="2:9">
      <c r="B37" s="17">
        <v>40452</v>
      </c>
      <c r="C37" s="17">
        <v>41057</v>
      </c>
      <c r="F37" s="4"/>
      <c r="I37" s="4"/>
    </row>
    <row r="38" spans="2:9">
      <c r="B38" s="17">
        <v>40455</v>
      </c>
      <c r="C38" s="17">
        <v>41094</v>
      </c>
      <c r="F38" s="4"/>
      <c r="I38" s="4"/>
    </row>
    <row r="39" spans="2:9">
      <c r="B39" s="17">
        <v>40456</v>
      </c>
      <c r="C39" s="17">
        <v>41155</v>
      </c>
      <c r="F39" s="4"/>
      <c r="I39" s="4"/>
    </row>
    <row r="40" spans="2:9">
      <c r="B40" s="17">
        <v>40457</v>
      </c>
      <c r="C40" s="17">
        <v>41190</v>
      </c>
      <c r="F40" s="4"/>
      <c r="I40" s="4"/>
    </row>
    <row r="41" spans="2:9">
      <c r="B41" s="17">
        <v>40458</v>
      </c>
      <c r="C41" s="17">
        <v>41225</v>
      </c>
      <c r="F41" s="4"/>
      <c r="I41" s="4"/>
    </row>
    <row r="42" spans="2:9">
      <c r="B42" s="17">
        <v>40546</v>
      </c>
      <c r="C42" s="17">
        <v>41235</v>
      </c>
      <c r="F42" s="4"/>
      <c r="I42" s="4"/>
    </row>
    <row r="43" spans="2:9">
      <c r="B43" s="17">
        <v>40576</v>
      </c>
      <c r="C43" s="17">
        <v>41268</v>
      </c>
      <c r="F43" s="4"/>
      <c r="I43" s="4"/>
    </row>
    <row r="44" spans="2:9">
      <c r="B44" s="17">
        <v>40577</v>
      </c>
      <c r="C44" s="17">
        <v>41275</v>
      </c>
      <c r="F44" s="4"/>
      <c r="I44" s="4"/>
    </row>
    <row r="45" spans="2:9">
      <c r="B45" s="17">
        <v>40578</v>
      </c>
      <c r="C45" s="17">
        <v>41295</v>
      </c>
      <c r="F45" s="4"/>
      <c r="I45" s="4"/>
    </row>
    <row r="46" spans="2:9">
      <c r="B46" s="17">
        <v>40581</v>
      </c>
      <c r="C46" s="17">
        <v>41323</v>
      </c>
      <c r="F46" s="4"/>
      <c r="I46" s="4"/>
    </row>
    <row r="47" spans="2:9">
      <c r="B47" s="17">
        <v>40582</v>
      </c>
      <c r="C47" s="17">
        <v>41421</v>
      </c>
      <c r="F47" s="4"/>
      <c r="I47" s="4"/>
    </row>
    <row r="48" spans="2:9">
      <c r="B48" s="17">
        <v>40637</v>
      </c>
      <c r="C48" s="17">
        <v>41459</v>
      </c>
      <c r="F48" s="4"/>
      <c r="I48" s="4"/>
    </row>
    <row r="49" spans="2:9">
      <c r="B49" s="17">
        <v>40638</v>
      </c>
      <c r="C49" s="17">
        <v>41519</v>
      </c>
      <c r="F49" s="4"/>
      <c r="I49" s="4"/>
    </row>
    <row r="50" spans="2:9">
      <c r="B50" s="17">
        <v>40665</v>
      </c>
      <c r="C50" s="17">
        <v>41561</v>
      </c>
      <c r="F50" s="4"/>
      <c r="I50" s="4"/>
    </row>
    <row r="51" spans="2:9">
      <c r="B51" s="17">
        <v>40700</v>
      </c>
      <c r="C51" s="17">
        <v>41589</v>
      </c>
      <c r="F51" s="4"/>
      <c r="I51" s="4"/>
    </row>
    <row r="52" spans="2:9">
      <c r="B52" s="17">
        <v>40798</v>
      </c>
      <c r="C52" s="17">
        <v>41606</v>
      </c>
      <c r="F52" s="4"/>
      <c r="I52" s="4"/>
    </row>
    <row r="53" spans="2:9">
      <c r="B53" s="17">
        <v>40819</v>
      </c>
      <c r="C53" s="17">
        <v>41633</v>
      </c>
      <c r="F53" s="4"/>
      <c r="I53" s="4"/>
    </row>
    <row r="54" spans="2:9">
      <c r="B54" s="17">
        <v>40820</v>
      </c>
      <c r="C54" s="17">
        <v>41640</v>
      </c>
      <c r="F54" s="4"/>
      <c r="I54" s="4"/>
    </row>
    <row r="55" spans="2:9">
      <c r="B55" s="17">
        <v>40821</v>
      </c>
      <c r="C55" s="17">
        <v>41659</v>
      </c>
      <c r="F55" s="4"/>
      <c r="I55" s="4"/>
    </row>
    <row r="56" spans="2:9">
      <c r="B56" s="17">
        <v>40822</v>
      </c>
      <c r="C56" s="17">
        <v>41687</v>
      </c>
      <c r="F56" s="4"/>
      <c r="I56" s="4"/>
    </row>
    <row r="57" spans="2:9">
      <c r="B57" s="17">
        <v>40823</v>
      </c>
      <c r="C57" s="17">
        <v>41785</v>
      </c>
      <c r="F57" s="4"/>
      <c r="I57" s="4"/>
    </row>
    <row r="58" spans="2:9">
      <c r="B58" s="17">
        <v>40910</v>
      </c>
      <c r="C58" s="17">
        <v>41824</v>
      </c>
      <c r="F58" s="4"/>
      <c r="I58" s="4"/>
    </row>
    <row r="59" spans="2:9">
      <c r="B59" s="17">
        <v>40911</v>
      </c>
      <c r="C59" s="17">
        <v>41883</v>
      </c>
      <c r="F59" s="4"/>
      <c r="I59" s="4"/>
    </row>
    <row r="60" spans="2:9">
      <c r="B60" s="17">
        <v>40931</v>
      </c>
      <c r="C60" s="17">
        <v>41925</v>
      </c>
      <c r="F60" s="4"/>
      <c r="I60" s="4"/>
    </row>
    <row r="61" spans="2:9">
      <c r="B61" s="17">
        <v>40932</v>
      </c>
      <c r="C61" s="17">
        <v>41954</v>
      </c>
      <c r="F61" s="4"/>
      <c r="I61" s="4"/>
    </row>
    <row r="62" spans="2:9">
      <c r="B62" s="17">
        <v>40933</v>
      </c>
      <c r="C62" s="17">
        <v>41970</v>
      </c>
      <c r="F62" s="4"/>
      <c r="I62" s="4"/>
    </row>
    <row r="63" spans="2:9">
      <c r="B63" s="17">
        <v>40934</v>
      </c>
      <c r="C63" s="17">
        <v>41998</v>
      </c>
      <c r="F63" s="4"/>
      <c r="I63" s="4"/>
    </row>
    <row r="64" spans="2:9">
      <c r="B64" s="17">
        <v>40935</v>
      </c>
      <c r="C64" s="17">
        <v>42005</v>
      </c>
      <c r="F64" s="4"/>
      <c r="I64" s="4"/>
    </row>
    <row r="65" spans="2:9">
      <c r="B65" s="17">
        <v>41001</v>
      </c>
      <c r="C65" s="17">
        <v>42023</v>
      </c>
      <c r="F65" s="4"/>
      <c r="I65" s="4"/>
    </row>
    <row r="66" spans="2:9">
      <c r="B66" s="17">
        <v>41002</v>
      </c>
      <c r="C66" s="17">
        <v>42051</v>
      </c>
      <c r="F66" s="4"/>
      <c r="I66" s="4"/>
    </row>
    <row r="67" spans="2:9">
      <c r="B67" s="17">
        <v>41003</v>
      </c>
      <c r="C67" s="17">
        <v>42149</v>
      </c>
      <c r="F67" s="4"/>
      <c r="I67" s="4"/>
    </row>
    <row r="68" spans="2:9">
      <c r="B68" s="17">
        <v>41029</v>
      </c>
      <c r="C68" s="17">
        <v>42254</v>
      </c>
      <c r="F68" s="4"/>
      <c r="I68" s="4"/>
    </row>
    <row r="69" spans="2:9">
      <c r="B69" s="17">
        <v>41030</v>
      </c>
      <c r="C69" s="17">
        <v>42289</v>
      </c>
      <c r="F69" s="4"/>
      <c r="I69" s="4"/>
    </row>
    <row r="70" spans="2:9">
      <c r="B70" s="17">
        <v>41082</v>
      </c>
      <c r="C70" s="17">
        <v>42319</v>
      </c>
      <c r="F70" s="4"/>
      <c r="I70" s="4"/>
    </row>
    <row r="71" spans="2:9">
      <c r="B71" s="17">
        <v>41183</v>
      </c>
      <c r="C71" s="17">
        <v>42334</v>
      </c>
      <c r="F71" s="4"/>
      <c r="I71" s="4"/>
    </row>
    <row r="72" spans="2:9">
      <c r="B72" s="17">
        <v>41184</v>
      </c>
      <c r="C72" s="17">
        <v>42363</v>
      </c>
      <c r="F72" s="4"/>
      <c r="I72" s="4"/>
    </row>
    <row r="73" spans="2:9">
      <c r="B73" s="17">
        <v>41185</v>
      </c>
      <c r="C73" s="17">
        <v>42370</v>
      </c>
      <c r="F73" s="4"/>
      <c r="I73" s="4"/>
    </row>
    <row r="74" spans="2:9">
      <c r="B74" s="17">
        <v>41186</v>
      </c>
      <c r="C74" s="17">
        <v>42387</v>
      </c>
      <c r="F74" s="4"/>
      <c r="I74" s="4"/>
    </row>
    <row r="75" spans="2:9">
      <c r="B75" s="17">
        <v>41187</v>
      </c>
      <c r="C75" s="17">
        <v>42415</v>
      </c>
      <c r="F75" s="4"/>
      <c r="I75" s="4"/>
    </row>
    <row r="76" spans="2:9">
      <c r="B76" s="17">
        <v>41275</v>
      </c>
      <c r="C76" s="17">
        <v>42520</v>
      </c>
      <c r="F76" s="4"/>
      <c r="I76" s="4"/>
    </row>
    <row r="77" spans="2:9">
      <c r="B77" s="17">
        <v>41276</v>
      </c>
      <c r="C77" s="17">
        <v>42555</v>
      </c>
      <c r="F77" s="4"/>
      <c r="I77" s="4"/>
    </row>
    <row r="78" spans="2:9">
      <c r="B78" s="17">
        <v>41277</v>
      </c>
      <c r="C78" s="17">
        <v>42618</v>
      </c>
      <c r="F78" s="4"/>
      <c r="I78" s="4"/>
    </row>
    <row r="79" spans="2:9">
      <c r="B79" s="17">
        <v>41316</v>
      </c>
      <c r="C79" s="17">
        <v>42653</v>
      </c>
      <c r="F79" s="4"/>
      <c r="I79" s="4"/>
    </row>
    <row r="80" spans="2:9">
      <c r="B80" s="17">
        <v>41317</v>
      </c>
      <c r="C80" s="17">
        <v>42685</v>
      </c>
      <c r="F80" s="4"/>
      <c r="I80" s="4"/>
    </row>
    <row r="81" spans="2:9">
      <c r="B81" s="17">
        <v>41318</v>
      </c>
      <c r="C81" s="17">
        <v>42698</v>
      </c>
      <c r="F81" s="4"/>
      <c r="I81" s="4"/>
    </row>
    <row r="82" spans="2:9">
      <c r="B82" s="17">
        <v>41319</v>
      </c>
      <c r="C82" s="17">
        <v>42730</v>
      </c>
      <c r="F82" s="4"/>
      <c r="I82" s="4"/>
    </row>
    <row r="83" spans="2:9">
      <c r="B83" s="17">
        <v>41320</v>
      </c>
      <c r="C83" s="17">
        <v>42737</v>
      </c>
    </row>
    <row r="84" spans="2:9">
      <c r="B84" s="17">
        <v>41368</v>
      </c>
      <c r="C84" s="17">
        <v>42751</v>
      </c>
    </row>
    <row r="85" spans="2:9">
      <c r="B85" s="17">
        <v>41369</v>
      </c>
      <c r="C85" s="17">
        <v>42786</v>
      </c>
    </row>
    <row r="86" spans="2:9">
      <c r="B86" s="17">
        <v>41393</v>
      </c>
      <c r="C86" s="17">
        <v>42884</v>
      </c>
    </row>
    <row r="87" spans="2:9">
      <c r="B87" s="17">
        <v>41394</v>
      </c>
      <c r="C87" s="17">
        <v>42920</v>
      </c>
    </row>
    <row r="88" spans="2:9">
      <c r="B88" s="17">
        <v>41395</v>
      </c>
      <c r="C88" s="17">
        <v>42982</v>
      </c>
    </row>
    <row r="89" spans="2:9">
      <c r="B89" s="17">
        <v>41435</v>
      </c>
      <c r="C89" s="17">
        <v>43017</v>
      </c>
    </row>
    <row r="90" spans="2:9">
      <c r="B90" s="17">
        <v>41436</v>
      </c>
      <c r="C90" s="17">
        <v>43062</v>
      </c>
    </row>
    <row r="91" spans="2:9">
      <c r="B91" s="17">
        <v>41437</v>
      </c>
      <c r="C91" s="17">
        <v>43094</v>
      </c>
    </row>
    <row r="92" spans="2:9">
      <c r="B92" s="17">
        <v>41536</v>
      </c>
      <c r="C92" s="17">
        <v>43101</v>
      </c>
    </row>
    <row r="93" spans="2:9">
      <c r="B93" s="17">
        <v>41537</v>
      </c>
      <c r="C93" s="17">
        <v>43115</v>
      </c>
    </row>
    <row r="94" spans="2:9">
      <c r="B94" s="17">
        <v>41548</v>
      </c>
      <c r="C94" s="17">
        <v>43150</v>
      </c>
    </row>
    <row r="95" spans="2:9">
      <c r="B95" s="17">
        <v>41549</v>
      </c>
      <c r="C95" s="17">
        <v>43248</v>
      </c>
    </row>
    <row r="96" spans="2:9">
      <c r="B96" s="17">
        <v>41550</v>
      </c>
      <c r="C96" s="17">
        <v>43285</v>
      </c>
    </row>
    <row r="97" spans="2:3">
      <c r="B97" s="17">
        <v>41551</v>
      </c>
      <c r="C97" s="17">
        <v>43346</v>
      </c>
    </row>
    <row r="98" spans="2:3">
      <c r="B98" s="17">
        <v>41554</v>
      </c>
      <c r="C98" s="17">
        <v>43381</v>
      </c>
    </row>
    <row r="99" spans="2:3">
      <c r="B99" s="17">
        <v>41640</v>
      </c>
      <c r="C99" s="17">
        <v>43416</v>
      </c>
    </row>
    <row r="100" spans="2:3">
      <c r="B100" s="17">
        <v>41670</v>
      </c>
      <c r="C100" s="17">
        <v>43426</v>
      </c>
    </row>
    <row r="101" spans="2:3">
      <c r="B101" s="17">
        <v>41673</v>
      </c>
      <c r="C101" s="17">
        <v>43459</v>
      </c>
    </row>
    <row r="102" spans="2:3">
      <c r="B102" s="17">
        <v>41674</v>
      </c>
      <c r="C102" s="17">
        <v>43466</v>
      </c>
    </row>
    <row r="103" spans="2:3">
      <c r="B103" s="17">
        <v>41675</v>
      </c>
      <c r="C103" s="17">
        <v>43486</v>
      </c>
    </row>
    <row r="104" spans="2:3">
      <c r="B104" s="17">
        <v>41676</v>
      </c>
      <c r="C104" s="17">
        <v>43514</v>
      </c>
    </row>
    <row r="105" spans="2:3">
      <c r="B105" s="17">
        <v>41736</v>
      </c>
      <c r="C105" s="17">
        <v>43612</v>
      </c>
    </row>
    <row r="106" spans="2:3">
      <c r="B106" s="17">
        <v>41760</v>
      </c>
      <c r="C106" s="17">
        <v>43650</v>
      </c>
    </row>
    <row r="107" spans="2:3">
      <c r="B107" s="17">
        <v>41761</v>
      </c>
      <c r="C107" s="17">
        <v>43710</v>
      </c>
    </row>
    <row r="108" spans="2:3">
      <c r="B108" s="17">
        <v>41792</v>
      </c>
      <c r="C108" s="17">
        <v>43752</v>
      </c>
    </row>
    <row r="109" spans="2:3">
      <c r="B109" s="17">
        <v>41890</v>
      </c>
      <c r="C109" s="17">
        <v>43780</v>
      </c>
    </row>
    <row r="110" spans="2:3">
      <c r="B110" s="17">
        <v>41913</v>
      </c>
      <c r="C110" s="17">
        <v>43797</v>
      </c>
    </row>
    <row r="111" spans="2:3">
      <c r="B111" s="17">
        <v>41914</v>
      </c>
      <c r="C111" s="17">
        <v>43824</v>
      </c>
    </row>
    <row r="112" spans="2:3">
      <c r="B112" s="17">
        <v>41915</v>
      </c>
      <c r="C112" s="17">
        <v>43831</v>
      </c>
    </row>
    <row r="113" spans="2:3">
      <c r="B113" s="17">
        <v>41918</v>
      </c>
      <c r="C113" s="17">
        <v>43850</v>
      </c>
    </row>
    <row r="114" spans="2:3">
      <c r="B114" s="17">
        <v>41919</v>
      </c>
      <c r="C114" s="17">
        <v>43878</v>
      </c>
    </row>
    <row r="115" spans="2:3">
      <c r="B115" s="17">
        <v>42005</v>
      </c>
      <c r="C115" s="17">
        <v>43976</v>
      </c>
    </row>
    <row r="116" spans="2:3">
      <c r="B116" s="17">
        <v>42006</v>
      </c>
      <c r="C116" s="17">
        <v>44081</v>
      </c>
    </row>
    <row r="117" spans="2:3">
      <c r="B117" s="17">
        <v>42053</v>
      </c>
      <c r="C117" s="17">
        <v>44116</v>
      </c>
    </row>
    <row r="118" spans="2:3">
      <c r="B118" s="17">
        <v>42054</v>
      </c>
      <c r="C118" s="17">
        <v>44146</v>
      </c>
    </row>
    <row r="119" spans="2:3">
      <c r="B119" s="17">
        <v>42055</v>
      </c>
      <c r="C119" s="17">
        <v>44161</v>
      </c>
    </row>
    <row r="120" spans="2:3">
      <c r="B120" s="17">
        <v>42058</v>
      </c>
      <c r="C120" s="17">
        <v>44190</v>
      </c>
    </row>
    <row r="121" spans="2:3">
      <c r="B121" s="17">
        <v>42059</v>
      </c>
      <c r="C121" s="17">
        <v>44197</v>
      </c>
    </row>
    <row r="122" spans="2:3">
      <c r="B122" s="17">
        <v>42100</v>
      </c>
      <c r="C122" s="17">
        <v>44214</v>
      </c>
    </row>
    <row r="123" spans="2:3">
      <c r="B123" s="17">
        <v>42125</v>
      </c>
      <c r="C123" s="17">
        <v>44242</v>
      </c>
    </row>
    <row r="124" spans="2:3">
      <c r="B124" s="17">
        <v>42177</v>
      </c>
      <c r="C124" s="17">
        <v>44347</v>
      </c>
    </row>
    <row r="125" spans="2:3">
      <c r="B125" s="17">
        <v>42250</v>
      </c>
      <c r="C125" s="17">
        <v>44382</v>
      </c>
    </row>
    <row r="126" spans="2:3">
      <c r="B126" s="17">
        <v>42251</v>
      </c>
      <c r="C126" s="17">
        <v>44445</v>
      </c>
    </row>
    <row r="127" spans="2:3">
      <c r="B127" s="17">
        <v>42278</v>
      </c>
      <c r="C127" s="17">
        <v>44480</v>
      </c>
    </row>
    <row r="128" spans="2:3">
      <c r="B128" s="17">
        <v>42279</v>
      </c>
      <c r="C128" s="17">
        <v>44511</v>
      </c>
    </row>
    <row r="129" spans="2:3">
      <c r="B129" s="17">
        <v>42282</v>
      </c>
      <c r="C129" s="17">
        <v>44525</v>
      </c>
    </row>
    <row r="130" spans="2:3">
      <c r="B130" s="17">
        <v>42283</v>
      </c>
      <c r="C130" s="17">
        <v>44578</v>
      </c>
    </row>
    <row r="131" spans="2:3">
      <c r="B131" s="17">
        <v>42284</v>
      </c>
      <c r="C131" s="17">
        <v>44613</v>
      </c>
    </row>
    <row r="132" spans="2:3">
      <c r="B132" s="17">
        <v>42370</v>
      </c>
      <c r="C132" s="17">
        <v>44711</v>
      </c>
    </row>
    <row r="133" spans="2:3">
      <c r="B133" s="17">
        <v>42408</v>
      </c>
      <c r="C133" s="17">
        <v>44732</v>
      </c>
    </row>
    <row r="134" spans="2:3">
      <c r="B134" s="17">
        <v>42409</v>
      </c>
      <c r="C134" s="17">
        <v>44746</v>
      </c>
    </row>
    <row r="135" spans="2:3">
      <c r="B135" s="17">
        <v>42410</v>
      </c>
      <c r="C135" s="17">
        <v>44809</v>
      </c>
    </row>
    <row r="136" spans="2:3">
      <c r="B136" s="17">
        <v>42411</v>
      </c>
      <c r="C136" s="17">
        <v>44844</v>
      </c>
    </row>
    <row r="137" spans="2:3">
      <c r="B137" s="17">
        <v>42412</v>
      </c>
      <c r="C137" s="17">
        <v>44876</v>
      </c>
    </row>
    <row r="138" spans="2:3">
      <c r="B138" s="17">
        <v>42464</v>
      </c>
      <c r="C138" s="17">
        <v>44889</v>
      </c>
    </row>
    <row r="139" spans="2:3">
      <c r="B139" s="17">
        <v>42492</v>
      </c>
      <c r="C139" s="17">
        <v>44921</v>
      </c>
    </row>
    <row r="140" spans="2:3">
      <c r="B140" s="17">
        <v>42530</v>
      </c>
      <c r="C140" s="17">
        <v>44928</v>
      </c>
    </row>
    <row r="141" spans="2:3">
      <c r="B141" s="17">
        <v>42531</v>
      </c>
      <c r="C141" s="17">
        <v>44942</v>
      </c>
    </row>
    <row r="142" spans="2:3">
      <c r="B142" s="17">
        <v>42628</v>
      </c>
      <c r="C142" s="17">
        <v>44977</v>
      </c>
    </row>
    <row r="143" spans="2:3">
      <c r="B143" s="17">
        <v>42629</v>
      </c>
      <c r="C143" s="17">
        <v>45075</v>
      </c>
    </row>
    <row r="144" spans="2:3">
      <c r="B144" s="17">
        <v>42646</v>
      </c>
      <c r="C144" s="17">
        <v>45096</v>
      </c>
    </row>
    <row r="145" spans="2:3">
      <c r="B145" s="17">
        <v>42647</v>
      </c>
      <c r="C145" s="17">
        <v>45111</v>
      </c>
    </row>
    <row r="146" spans="2:3">
      <c r="B146" s="17">
        <v>42648</v>
      </c>
      <c r="C146" s="17">
        <v>45173</v>
      </c>
    </row>
    <row r="147" spans="2:3">
      <c r="B147" s="17">
        <v>42649</v>
      </c>
      <c r="C147" s="17">
        <v>45208</v>
      </c>
    </row>
    <row r="148" spans="2:3">
      <c r="B148" s="17">
        <v>42650</v>
      </c>
      <c r="C148" s="17">
        <v>45253</v>
      </c>
    </row>
    <row r="149" spans="2:3">
      <c r="B149" s="17">
        <v>42737</v>
      </c>
      <c r="C149" s="17">
        <v>45285</v>
      </c>
    </row>
    <row r="150" spans="2:3">
      <c r="B150" s="17">
        <v>42762</v>
      </c>
      <c r="C150" s="17">
        <v>45292</v>
      </c>
    </row>
    <row r="151" spans="2:3">
      <c r="B151" s="17">
        <v>42765</v>
      </c>
      <c r="C151" s="17">
        <v>45306</v>
      </c>
    </row>
    <row r="152" spans="2:3">
      <c r="B152" s="17">
        <v>42766</v>
      </c>
      <c r="C152" s="17">
        <v>45341</v>
      </c>
    </row>
    <row r="153" spans="2:3">
      <c r="B153" s="17">
        <v>42767</v>
      </c>
      <c r="C153" s="17">
        <v>45439</v>
      </c>
    </row>
    <row r="154" spans="2:3">
      <c r="B154" s="17">
        <v>42768</v>
      </c>
      <c r="C154" s="17">
        <v>45462</v>
      </c>
    </row>
    <row r="155" spans="2:3">
      <c r="B155" s="17">
        <v>42828</v>
      </c>
      <c r="C155" s="17">
        <v>45477</v>
      </c>
    </row>
    <row r="156" spans="2:3">
      <c r="B156" s="17">
        <v>42829</v>
      </c>
      <c r="C156" s="17">
        <v>45537</v>
      </c>
    </row>
    <row r="157" spans="2:3">
      <c r="B157" s="17">
        <v>42856</v>
      </c>
      <c r="C157" s="17">
        <v>45579</v>
      </c>
    </row>
    <row r="158" spans="2:3">
      <c r="B158" s="17">
        <v>42884</v>
      </c>
      <c r="C158" s="17">
        <v>45607</v>
      </c>
    </row>
    <row r="159" spans="2:3">
      <c r="B159" s="17">
        <v>42885</v>
      </c>
      <c r="C159" s="17">
        <v>45624</v>
      </c>
    </row>
    <row r="160" spans="2:3">
      <c r="B160" s="17">
        <v>43010</v>
      </c>
      <c r="C160" s="17">
        <v>45651</v>
      </c>
    </row>
    <row r="161" spans="2:3">
      <c r="B161" s="17">
        <v>43011</v>
      </c>
      <c r="C161" s="17">
        <v>45658</v>
      </c>
    </row>
    <row r="162" spans="2:3">
      <c r="B162" s="17">
        <v>43012</v>
      </c>
      <c r="C162" s="17">
        <v>45677</v>
      </c>
    </row>
    <row r="163" spans="2:3">
      <c r="B163" s="17">
        <v>43013</v>
      </c>
      <c r="C163" s="17">
        <v>45705</v>
      </c>
    </row>
    <row r="164" spans="2:3">
      <c r="B164" s="17">
        <v>43014</v>
      </c>
      <c r="C164" s="17">
        <v>45803</v>
      </c>
    </row>
    <row r="165" spans="2:3">
      <c r="B165" s="17">
        <v>43101</v>
      </c>
      <c r="C165" s="17">
        <v>45842</v>
      </c>
    </row>
    <row r="166" spans="2:3">
      <c r="B166" s="17">
        <v>43146</v>
      </c>
      <c r="C166" s="17">
        <v>45901</v>
      </c>
    </row>
    <row r="167" spans="2:3">
      <c r="B167" s="17">
        <v>43147</v>
      </c>
      <c r="C167" s="17">
        <v>45943</v>
      </c>
    </row>
    <row r="168" spans="2:3">
      <c r="B168" s="17">
        <v>43150</v>
      </c>
      <c r="C168" s="17">
        <v>45972</v>
      </c>
    </row>
    <row r="169" spans="2:3">
      <c r="B169" s="17">
        <v>43151</v>
      </c>
      <c r="C169" s="17">
        <v>45988</v>
      </c>
    </row>
    <row r="170" spans="2:3">
      <c r="B170" s="17">
        <v>43152</v>
      </c>
      <c r="C170" s="17">
        <v>46016</v>
      </c>
    </row>
    <row r="171" spans="2:3">
      <c r="B171" s="17">
        <v>43195</v>
      </c>
      <c r="C171" s="17">
        <v>46023</v>
      </c>
    </row>
    <row r="172" spans="2:3">
      <c r="B172" s="17">
        <v>43196</v>
      </c>
      <c r="C172" s="17">
        <v>46041</v>
      </c>
    </row>
    <row r="173" spans="2:3">
      <c r="B173" s="17">
        <v>43220</v>
      </c>
      <c r="C173" s="17">
        <v>46069</v>
      </c>
    </row>
    <row r="174" spans="2:3">
      <c r="B174" s="17">
        <v>43221</v>
      </c>
      <c r="C174" s="17">
        <v>46167</v>
      </c>
    </row>
    <row r="175" spans="2:3">
      <c r="B175" s="17">
        <v>43269</v>
      </c>
      <c r="C175" s="17">
        <v>46272</v>
      </c>
    </row>
    <row r="176" spans="2:3">
      <c r="B176" s="17">
        <v>43367</v>
      </c>
      <c r="C176" s="17">
        <v>46307</v>
      </c>
    </row>
    <row r="177" spans="2:3">
      <c r="B177" s="17">
        <v>43374</v>
      </c>
      <c r="C177" s="17">
        <v>46337</v>
      </c>
    </row>
    <row r="178" spans="2:3">
      <c r="B178" s="17">
        <v>43375</v>
      </c>
      <c r="C178" s="17">
        <v>46352</v>
      </c>
    </row>
    <row r="179" spans="2:3">
      <c r="B179" s="17">
        <v>43376</v>
      </c>
      <c r="C179" s="17">
        <v>46381</v>
      </c>
    </row>
    <row r="180" spans="2:3">
      <c r="B180" s="17">
        <v>43377</v>
      </c>
      <c r="C180" s="17">
        <v>46388</v>
      </c>
    </row>
    <row r="181" spans="2:3">
      <c r="B181" s="17">
        <v>43378</v>
      </c>
      <c r="C181" s="17">
        <v>46405</v>
      </c>
    </row>
    <row r="182" spans="2:3">
      <c r="B182" s="17">
        <v>43465</v>
      </c>
      <c r="C182" s="17">
        <v>46433</v>
      </c>
    </row>
    <row r="183" spans="2:3">
      <c r="B183" s="17">
        <v>43466</v>
      </c>
      <c r="C183" s="17">
        <v>46538</v>
      </c>
    </row>
    <row r="184" spans="2:3">
      <c r="B184" s="17">
        <v>43500</v>
      </c>
      <c r="C184" s="17">
        <v>46573</v>
      </c>
    </row>
    <row r="185" spans="2:3">
      <c r="B185" s="17">
        <v>43501</v>
      </c>
      <c r="C185" s="17">
        <v>46636</v>
      </c>
    </row>
    <row r="186" spans="2:3">
      <c r="B186" s="17">
        <v>43502</v>
      </c>
      <c r="C186" s="17">
        <v>46671</v>
      </c>
    </row>
    <row r="187" spans="2:3">
      <c r="B187" s="17">
        <v>43503</v>
      </c>
      <c r="C187" s="17">
        <v>46702</v>
      </c>
    </row>
    <row r="188" spans="2:3">
      <c r="B188" s="17">
        <v>43504</v>
      </c>
      <c r="C188" s="17">
        <v>46716</v>
      </c>
    </row>
    <row r="189" spans="2:3">
      <c r="B189" s="17">
        <v>43560</v>
      </c>
      <c r="C189" s="17">
        <v>46769</v>
      </c>
    </row>
    <row r="190" spans="2:3">
      <c r="B190" s="17">
        <v>43586</v>
      </c>
      <c r="C190" s="17">
        <v>46804</v>
      </c>
    </row>
    <row r="191" spans="2:3">
      <c r="B191" s="17">
        <v>43587</v>
      </c>
      <c r="C191" s="17">
        <v>46902</v>
      </c>
    </row>
    <row r="192" spans="2:3">
      <c r="B192" s="17">
        <v>43588</v>
      </c>
      <c r="C192" s="17">
        <v>46938</v>
      </c>
    </row>
    <row r="193" spans="2:3">
      <c r="B193" s="17">
        <v>43623</v>
      </c>
      <c r="C193" s="17">
        <v>47000</v>
      </c>
    </row>
    <row r="194" spans="2:3">
      <c r="B194" s="17">
        <v>43721</v>
      </c>
      <c r="C194" s="17">
        <v>47035</v>
      </c>
    </row>
    <row r="195" spans="2:3">
      <c r="B195" s="17">
        <v>43739</v>
      </c>
      <c r="C195" s="17">
        <v>47080</v>
      </c>
    </row>
    <row r="196" spans="2:3">
      <c r="B196" s="17">
        <v>43740</v>
      </c>
      <c r="C196" s="17">
        <v>47112</v>
      </c>
    </row>
    <row r="197" spans="2:3">
      <c r="B197" s="17">
        <v>43741</v>
      </c>
      <c r="C197" s="17">
        <v>47119</v>
      </c>
    </row>
    <row r="198" spans="2:3">
      <c r="B198" s="17">
        <v>43742</v>
      </c>
      <c r="C198" s="17">
        <v>47133</v>
      </c>
    </row>
    <row r="199" spans="2:3">
      <c r="B199" s="17">
        <v>43745</v>
      </c>
      <c r="C199" s="17">
        <v>47168</v>
      </c>
    </row>
    <row r="200" spans="2:3">
      <c r="B200" s="17">
        <v>43831</v>
      </c>
      <c r="C200" s="17">
        <v>47266</v>
      </c>
    </row>
    <row r="201" spans="2:3">
      <c r="B201" s="17">
        <v>43854</v>
      </c>
      <c r="C201" s="17">
        <v>47303</v>
      </c>
    </row>
    <row r="202" spans="2:3">
      <c r="B202" s="17">
        <v>43857</v>
      </c>
      <c r="C202" s="17">
        <v>47364</v>
      </c>
    </row>
    <row r="203" spans="2:3">
      <c r="B203" s="17">
        <v>43858</v>
      </c>
      <c r="C203" s="17">
        <v>47399</v>
      </c>
    </row>
    <row r="204" spans="2:3">
      <c r="B204" s="17">
        <v>43859</v>
      </c>
      <c r="C204" s="17">
        <v>47434</v>
      </c>
    </row>
    <row r="205" spans="2:3">
      <c r="B205" s="17">
        <v>43860</v>
      </c>
      <c r="C205" s="17">
        <v>47444</v>
      </c>
    </row>
    <row r="206" spans="2:3">
      <c r="B206" s="17">
        <v>43927</v>
      </c>
      <c r="C206" s="17">
        <v>47477</v>
      </c>
    </row>
    <row r="207" spans="2:3">
      <c r="B207" s="17">
        <v>43952</v>
      </c>
      <c r="C207" s="17">
        <v>47484</v>
      </c>
    </row>
    <row r="208" spans="2:3">
      <c r="B208" s="17">
        <v>43955</v>
      </c>
      <c r="C208" s="17">
        <v>47504</v>
      </c>
    </row>
    <row r="209" spans="2:3">
      <c r="B209" s="17">
        <v>43956</v>
      </c>
      <c r="C209" s="17">
        <v>47532</v>
      </c>
    </row>
    <row r="210" spans="2:3">
      <c r="B210" s="17">
        <v>44007</v>
      </c>
      <c r="C210" s="17">
        <v>47630</v>
      </c>
    </row>
    <row r="211" spans="2:3">
      <c r="B211" s="17">
        <v>44008</v>
      </c>
      <c r="C211" s="17">
        <v>47668</v>
      </c>
    </row>
    <row r="212" spans="2:3">
      <c r="B212" s="17">
        <v>44105</v>
      </c>
      <c r="C212" s="17">
        <v>47728</v>
      </c>
    </row>
    <row r="213" spans="2:3">
      <c r="B213" s="17">
        <v>44106</v>
      </c>
      <c r="C213" s="17">
        <v>47770</v>
      </c>
    </row>
    <row r="214" spans="2:3">
      <c r="B214" s="17">
        <v>44109</v>
      </c>
      <c r="C214" s="17">
        <v>47798</v>
      </c>
    </row>
    <row r="215" spans="2:3">
      <c r="B215" s="17">
        <v>44110</v>
      </c>
      <c r="C215" s="17">
        <v>47815</v>
      </c>
    </row>
    <row r="216" spans="2:3">
      <c r="B216" s="17">
        <v>44111</v>
      </c>
      <c r="C216" s="17">
        <v>47842</v>
      </c>
    </row>
    <row r="217" spans="2:3">
      <c r="B217" s="17">
        <v>44112</v>
      </c>
      <c r="C217" s="17"/>
    </row>
    <row r="218" spans="2:3">
      <c r="B218" s="17">
        <v>44197</v>
      </c>
      <c r="C218" s="17"/>
    </row>
    <row r="219" spans="2:3">
      <c r="B219" s="17">
        <v>44238</v>
      </c>
      <c r="C219" s="17"/>
    </row>
    <row r="220" spans="2:3">
      <c r="B220" s="17">
        <v>44239</v>
      </c>
      <c r="C220" s="17"/>
    </row>
    <row r="221" spans="2:3">
      <c r="B221" s="17">
        <v>44242</v>
      </c>
      <c r="C221" s="17"/>
    </row>
    <row r="222" spans="2:3">
      <c r="B222" s="17">
        <v>44243</v>
      </c>
      <c r="C222" s="17"/>
    </row>
    <row r="223" spans="2:3">
      <c r="B223" s="17">
        <v>44244</v>
      </c>
      <c r="C223" s="17"/>
    </row>
    <row r="224" spans="2:3">
      <c r="B224" s="17">
        <v>44291</v>
      </c>
      <c r="C224" s="17"/>
    </row>
    <row r="225" spans="2:3">
      <c r="B225" s="17">
        <v>44319</v>
      </c>
      <c r="C225" s="17"/>
    </row>
    <row r="226" spans="2:3">
      <c r="B226" s="17">
        <v>44320</v>
      </c>
      <c r="C226" s="17"/>
    </row>
    <row r="227" spans="2:3">
      <c r="B227" s="17">
        <v>44321</v>
      </c>
      <c r="C227" s="17"/>
    </row>
    <row r="228" spans="2:3">
      <c r="B228" s="17">
        <v>44361</v>
      </c>
      <c r="C228" s="17"/>
    </row>
    <row r="229" spans="2:3">
      <c r="B229" s="17">
        <v>44459</v>
      </c>
      <c r="C229" s="17"/>
    </row>
    <row r="230" spans="2:3">
      <c r="B230" s="17">
        <v>44460</v>
      </c>
      <c r="C230" s="17"/>
    </row>
    <row r="231" spans="2:3">
      <c r="B231" s="17">
        <v>44470</v>
      </c>
      <c r="C231" s="17"/>
    </row>
    <row r="232" spans="2:3">
      <c r="B232" s="17">
        <v>44473</v>
      </c>
      <c r="C232" s="17"/>
    </row>
    <row r="233" spans="2:3">
      <c r="B233" s="17">
        <v>44474</v>
      </c>
      <c r="C233" s="17"/>
    </row>
    <row r="234" spans="2:3">
      <c r="B234" s="17">
        <v>44475</v>
      </c>
      <c r="C234" s="17"/>
    </row>
    <row r="235" spans="2:3">
      <c r="B235" s="17">
        <v>44476</v>
      </c>
      <c r="C235" s="17"/>
    </row>
    <row r="236" spans="2:3">
      <c r="B236" s="17">
        <v>44564</v>
      </c>
      <c r="C236" s="17"/>
    </row>
    <row r="237" spans="2:3">
      <c r="B237" s="17">
        <v>44592</v>
      </c>
      <c r="C237" s="17"/>
    </row>
    <row r="238" spans="2:3">
      <c r="B238" s="17">
        <v>44593</v>
      </c>
      <c r="C238" s="17"/>
    </row>
    <row r="239" spans="2:3">
      <c r="B239" s="17">
        <v>44594</v>
      </c>
      <c r="C239" s="17"/>
    </row>
    <row r="240" spans="2:3">
      <c r="B240" s="17">
        <v>44595</v>
      </c>
      <c r="C240" s="17"/>
    </row>
    <row r="241" spans="2:3">
      <c r="B241" s="17">
        <v>44596</v>
      </c>
      <c r="C241" s="17"/>
    </row>
    <row r="242" spans="2:3">
      <c r="B242" s="17">
        <v>44655</v>
      </c>
      <c r="C242" s="17"/>
    </row>
    <row r="243" spans="2:3">
      <c r="B243" s="17">
        <v>44656</v>
      </c>
      <c r="C243" s="17"/>
    </row>
    <row r="244" spans="2:3">
      <c r="B244" s="17">
        <v>44683</v>
      </c>
      <c r="C244" s="17"/>
    </row>
    <row r="245" spans="2:3">
      <c r="B245" s="17">
        <v>44684</v>
      </c>
      <c r="C245" s="17"/>
    </row>
    <row r="246" spans="2:3">
      <c r="B246" s="17">
        <v>44685</v>
      </c>
      <c r="C246" s="17"/>
    </row>
    <row r="247" spans="2:3">
      <c r="B247" s="17">
        <v>44715</v>
      </c>
      <c r="C247" s="17"/>
    </row>
    <row r="248" spans="2:3">
      <c r="B248" s="17">
        <v>44816</v>
      </c>
      <c r="C248" s="17"/>
    </row>
    <row r="249" spans="2:3">
      <c r="B249" s="17">
        <v>44837</v>
      </c>
      <c r="C249" s="17"/>
    </row>
    <row r="250" spans="2:3">
      <c r="B250" s="17">
        <v>44838</v>
      </c>
      <c r="C250" s="17"/>
    </row>
    <row r="251" spans="2:3">
      <c r="B251" s="17">
        <v>44839</v>
      </c>
      <c r="C251" s="17"/>
    </row>
    <row r="252" spans="2:3">
      <c r="B252" s="17">
        <v>44840</v>
      </c>
      <c r="C252" s="17"/>
    </row>
    <row r="253" spans="2:3">
      <c r="B253" s="17">
        <v>44841</v>
      </c>
      <c r="C253" s="17"/>
    </row>
    <row r="254" spans="2:3">
      <c r="B254" s="17">
        <v>44928</v>
      </c>
      <c r="C254" s="17"/>
    </row>
    <row r="255" spans="2:3">
      <c r="B255" s="17">
        <v>44949</v>
      </c>
      <c r="C255" s="17"/>
    </row>
    <row r="256" spans="2:3">
      <c r="B256" s="17">
        <v>44950</v>
      </c>
      <c r="C256" s="17"/>
    </row>
    <row r="257" spans="2:3">
      <c r="B257" s="17">
        <v>44951</v>
      </c>
      <c r="C257" s="17"/>
    </row>
    <row r="258" spans="2:3">
      <c r="B258" s="17">
        <v>44952</v>
      </c>
      <c r="C258" s="17"/>
    </row>
    <row r="259" spans="2:3">
      <c r="B259" s="17">
        <v>44953</v>
      </c>
      <c r="C259" s="17"/>
    </row>
    <row r="260" spans="2:3">
      <c r="B260" s="17">
        <v>45021</v>
      </c>
      <c r="C260" s="17"/>
    </row>
    <row r="261" spans="2:3">
      <c r="B261" s="17">
        <v>45047</v>
      </c>
      <c r="C261" s="17"/>
    </row>
    <row r="262" spans="2:3">
      <c r="B262" s="17">
        <v>45048</v>
      </c>
      <c r="C262" s="17"/>
    </row>
    <row r="263" spans="2:3">
      <c r="B263" s="17">
        <v>45049</v>
      </c>
      <c r="C263" s="17"/>
    </row>
    <row r="264" spans="2:3">
      <c r="B264" s="17">
        <v>45099</v>
      </c>
      <c r="C264" s="17"/>
    </row>
    <row r="265" spans="2:3">
      <c r="B265" s="17">
        <v>45100</v>
      </c>
      <c r="C265" s="17"/>
    </row>
    <row r="266" spans="2:3">
      <c r="B266" s="17">
        <v>45198</v>
      </c>
      <c r="C266" s="17"/>
    </row>
    <row r="267" spans="2:3">
      <c r="B267" s="17">
        <v>45201</v>
      </c>
      <c r="C267" s="17"/>
    </row>
    <row r="268" spans="2:3">
      <c r="B268" s="17">
        <v>45202</v>
      </c>
      <c r="C268" s="17"/>
    </row>
    <row r="269" spans="2:3">
      <c r="B269" s="17">
        <v>45203</v>
      </c>
      <c r="C269" s="17"/>
    </row>
    <row r="270" spans="2:3">
      <c r="B270" s="17">
        <v>45204</v>
      </c>
      <c r="C270" s="17"/>
    </row>
    <row r="271" spans="2:3">
      <c r="B271" s="17">
        <v>45205</v>
      </c>
      <c r="C271" s="17"/>
    </row>
    <row r="272" spans="2:3">
      <c r="B272" s="17">
        <v>45292</v>
      </c>
      <c r="C272" s="17"/>
    </row>
    <row r="273" spans="2:3">
      <c r="B273" s="17">
        <v>45331</v>
      </c>
      <c r="C273" s="17"/>
    </row>
    <row r="274" spans="2:3">
      <c r="B274" s="17">
        <v>45334</v>
      </c>
      <c r="C274" s="17"/>
    </row>
    <row r="275" spans="2:3">
      <c r="B275" s="17">
        <v>45335</v>
      </c>
      <c r="C275" s="17"/>
    </row>
    <row r="276" spans="2:3">
      <c r="B276" s="17">
        <v>45336</v>
      </c>
      <c r="C276" s="17"/>
    </row>
    <row r="277" spans="2:3">
      <c r="B277" s="17">
        <v>45337</v>
      </c>
      <c r="C277" s="17"/>
    </row>
    <row r="278" spans="2:3">
      <c r="B278" s="17">
        <v>45386</v>
      </c>
      <c r="C278" s="17"/>
    </row>
    <row r="279" spans="2:3">
      <c r="B279" s="17">
        <v>45387</v>
      </c>
      <c r="C279" s="17"/>
    </row>
    <row r="280" spans="2:3">
      <c r="B280" s="17">
        <v>45413</v>
      </c>
      <c r="C280" s="17"/>
    </row>
    <row r="281" spans="2:3">
      <c r="B281" s="17">
        <v>45414</v>
      </c>
      <c r="C281" s="17"/>
    </row>
    <row r="282" spans="2:3">
      <c r="B282" s="17">
        <v>45415</v>
      </c>
      <c r="C282" s="17"/>
    </row>
    <row r="283" spans="2:3">
      <c r="B283" s="17">
        <v>45453</v>
      </c>
      <c r="C283" s="17"/>
    </row>
    <row r="284" spans="2:3">
      <c r="B284" s="17">
        <v>45551</v>
      </c>
      <c r="C284" s="17"/>
    </row>
    <row r="285" spans="2:3">
      <c r="B285" s="17">
        <v>45552</v>
      </c>
      <c r="C285" s="17"/>
    </row>
    <row r="286" spans="2:3">
      <c r="B286" s="17">
        <v>45566</v>
      </c>
      <c r="C286" s="17"/>
    </row>
    <row r="287" spans="2:3">
      <c r="B287" s="17">
        <v>45567</v>
      </c>
      <c r="C287" s="17"/>
    </row>
    <row r="288" spans="2:3">
      <c r="B288" s="17">
        <v>45568</v>
      </c>
      <c r="C288" s="17"/>
    </row>
    <row r="289" spans="2:3">
      <c r="B289" s="17">
        <v>45569</v>
      </c>
      <c r="C289" s="17"/>
    </row>
    <row r="290" spans="2:3">
      <c r="B290" s="17">
        <v>45572</v>
      </c>
      <c r="C290" s="17"/>
    </row>
    <row r="291" spans="2:3">
      <c r="B291" s="17">
        <v>45658</v>
      </c>
      <c r="C291" s="17"/>
    </row>
    <row r="292" spans="2:3">
      <c r="B292" s="17">
        <v>45685</v>
      </c>
      <c r="C292" s="17"/>
    </row>
    <row r="293" spans="2:3">
      <c r="B293" s="17">
        <v>45686</v>
      </c>
      <c r="C293" s="17"/>
    </row>
    <row r="294" spans="2:3">
      <c r="B294" s="17">
        <v>45687</v>
      </c>
      <c r="C294" s="17"/>
    </row>
    <row r="295" spans="2:3">
      <c r="B295" s="17">
        <v>45688</v>
      </c>
      <c r="C295" s="17"/>
    </row>
    <row r="296" spans="2:3">
      <c r="B296" s="17">
        <v>45691</v>
      </c>
      <c r="C296" s="17"/>
    </row>
    <row r="297" spans="2:3">
      <c r="B297" s="17">
        <v>45751</v>
      </c>
      <c r="C297" s="17"/>
    </row>
    <row r="298" spans="2:3">
      <c r="B298" s="17">
        <v>45778</v>
      </c>
      <c r="C298" s="17"/>
    </row>
    <row r="299" spans="2:3">
      <c r="B299" s="17">
        <v>45931</v>
      </c>
      <c r="C299" s="17"/>
    </row>
    <row r="300" spans="2:3">
      <c r="B300" s="17">
        <v>45932</v>
      </c>
      <c r="C300" s="17"/>
    </row>
    <row r="301" spans="2:3">
      <c r="B301" s="17">
        <v>45933</v>
      </c>
      <c r="C301" s="17"/>
    </row>
    <row r="302" spans="2:3">
      <c r="B302" s="17">
        <v>45936</v>
      </c>
      <c r="C302" s="17"/>
    </row>
    <row r="303" spans="2:3">
      <c r="B303" s="17">
        <v>46023</v>
      </c>
      <c r="C303" s="17"/>
    </row>
    <row r="304" spans="2:3">
      <c r="B304" s="17">
        <v>46070</v>
      </c>
      <c r="C304" s="17"/>
    </row>
    <row r="305" spans="2:3">
      <c r="B305" s="17">
        <v>46071</v>
      </c>
      <c r="C305" s="17"/>
    </row>
    <row r="306" spans="2:3">
      <c r="B306" s="17">
        <v>46072</v>
      </c>
      <c r="C306" s="17"/>
    </row>
    <row r="307" spans="2:3">
      <c r="B307" s="17">
        <v>46073</v>
      </c>
      <c r="C307" s="17"/>
    </row>
    <row r="308" spans="2:3">
      <c r="B308" s="17">
        <v>46143</v>
      </c>
      <c r="C308" s="17"/>
    </row>
    <row r="309" spans="2:3">
      <c r="B309" s="17">
        <v>46192</v>
      </c>
      <c r="C309" s="17"/>
    </row>
    <row r="310" spans="2:3">
      <c r="B310" s="17">
        <v>46290</v>
      </c>
      <c r="C310" s="17"/>
    </row>
    <row r="311" spans="2:3">
      <c r="B311" s="17">
        <v>46296</v>
      </c>
      <c r="C311" s="17"/>
    </row>
    <row r="312" spans="2:3">
      <c r="B312" s="17">
        <v>46297</v>
      </c>
      <c r="C312" s="17"/>
    </row>
    <row r="313" spans="2:3">
      <c r="B313" s="17">
        <v>46300</v>
      </c>
      <c r="C313" s="17"/>
    </row>
    <row r="314" spans="2:3">
      <c r="B314" s="17">
        <v>46388</v>
      </c>
      <c r="C314" s="17"/>
    </row>
    <row r="315" spans="2:3">
      <c r="B315" s="17">
        <v>46426</v>
      </c>
      <c r="C315" s="17"/>
    </row>
    <row r="316" spans="2:3">
      <c r="B316" s="17">
        <v>46427</v>
      </c>
      <c r="C316" s="17"/>
    </row>
    <row r="317" spans="2:3">
      <c r="B317" s="17">
        <v>46428</v>
      </c>
      <c r="C317" s="17"/>
    </row>
    <row r="318" spans="2:3">
      <c r="B318" s="17">
        <v>46429</v>
      </c>
      <c r="C318" s="17"/>
    </row>
    <row r="319" spans="2:3">
      <c r="B319" s="17">
        <v>46482</v>
      </c>
      <c r="C319" s="17"/>
    </row>
    <row r="320" spans="2:3">
      <c r="B320" s="17">
        <v>46547</v>
      </c>
      <c r="C320" s="17"/>
    </row>
    <row r="321" spans="2:3">
      <c r="B321" s="17">
        <v>46645</v>
      </c>
      <c r="C321" s="17"/>
    </row>
    <row r="322" spans="2:3">
      <c r="B322" s="17">
        <v>46661</v>
      </c>
      <c r="C322" s="17"/>
    </row>
    <row r="323" spans="2:3">
      <c r="B323" s="17">
        <v>46664</v>
      </c>
      <c r="C323" s="17"/>
    </row>
    <row r="324" spans="2:3">
      <c r="B324" s="17">
        <v>46665</v>
      </c>
      <c r="C324" s="17"/>
    </row>
    <row r="325" spans="2:3">
      <c r="B325" s="17">
        <v>46755</v>
      </c>
      <c r="C325" s="17"/>
    </row>
    <row r="326" spans="2:3">
      <c r="B326" s="17">
        <v>46778</v>
      </c>
      <c r="C326" s="17"/>
    </row>
    <row r="327" spans="2:3">
      <c r="B327" s="17">
        <v>46779</v>
      </c>
      <c r="C327" s="17"/>
    </row>
    <row r="328" spans="2:3">
      <c r="B328" s="17">
        <v>46780</v>
      </c>
      <c r="C328" s="17"/>
    </row>
    <row r="329" spans="2:3">
      <c r="B329" s="17">
        <v>46783</v>
      </c>
      <c r="C329" s="17"/>
    </row>
    <row r="330" spans="2:3">
      <c r="B330" s="17">
        <v>46847</v>
      </c>
      <c r="C330" s="17"/>
    </row>
    <row r="331" spans="2:3">
      <c r="B331" s="17">
        <v>46874</v>
      </c>
      <c r="C331" s="17"/>
    </row>
    <row r="332" spans="2:3">
      <c r="B332" s="17">
        <v>46902</v>
      </c>
      <c r="C332" s="17"/>
    </row>
    <row r="333" spans="2:3">
      <c r="B333" s="17">
        <v>47028</v>
      </c>
      <c r="C333" s="17"/>
    </row>
    <row r="334" spans="2:3">
      <c r="B334" s="17">
        <v>47029</v>
      </c>
      <c r="C334" s="17"/>
    </row>
    <row r="335" spans="2:3">
      <c r="B335" s="17">
        <v>47030</v>
      </c>
      <c r="C335" s="17"/>
    </row>
    <row r="336" spans="2:3">
      <c r="B336" s="17">
        <v>47031</v>
      </c>
      <c r="C336" s="17"/>
    </row>
    <row r="337" spans="2:3">
      <c r="B337" s="17">
        <v>47119</v>
      </c>
      <c r="C337" s="17"/>
    </row>
    <row r="338" spans="2:3">
      <c r="B338" s="17">
        <v>47162</v>
      </c>
      <c r="C338" s="17"/>
    </row>
    <row r="339" spans="2:3">
      <c r="B339" s="17">
        <v>47163</v>
      </c>
      <c r="C339" s="17"/>
    </row>
    <row r="340" spans="2:3">
      <c r="B340" s="17">
        <v>47164</v>
      </c>
      <c r="C340" s="17"/>
    </row>
    <row r="341" spans="2:3">
      <c r="B341" s="17">
        <v>47165</v>
      </c>
      <c r="C341" s="17"/>
    </row>
    <row r="342" spans="2:3">
      <c r="B342" s="17">
        <v>47212</v>
      </c>
      <c r="C342" s="17"/>
    </row>
    <row r="343" spans="2:3">
      <c r="B343" s="17">
        <v>47239</v>
      </c>
      <c r="C343" s="17"/>
    </row>
    <row r="344" spans="2:3">
      <c r="B344" s="17">
        <v>47392</v>
      </c>
      <c r="C344" s="17"/>
    </row>
    <row r="345" spans="2:3">
      <c r="B345" s="17">
        <v>47393</v>
      </c>
      <c r="C345" s="17"/>
    </row>
    <row r="346" spans="2:3">
      <c r="B346" s="17">
        <v>47394</v>
      </c>
      <c r="C346" s="17"/>
    </row>
    <row r="347" spans="2:3">
      <c r="B347" s="17">
        <v>47395</v>
      </c>
      <c r="C347" s="17"/>
    </row>
    <row r="348" spans="2:3">
      <c r="B348" s="17">
        <v>47396</v>
      </c>
      <c r="C348" s="17"/>
    </row>
    <row r="349" spans="2:3">
      <c r="B349" s="17">
        <v>47484</v>
      </c>
      <c r="C349" s="17"/>
    </row>
    <row r="350" spans="2:3">
      <c r="B350" s="17">
        <v>47518</v>
      </c>
      <c r="C350" s="17"/>
    </row>
    <row r="351" spans="2:3">
      <c r="B351" s="17">
        <v>47519</v>
      </c>
      <c r="C351" s="17"/>
    </row>
    <row r="352" spans="2:3">
      <c r="B352" s="17">
        <v>47520</v>
      </c>
      <c r="C352" s="17"/>
    </row>
    <row r="353" spans="2:3">
      <c r="B353" s="17">
        <v>47521</v>
      </c>
      <c r="C353" s="17"/>
    </row>
    <row r="354" spans="2:3">
      <c r="B354" s="17">
        <v>47522</v>
      </c>
      <c r="C354" s="17"/>
    </row>
    <row r="355" spans="2:3">
      <c r="B355" s="17">
        <v>47577</v>
      </c>
      <c r="C355" s="17"/>
    </row>
    <row r="356" spans="2:3">
      <c r="B356" s="17">
        <v>47604</v>
      </c>
      <c r="C356" s="17"/>
    </row>
    <row r="357" spans="2:3">
      <c r="B357" s="17">
        <v>47639</v>
      </c>
      <c r="C357" s="17"/>
    </row>
    <row r="358" spans="2:3">
      <c r="B358" s="17">
        <v>47738</v>
      </c>
      <c r="C358" s="17"/>
    </row>
    <row r="359" spans="2:3">
      <c r="B359" s="17">
        <v>47757</v>
      </c>
      <c r="C359" s="17"/>
    </row>
    <row r="360" spans="2:3">
      <c r="B360" s="17">
        <v>47758</v>
      </c>
      <c r="C360" s="17"/>
    </row>
    <row r="361" spans="2:3">
      <c r="B361" s="17">
        <v>47759</v>
      </c>
      <c r="C361" s="17"/>
    </row>
    <row r="362" spans="2:3">
      <c r="B362" s="17">
        <v>47760</v>
      </c>
      <c r="C362" s="17"/>
    </row>
    <row r="363" spans="2:3">
      <c r="B363" s="17"/>
      <c r="C363" s="17"/>
    </row>
    <row r="364" spans="2:3">
      <c r="B364" s="17"/>
      <c r="C364" s="17"/>
    </row>
    <row r="365" spans="2:3">
      <c r="B365" s="17"/>
      <c r="C365" s="17"/>
    </row>
    <row r="366" spans="2:3">
      <c r="B366" s="5"/>
      <c r="C366" s="5"/>
    </row>
    <row r="367" spans="2:3">
      <c r="B367" s="5"/>
      <c r="C367" s="5"/>
    </row>
    <row r="368" spans="2:3">
      <c r="B368" s="5"/>
      <c r="C368" s="5"/>
    </row>
    <row r="369" spans="2:3">
      <c r="B369" s="5"/>
      <c r="C369" s="5"/>
    </row>
    <row r="370" spans="2:3">
      <c r="B370" s="5"/>
      <c r="C370" s="5"/>
    </row>
    <row r="371" spans="2:3">
      <c r="B371" s="5"/>
      <c r="C371" s="5"/>
    </row>
    <row r="372" spans="2:3">
      <c r="B372" s="5"/>
      <c r="C372" s="5"/>
    </row>
    <row r="373" spans="2:3">
      <c r="B373" s="5"/>
      <c r="C373" s="5"/>
    </row>
    <row r="374" spans="2:3">
      <c r="B374" s="5"/>
      <c r="C374" s="5"/>
    </row>
    <row r="375" spans="2:3">
      <c r="B375" s="5"/>
      <c r="C375" s="5"/>
    </row>
    <row r="376" spans="2:3">
      <c r="B376" s="5"/>
      <c r="C376" s="5"/>
    </row>
    <row r="377" spans="2:3">
      <c r="B377" s="5"/>
      <c r="C377" s="5"/>
    </row>
    <row r="378" spans="2:3">
      <c r="B378" s="5"/>
      <c r="C378" s="5"/>
    </row>
    <row r="379" spans="2:3">
      <c r="B379" s="5"/>
      <c r="C379" s="5"/>
    </row>
    <row r="380" spans="2:3">
      <c r="B380" s="5"/>
      <c r="C380" s="5"/>
    </row>
    <row r="381" spans="2:3">
      <c r="B381" s="5"/>
      <c r="C381" s="5"/>
    </row>
    <row r="382" spans="2:3">
      <c r="B382" s="5"/>
      <c r="C382" s="5"/>
    </row>
    <row r="383" spans="2:3">
      <c r="B383" s="5"/>
      <c r="C383" s="5"/>
    </row>
    <row r="384" spans="2:3">
      <c r="B384" s="5"/>
      <c r="C384" s="5"/>
    </row>
    <row r="385" spans="2:3">
      <c r="B385" s="5"/>
      <c r="C385" s="5"/>
    </row>
    <row r="386" spans="2:3">
      <c r="B386" s="5"/>
      <c r="C386" s="5"/>
    </row>
    <row r="387" spans="2:3">
      <c r="B387" s="5"/>
      <c r="C387" s="5"/>
    </row>
    <row r="388" spans="2:3">
      <c r="B388" s="5"/>
      <c r="C388" s="5"/>
    </row>
    <row r="389" spans="2:3">
      <c r="B389" s="5"/>
      <c r="C389" s="5"/>
    </row>
    <row r="390" spans="2:3">
      <c r="B390" s="5"/>
      <c r="C390" s="5"/>
    </row>
    <row r="391" spans="2:3">
      <c r="B391" s="5"/>
      <c r="C391" s="5"/>
    </row>
    <row r="392" spans="2:3">
      <c r="B392" s="5"/>
      <c r="C392" s="5"/>
    </row>
    <row r="393" spans="2:3">
      <c r="B393" s="5"/>
      <c r="C393" s="5"/>
    </row>
    <row r="394" spans="2:3">
      <c r="B394" s="5"/>
      <c r="C394" s="5"/>
    </row>
    <row r="395" spans="2:3">
      <c r="B395" s="5"/>
      <c r="C395" s="5"/>
    </row>
    <row r="396" spans="2:3">
      <c r="B396" s="5"/>
      <c r="C396" s="5"/>
    </row>
    <row r="397" spans="2:3">
      <c r="B397" s="5"/>
      <c r="C397" s="5"/>
    </row>
    <row r="398" spans="2:3">
      <c r="B398" s="5"/>
      <c r="C398" s="5"/>
    </row>
    <row r="399" spans="2:3">
      <c r="B399" s="5"/>
      <c r="C399" s="5"/>
    </row>
    <row r="400" spans="2:3">
      <c r="B400" s="5"/>
      <c r="C400" s="5"/>
    </row>
    <row r="401" spans="2:3">
      <c r="B401" s="5"/>
      <c r="C401" s="5"/>
    </row>
    <row r="402" spans="2:3">
      <c r="B402" s="5"/>
      <c r="C402" s="5"/>
    </row>
    <row r="403" spans="2:3">
      <c r="B403" s="5"/>
      <c r="C403" s="5"/>
    </row>
    <row r="404" spans="2:3">
      <c r="B404" s="5"/>
      <c r="C404" s="5"/>
    </row>
    <row r="405" spans="2:3">
      <c r="B405" s="5"/>
      <c r="C405" s="5"/>
    </row>
    <row r="406" spans="2:3">
      <c r="B406" s="5"/>
      <c r="C406" s="5"/>
    </row>
    <row r="407" spans="2:3">
      <c r="B407" s="5"/>
      <c r="C407" s="5"/>
    </row>
    <row r="408" spans="2:3">
      <c r="B408" s="5"/>
      <c r="C408" s="5"/>
    </row>
    <row r="409" spans="2:3">
      <c r="B409" s="5"/>
      <c r="C409" s="5"/>
    </row>
    <row r="410" spans="2:3">
      <c r="B410" s="5"/>
      <c r="C410" s="5"/>
    </row>
    <row r="411" spans="2:3">
      <c r="B411" s="5"/>
      <c r="C411" s="5"/>
    </row>
    <row r="412" spans="2:3">
      <c r="B412" s="5"/>
      <c r="C412" s="5"/>
    </row>
    <row r="413" spans="2:3">
      <c r="B413" s="5"/>
      <c r="C413" s="5"/>
    </row>
    <row r="414" spans="2:3">
      <c r="B414" s="5"/>
      <c r="C414" s="5"/>
    </row>
    <row r="415" spans="2:3">
      <c r="B415" s="5"/>
      <c r="C415" s="5"/>
    </row>
    <row r="416" spans="2:3">
      <c r="B416" s="5"/>
      <c r="C416" s="5"/>
    </row>
    <row r="417" spans="2:3">
      <c r="B417" s="5"/>
      <c r="C417" s="5"/>
    </row>
    <row r="418" spans="2:3">
      <c r="B418" s="5"/>
      <c r="C418" s="5"/>
    </row>
    <row r="419" spans="2:3">
      <c r="B419" s="5"/>
      <c r="C419" s="5"/>
    </row>
    <row r="420" spans="2:3">
      <c r="B420" s="5"/>
      <c r="C420" s="5"/>
    </row>
    <row r="421" spans="2:3">
      <c r="B421" s="5"/>
      <c r="C421" s="5"/>
    </row>
    <row r="422" spans="2:3">
      <c r="B422" s="5"/>
      <c r="C422" s="5"/>
    </row>
    <row r="423" spans="2:3">
      <c r="B423" s="5"/>
      <c r="C423" s="5"/>
    </row>
    <row r="424" spans="2:3">
      <c r="B424" s="5"/>
      <c r="C424" s="5"/>
    </row>
    <row r="425" spans="2:3">
      <c r="B425" s="5"/>
      <c r="C425" s="5"/>
    </row>
    <row r="426" spans="2:3">
      <c r="B426" s="5"/>
      <c r="C426" s="5"/>
    </row>
    <row r="427" spans="2:3">
      <c r="B427" s="5"/>
      <c r="C427" s="5"/>
    </row>
    <row r="428" spans="2:3">
      <c r="B428" s="5"/>
      <c r="C428" s="5"/>
    </row>
    <row r="429" spans="2:3">
      <c r="B429" s="5"/>
      <c r="C429" s="5"/>
    </row>
    <row r="430" spans="2:3">
      <c r="B430" s="5"/>
      <c r="C430" s="5"/>
    </row>
    <row r="431" spans="2:3">
      <c r="B431" s="5"/>
      <c r="C431" s="5"/>
    </row>
    <row r="432" spans="2:3">
      <c r="B432" s="5"/>
      <c r="C432" s="5"/>
    </row>
    <row r="433" spans="2:3">
      <c r="B433" s="5"/>
      <c r="C433" s="5"/>
    </row>
    <row r="434" spans="2:3">
      <c r="B434" s="5"/>
      <c r="C434" s="5"/>
    </row>
    <row r="435" spans="2:3">
      <c r="B435" s="5"/>
      <c r="C435" s="5"/>
    </row>
    <row r="436" spans="2:3">
      <c r="B436" s="5"/>
      <c r="C436" s="5"/>
    </row>
    <row r="437" spans="2:3">
      <c r="B437" s="5"/>
      <c r="C437" s="5"/>
    </row>
    <row r="438" spans="2:3">
      <c r="B438" s="5"/>
      <c r="C438" s="5"/>
    </row>
    <row r="439" spans="2:3">
      <c r="B439" s="5"/>
      <c r="C439" s="5"/>
    </row>
    <row r="440" spans="2:3">
      <c r="B440" s="5"/>
      <c r="C440" s="5"/>
    </row>
    <row r="441" spans="2:3">
      <c r="B441" s="5"/>
      <c r="C441" s="5"/>
    </row>
    <row r="442" spans="2:3">
      <c r="B442" s="5"/>
      <c r="C442" s="5"/>
    </row>
    <row r="443" spans="2:3">
      <c r="B443" s="5"/>
      <c r="C443" s="5"/>
    </row>
    <row r="444" spans="2:3">
      <c r="B444" s="5"/>
      <c r="C444" s="5"/>
    </row>
    <row r="445" spans="2:3">
      <c r="B445" s="5"/>
      <c r="C445" s="5"/>
    </row>
    <row r="446" spans="2:3">
      <c r="B446" s="5"/>
      <c r="C446" s="5"/>
    </row>
    <row r="447" spans="2:3">
      <c r="B447" s="5"/>
      <c r="C447" s="5"/>
    </row>
    <row r="448" spans="2:3">
      <c r="B448" s="5"/>
      <c r="C448" s="5"/>
    </row>
    <row r="449" spans="2:3">
      <c r="B449" s="5"/>
      <c r="C449" s="5"/>
    </row>
    <row r="450" spans="2:3">
      <c r="B450" s="5"/>
      <c r="C450" s="5"/>
    </row>
    <row r="451" spans="2:3">
      <c r="B451" s="5"/>
      <c r="C451" s="5"/>
    </row>
    <row r="452" spans="2:3">
      <c r="B452" s="5"/>
      <c r="C452" s="5"/>
    </row>
    <row r="453" spans="2:3">
      <c r="B453" s="5"/>
      <c r="C453" s="5"/>
    </row>
    <row r="454" spans="2:3">
      <c r="B454" s="5"/>
      <c r="C454" s="5"/>
    </row>
    <row r="455" spans="2:3">
      <c r="B455" s="5"/>
      <c r="C455" s="5"/>
    </row>
    <row r="456" spans="2:3">
      <c r="B456" s="5"/>
      <c r="C456" s="5"/>
    </row>
    <row r="457" spans="2:3">
      <c r="B457" s="5"/>
      <c r="C457" s="5"/>
    </row>
    <row r="458" spans="2:3">
      <c r="B458" s="5"/>
      <c r="C458" s="5"/>
    </row>
    <row r="459" spans="2:3">
      <c r="B459" s="5"/>
      <c r="C459" s="5"/>
    </row>
    <row r="460" spans="2:3">
      <c r="B460" s="5"/>
      <c r="C460" s="5"/>
    </row>
    <row r="461" spans="2:3">
      <c r="B461" s="5"/>
      <c r="C461" s="5"/>
    </row>
    <row r="462" spans="2:3">
      <c r="B462" s="5"/>
      <c r="C462" s="5"/>
    </row>
    <row r="463" spans="2:3">
      <c r="B463" s="5"/>
      <c r="C463" s="5"/>
    </row>
    <row r="464" spans="2:3">
      <c r="B464" s="5"/>
      <c r="C464" s="5"/>
    </row>
    <row r="465" spans="2:3">
      <c r="B465" s="5"/>
      <c r="C465" s="5"/>
    </row>
    <row r="466" spans="2:3">
      <c r="B466" s="5"/>
      <c r="C466" s="5"/>
    </row>
    <row r="467" spans="2:3">
      <c r="B467" s="5"/>
      <c r="C467" s="5"/>
    </row>
    <row r="468" spans="2:3">
      <c r="B468" s="5"/>
      <c r="C468" s="5"/>
    </row>
    <row r="469" spans="2:3">
      <c r="B469" s="5"/>
      <c r="C469" s="5"/>
    </row>
    <row r="470" spans="2:3">
      <c r="B470" s="5"/>
      <c r="C470" s="5"/>
    </row>
    <row r="471" spans="2:3">
      <c r="B471" s="5"/>
      <c r="C471" s="5"/>
    </row>
    <row r="472" spans="2:3">
      <c r="B472" s="5"/>
      <c r="C472" s="5"/>
    </row>
    <row r="473" spans="2:3">
      <c r="B473" s="5"/>
      <c r="C473" s="5"/>
    </row>
    <row r="474" spans="2:3">
      <c r="B474" s="5"/>
      <c r="C474" s="5"/>
    </row>
    <row r="475" spans="2:3">
      <c r="B475" s="5"/>
      <c r="C475" s="5"/>
    </row>
    <row r="476" spans="2:3">
      <c r="B476" s="5"/>
      <c r="C476" s="5"/>
    </row>
    <row r="477" spans="2:3">
      <c r="B477" s="5"/>
      <c r="C477" s="5"/>
    </row>
    <row r="478" spans="2:3">
      <c r="B478" s="5"/>
      <c r="C478" s="5"/>
    </row>
    <row r="479" spans="2:3">
      <c r="B479" s="5"/>
      <c r="C479" s="5"/>
    </row>
    <row r="480" spans="2:3">
      <c r="B480" s="5"/>
      <c r="C480" s="5"/>
    </row>
    <row r="481" spans="2:3">
      <c r="B481" s="5"/>
      <c r="C481" s="5"/>
    </row>
    <row r="482" spans="2:3">
      <c r="B482" s="5"/>
      <c r="C482" s="5"/>
    </row>
    <row r="483" spans="2:3">
      <c r="B483" s="5"/>
      <c r="C483" s="5"/>
    </row>
    <row r="484" spans="2:3">
      <c r="B484" s="5"/>
      <c r="C484" s="5"/>
    </row>
    <row r="485" spans="2:3">
      <c r="B485" s="5"/>
      <c r="C485" s="5"/>
    </row>
    <row r="486" spans="2:3">
      <c r="B486" s="5"/>
      <c r="C486" s="5"/>
    </row>
    <row r="487" spans="2:3">
      <c r="B487" s="5"/>
      <c r="C487" s="5"/>
    </row>
    <row r="488" spans="2:3">
      <c r="B488" s="5"/>
      <c r="C488" s="5"/>
    </row>
    <row r="489" spans="2:3">
      <c r="B489" s="5"/>
      <c r="C489" s="5"/>
    </row>
    <row r="490" spans="2:3">
      <c r="B490" s="5"/>
      <c r="C490" s="5"/>
    </row>
    <row r="491" spans="2:3">
      <c r="B491" s="5"/>
      <c r="C491" s="5"/>
    </row>
    <row r="492" spans="2:3">
      <c r="B492" s="5"/>
      <c r="C492" s="5"/>
    </row>
    <row r="493" spans="2:3">
      <c r="B493" s="5"/>
      <c r="C493" s="5"/>
    </row>
    <row r="494" spans="2:3">
      <c r="B494" s="5"/>
      <c r="C494" s="5"/>
    </row>
    <row r="495" spans="2:3">
      <c r="B495" s="5"/>
      <c r="C495" s="5"/>
    </row>
    <row r="496" spans="2:3">
      <c r="B496" s="5"/>
      <c r="C496" s="5"/>
    </row>
    <row r="497" spans="2:3">
      <c r="B497" s="5"/>
      <c r="C497" s="5"/>
    </row>
    <row r="498" spans="2:3">
      <c r="B498" s="5"/>
      <c r="C498" s="5"/>
    </row>
    <row r="499" spans="2:3">
      <c r="B499" s="5"/>
      <c r="C499" s="5"/>
    </row>
    <row r="500" spans="2:3">
      <c r="B500" s="5"/>
      <c r="C500" s="5"/>
    </row>
    <row r="501" spans="2:3">
      <c r="B501" s="5"/>
      <c r="C501" s="5"/>
    </row>
    <row r="502" spans="2:3">
      <c r="B502" s="5"/>
      <c r="C502" s="5"/>
    </row>
    <row r="503" spans="2:3">
      <c r="B503" s="5"/>
      <c r="C503" s="5"/>
    </row>
    <row r="504" spans="2:3">
      <c r="B504" s="5"/>
      <c r="C504" s="5"/>
    </row>
    <row r="505" spans="2:3">
      <c r="B505" s="5"/>
      <c r="C505" s="5"/>
    </row>
    <row r="506" spans="2:3">
      <c r="B506" s="5"/>
      <c r="C506" s="5"/>
    </row>
    <row r="507" spans="2:3">
      <c r="B507" s="5"/>
      <c r="C507" s="5"/>
    </row>
    <row r="508" spans="2:3">
      <c r="B508" s="5"/>
      <c r="C508" s="5"/>
    </row>
    <row r="509" spans="2:3">
      <c r="B509" s="5"/>
      <c r="C509" s="5"/>
    </row>
    <row r="510" spans="2:3">
      <c r="B510" s="5"/>
      <c r="C510" s="5"/>
    </row>
    <row r="511" spans="2:3">
      <c r="B511" s="5"/>
      <c r="C511" s="5"/>
    </row>
    <row r="512" spans="2:3">
      <c r="B512" s="5"/>
      <c r="C512" s="5"/>
    </row>
    <row r="513" spans="2:3">
      <c r="B513" s="5"/>
      <c r="C513" s="5"/>
    </row>
    <row r="514" spans="2:3">
      <c r="B514" s="5"/>
      <c r="C514" s="5"/>
    </row>
    <row r="515" spans="2:3">
      <c r="B515" s="5"/>
      <c r="C515" s="5"/>
    </row>
    <row r="516" spans="2:3">
      <c r="B516" s="5"/>
      <c r="C516" s="5"/>
    </row>
    <row r="517" spans="2:3">
      <c r="B517" s="5"/>
      <c r="C517" s="5"/>
    </row>
    <row r="518" spans="2:3">
      <c r="B518" s="5"/>
      <c r="C518" s="5"/>
    </row>
    <row r="519" spans="2:3">
      <c r="B519" s="5"/>
      <c r="C519" s="5"/>
    </row>
    <row r="520" spans="2:3">
      <c r="B520" s="5"/>
      <c r="C520" s="5"/>
    </row>
    <row r="521" spans="2:3">
      <c r="B521" s="5"/>
      <c r="C521" s="5"/>
    </row>
    <row r="522" spans="2:3">
      <c r="B522" s="5"/>
      <c r="C522" s="5"/>
    </row>
    <row r="523" spans="2:3">
      <c r="B523" s="5"/>
      <c r="C523" s="5"/>
    </row>
    <row r="524" spans="2:3">
      <c r="B524" s="5"/>
      <c r="C524" s="5"/>
    </row>
    <row r="525" spans="2:3">
      <c r="B525" s="5"/>
      <c r="C525" s="5"/>
    </row>
    <row r="526" spans="2:3">
      <c r="B526" s="5"/>
      <c r="C526" s="5"/>
    </row>
    <row r="527" spans="2:3">
      <c r="B527" s="5"/>
      <c r="C527" s="5"/>
    </row>
    <row r="528" spans="2:3">
      <c r="B528" s="5"/>
      <c r="C528" s="5"/>
    </row>
    <row r="529" spans="2:3">
      <c r="B529" s="5"/>
      <c r="C529" s="5"/>
    </row>
    <row r="530" spans="2:3">
      <c r="B530" s="5"/>
      <c r="C530" s="5"/>
    </row>
    <row r="531" spans="2:3">
      <c r="B531" s="5"/>
      <c r="C531" s="5"/>
    </row>
    <row r="532" spans="2:3">
      <c r="B532" s="5"/>
      <c r="C532" s="5"/>
    </row>
    <row r="533" spans="2:3">
      <c r="B533" s="5"/>
      <c r="C533" s="5"/>
    </row>
    <row r="534" spans="2:3">
      <c r="B534" s="5"/>
      <c r="C534" s="5"/>
    </row>
    <row r="535" spans="2:3">
      <c r="B535" s="5"/>
      <c r="C535" s="5"/>
    </row>
    <row r="536" spans="2:3">
      <c r="B536" s="5"/>
      <c r="C536" s="5"/>
    </row>
    <row r="537" spans="2:3">
      <c r="B537" s="5"/>
      <c r="C537" s="5"/>
    </row>
    <row r="538" spans="2:3">
      <c r="B538" s="5"/>
      <c r="C538" s="5"/>
    </row>
    <row r="539" spans="2:3">
      <c r="B539" s="5"/>
      <c r="C539" s="5"/>
    </row>
    <row r="540" spans="2:3">
      <c r="B540" s="5"/>
      <c r="C540" s="5"/>
    </row>
    <row r="541" spans="2:3">
      <c r="B541" s="5"/>
      <c r="C541" s="5"/>
    </row>
    <row r="542" spans="2:3">
      <c r="B542" s="5"/>
      <c r="C542" s="5"/>
    </row>
    <row r="543" spans="2:3">
      <c r="B543" s="5"/>
      <c r="C543" s="5"/>
    </row>
    <row r="544" spans="2:3">
      <c r="B544" s="5"/>
      <c r="C544" s="5"/>
    </row>
    <row r="545" spans="2:3">
      <c r="B545" s="5"/>
      <c r="C545" s="5"/>
    </row>
    <row r="546" spans="2:3">
      <c r="B546" s="5"/>
      <c r="C546" s="5"/>
    </row>
    <row r="547" spans="2:3">
      <c r="B547" s="5"/>
      <c r="C547" s="5"/>
    </row>
    <row r="548" spans="2:3">
      <c r="B548" s="5"/>
      <c r="C548" s="5"/>
    </row>
    <row r="549" spans="2:3">
      <c r="B549" s="5"/>
      <c r="C549" s="5"/>
    </row>
    <row r="550" spans="2:3">
      <c r="B550" s="5"/>
      <c r="C550" s="5"/>
    </row>
    <row r="551" spans="2:3">
      <c r="B551" s="5"/>
      <c r="C551" s="5"/>
    </row>
    <row r="552" spans="2:3">
      <c r="B552" s="5"/>
      <c r="C552" s="5"/>
    </row>
    <row r="553" spans="2:3">
      <c r="B553" s="5"/>
      <c r="C553" s="5"/>
    </row>
    <row r="554" spans="2:3">
      <c r="B554" s="5"/>
      <c r="C554" s="5"/>
    </row>
    <row r="555" spans="2:3">
      <c r="B555" s="5"/>
      <c r="C555" s="5"/>
    </row>
    <row r="556" spans="2:3">
      <c r="B556" s="5"/>
      <c r="C556" s="5"/>
    </row>
    <row r="557" spans="2:3">
      <c r="B557" s="5"/>
      <c r="C557" s="5"/>
    </row>
    <row r="558" spans="2:3">
      <c r="B558" s="5"/>
      <c r="C558" s="5"/>
    </row>
    <row r="559" spans="2:3">
      <c r="B559" s="5"/>
      <c r="C559" s="5"/>
    </row>
    <row r="560" spans="2:3">
      <c r="B560" s="5"/>
      <c r="C560" s="5"/>
    </row>
    <row r="561" spans="2:3">
      <c r="B561" s="5"/>
      <c r="C561" s="5"/>
    </row>
    <row r="562" spans="2:3">
      <c r="B562" s="5"/>
      <c r="C562" s="5"/>
    </row>
    <row r="563" spans="2:3">
      <c r="B563" s="5"/>
      <c r="C563" s="5"/>
    </row>
    <row r="564" spans="2:3">
      <c r="B564" s="5"/>
      <c r="C564" s="5"/>
    </row>
    <row r="565" spans="2:3">
      <c r="B565" s="5"/>
      <c r="C565" s="5"/>
    </row>
    <row r="566" spans="2:3">
      <c r="B566" s="5"/>
      <c r="C566" s="5"/>
    </row>
    <row r="567" spans="2:3">
      <c r="B567" s="5"/>
      <c r="C567" s="5"/>
    </row>
    <row r="568" spans="2:3">
      <c r="B568" s="5"/>
      <c r="C568" s="5"/>
    </row>
    <row r="569" spans="2:3">
      <c r="B569" s="5"/>
      <c r="C569" s="5"/>
    </row>
    <row r="570" spans="2:3">
      <c r="B570" s="5"/>
      <c r="C570" s="5"/>
    </row>
    <row r="571" spans="2:3">
      <c r="B571" s="5"/>
      <c r="C571" s="5"/>
    </row>
    <row r="572" spans="2:3">
      <c r="B572" s="5"/>
      <c r="C572" s="5"/>
    </row>
    <row r="573" spans="2:3">
      <c r="B573" s="5"/>
      <c r="C573" s="5"/>
    </row>
    <row r="574" spans="2:3">
      <c r="B574" s="5"/>
      <c r="C574" s="5"/>
    </row>
    <row r="575" spans="2:3">
      <c r="B575" s="5"/>
      <c r="C575" s="5"/>
    </row>
    <row r="576" spans="2:3">
      <c r="B576" s="5"/>
      <c r="C576" s="5"/>
    </row>
    <row r="577" spans="2:3">
      <c r="B577" s="5"/>
      <c r="C577" s="5"/>
    </row>
    <row r="578" spans="2:3">
      <c r="B578" s="5"/>
      <c r="C578" s="5"/>
    </row>
    <row r="579" spans="2:3">
      <c r="B579" s="5"/>
      <c r="C579" s="5"/>
    </row>
    <row r="580" spans="2:3">
      <c r="B580" s="5"/>
      <c r="C580" s="5"/>
    </row>
    <row r="581" spans="2:3">
      <c r="B581" s="5"/>
      <c r="C581" s="5"/>
    </row>
    <row r="582" spans="2:3">
      <c r="B582" s="5"/>
      <c r="C582" s="5"/>
    </row>
    <row r="583" spans="2:3">
      <c r="B583" s="5"/>
      <c r="C583" s="5"/>
    </row>
    <row r="584" spans="2:3">
      <c r="B584" s="5"/>
      <c r="C584" s="5"/>
    </row>
    <row r="585" spans="2:3">
      <c r="B585" s="5"/>
      <c r="C585" s="5"/>
    </row>
    <row r="586" spans="2:3">
      <c r="B586" s="5"/>
      <c r="C586" s="5"/>
    </row>
    <row r="587" spans="2:3">
      <c r="B587" s="5"/>
      <c r="C587" s="5"/>
    </row>
    <row r="588" spans="2:3">
      <c r="B588" s="5"/>
      <c r="C588" s="5"/>
    </row>
    <row r="589" spans="2:3">
      <c r="B589" s="5"/>
      <c r="C589" s="5"/>
    </row>
    <row r="590" spans="2:3">
      <c r="B590" s="5"/>
      <c r="C590" s="5"/>
    </row>
    <row r="591" spans="2:3">
      <c r="B591" s="5"/>
      <c r="C591" s="5"/>
    </row>
    <row r="592" spans="2:3">
      <c r="B592" s="5"/>
      <c r="C592" s="5"/>
    </row>
    <row r="593" spans="2:3">
      <c r="B593" s="5"/>
      <c r="C593" s="5"/>
    </row>
    <row r="594" spans="2:3">
      <c r="B594" s="5"/>
      <c r="C594" s="5"/>
    </row>
    <row r="595" spans="2:3">
      <c r="B595" s="5"/>
      <c r="C595" s="5"/>
    </row>
    <row r="596" spans="2:3">
      <c r="B596" s="5"/>
      <c r="C596" s="5"/>
    </row>
    <row r="597" spans="2:3">
      <c r="B597" s="5"/>
      <c r="C597" s="5"/>
    </row>
    <row r="598" spans="2:3">
      <c r="B598" s="5"/>
      <c r="C598" s="5"/>
    </row>
    <row r="599" spans="2:3">
      <c r="B599" s="5"/>
      <c r="C599" s="5"/>
    </row>
    <row r="600" spans="2:3">
      <c r="B600" s="5"/>
      <c r="C600" s="5"/>
    </row>
    <row r="601" spans="2:3">
      <c r="B601" s="5"/>
      <c r="C601" s="5"/>
    </row>
    <row r="602" spans="2:3">
      <c r="B602" s="5"/>
      <c r="C602" s="5"/>
    </row>
    <row r="603" spans="2:3">
      <c r="B603" s="5"/>
      <c r="C603" s="5"/>
    </row>
    <row r="604" spans="2:3">
      <c r="B604" s="5"/>
      <c r="C604" s="5"/>
    </row>
    <row r="605" spans="2:3">
      <c r="B605" s="5"/>
      <c r="C605" s="5"/>
    </row>
    <row r="606" spans="2:3">
      <c r="B606" s="5"/>
      <c r="C606" s="5"/>
    </row>
    <row r="607" spans="2:3">
      <c r="B607" s="5"/>
      <c r="C607" s="5"/>
    </row>
    <row r="608" spans="2:3">
      <c r="B608" s="5"/>
      <c r="C608" s="5"/>
    </row>
    <row r="609" spans="2:3">
      <c r="B609" s="5"/>
      <c r="C609" s="5"/>
    </row>
    <row r="610" spans="2:3">
      <c r="B610" s="5"/>
      <c r="C610" s="5"/>
    </row>
    <row r="611" spans="2:3">
      <c r="B611" s="5"/>
      <c r="C611" s="5"/>
    </row>
    <row r="612" spans="2:3">
      <c r="B612" s="5"/>
      <c r="C612" s="5"/>
    </row>
    <row r="613" spans="2:3">
      <c r="B613" s="5"/>
      <c r="C613" s="5"/>
    </row>
    <row r="614" spans="2:3">
      <c r="B614" s="5"/>
      <c r="C614" s="5"/>
    </row>
    <row r="615" spans="2:3">
      <c r="B615" s="5"/>
      <c r="C615" s="5"/>
    </row>
    <row r="616" spans="2:3">
      <c r="B616" s="5"/>
      <c r="C616" s="5"/>
    </row>
    <row r="617" spans="2:3">
      <c r="B617" s="5"/>
      <c r="C617" s="5"/>
    </row>
    <row r="618" spans="2:3">
      <c r="B618" s="5"/>
      <c r="C618" s="5"/>
    </row>
    <row r="619" spans="2:3">
      <c r="B619" s="5"/>
      <c r="C619" s="5"/>
    </row>
    <row r="620" spans="2:3">
      <c r="B620" s="5"/>
      <c r="C620" s="5"/>
    </row>
    <row r="621" spans="2:3">
      <c r="B621" s="5"/>
      <c r="C621" s="5"/>
    </row>
    <row r="622" spans="2:3">
      <c r="B622" s="5"/>
      <c r="C622" s="5"/>
    </row>
    <row r="623" spans="2:3">
      <c r="B623" s="5"/>
      <c r="C623" s="5"/>
    </row>
    <row r="624" spans="2:3">
      <c r="B624" s="5"/>
      <c r="C624" s="5"/>
    </row>
    <row r="625" spans="2:3">
      <c r="B625" s="5"/>
      <c r="C625" s="5"/>
    </row>
    <row r="626" spans="2:3">
      <c r="B626" s="5"/>
      <c r="C626" s="5"/>
    </row>
    <row r="627" spans="2:3">
      <c r="B627" s="5"/>
      <c r="C627" s="5"/>
    </row>
    <row r="628" spans="2:3">
      <c r="B628" s="5"/>
      <c r="C628" s="5"/>
    </row>
    <row r="629" spans="2:3">
      <c r="B629" s="5"/>
      <c r="C629" s="5"/>
    </row>
    <row r="630" spans="2:3">
      <c r="B630" s="5"/>
      <c r="C630" s="5"/>
    </row>
    <row r="631" spans="2:3">
      <c r="B631" s="5"/>
      <c r="C631" s="5"/>
    </row>
    <row r="632" spans="2:3">
      <c r="B632" s="5"/>
      <c r="C632" s="5"/>
    </row>
    <row r="633" spans="2:3">
      <c r="B633" s="5"/>
      <c r="C633" s="5"/>
    </row>
    <row r="634" spans="2:3">
      <c r="B634" s="5"/>
      <c r="C634" s="5"/>
    </row>
    <row r="635" spans="2:3">
      <c r="B635" s="5"/>
      <c r="C635" s="5"/>
    </row>
    <row r="636" spans="2:3">
      <c r="B636" s="5"/>
      <c r="C636" s="5"/>
    </row>
    <row r="637" spans="2:3">
      <c r="B637" s="5"/>
      <c r="C637" s="5"/>
    </row>
    <row r="638" spans="2:3">
      <c r="B638" s="5"/>
      <c r="C638" s="5"/>
    </row>
    <row r="639" spans="2:3">
      <c r="B639" s="5"/>
      <c r="C639" s="5"/>
    </row>
    <row r="640" spans="2:3">
      <c r="B640" s="5"/>
      <c r="C640" s="5"/>
    </row>
    <row r="641" spans="2:3">
      <c r="B641" s="5"/>
      <c r="C641" s="5"/>
    </row>
    <row r="642" spans="2:3">
      <c r="B642" s="5"/>
      <c r="C642" s="5"/>
    </row>
    <row r="643" spans="2:3">
      <c r="B643" s="5"/>
      <c r="C643" s="5"/>
    </row>
    <row r="644" spans="2:3">
      <c r="B644" s="5"/>
      <c r="C644" s="5"/>
    </row>
    <row r="645" spans="2:3">
      <c r="B645" s="5"/>
      <c r="C645" s="5"/>
    </row>
    <row r="646" spans="2:3">
      <c r="B646" s="5"/>
      <c r="C646" s="5"/>
    </row>
    <row r="647" spans="2:3">
      <c r="B647" s="5"/>
      <c r="C647" s="5"/>
    </row>
    <row r="648" spans="2:3">
      <c r="B648" s="5"/>
      <c r="C648" s="5"/>
    </row>
    <row r="649" spans="2:3">
      <c r="B649" s="5"/>
      <c r="C649" s="5"/>
    </row>
    <row r="650" spans="2:3">
      <c r="B650" s="5"/>
      <c r="C650" s="5"/>
    </row>
    <row r="651" spans="2:3">
      <c r="B651" s="5"/>
      <c r="C651" s="5"/>
    </row>
    <row r="652" spans="2:3">
      <c r="B652" s="5"/>
      <c r="C652" s="5"/>
    </row>
    <row r="653" spans="2:3">
      <c r="B653" s="5"/>
      <c r="C653" s="5"/>
    </row>
    <row r="654" spans="2:3">
      <c r="B654" s="5"/>
      <c r="C654" s="5"/>
    </row>
    <row r="655" spans="2:3">
      <c r="B655" s="5"/>
      <c r="C655" s="5"/>
    </row>
    <row r="656" spans="2:3">
      <c r="B656" s="5"/>
      <c r="C656" s="5"/>
    </row>
    <row r="657" spans="2:3">
      <c r="B657" s="5"/>
      <c r="C657" s="5"/>
    </row>
    <row r="658" spans="2:3">
      <c r="B658" s="5"/>
      <c r="C658" s="5"/>
    </row>
    <row r="659" spans="2:3">
      <c r="B659" s="5"/>
      <c r="C659" s="5"/>
    </row>
    <row r="660" spans="2:3">
      <c r="B660" s="5"/>
      <c r="C660" s="5"/>
    </row>
    <row r="661" spans="2:3">
      <c r="B661" s="5"/>
      <c r="C661" s="5"/>
    </row>
    <row r="662" spans="2:3">
      <c r="B662" s="5"/>
      <c r="C662" s="5"/>
    </row>
    <row r="663" spans="2:3">
      <c r="B663" s="5"/>
      <c r="C663" s="5"/>
    </row>
    <row r="664" spans="2:3">
      <c r="B664" s="5"/>
      <c r="C664" s="5"/>
    </row>
    <row r="665" spans="2:3">
      <c r="B665" s="5"/>
      <c r="C665" s="5"/>
    </row>
    <row r="666" spans="2:3">
      <c r="B666" s="5"/>
      <c r="C666" s="5"/>
    </row>
    <row r="667" spans="2:3">
      <c r="B667" s="5"/>
      <c r="C667" s="5"/>
    </row>
    <row r="668" spans="2:3">
      <c r="B668" s="5"/>
      <c r="C668" s="5"/>
    </row>
    <row r="669" spans="2:3">
      <c r="B669" s="5"/>
      <c r="C669" s="5"/>
    </row>
    <row r="670" spans="2:3">
      <c r="B670" s="5"/>
      <c r="C670" s="5"/>
    </row>
    <row r="671" spans="2:3">
      <c r="B671" s="5"/>
      <c r="C671" s="5"/>
    </row>
    <row r="672" spans="2:3">
      <c r="B672" s="5"/>
      <c r="C672" s="5"/>
    </row>
    <row r="673" spans="2:3">
      <c r="B673" s="5"/>
      <c r="C673" s="5"/>
    </row>
    <row r="674" spans="2:3">
      <c r="B674" s="5"/>
      <c r="C674" s="5"/>
    </row>
    <row r="675" spans="2:3">
      <c r="B675" s="5"/>
      <c r="C675" s="5"/>
    </row>
    <row r="676" spans="2:3">
      <c r="B676" s="5"/>
      <c r="C676" s="5"/>
    </row>
    <row r="677" spans="2:3">
      <c r="B677" s="5"/>
      <c r="C677" s="5"/>
    </row>
    <row r="678" spans="2:3">
      <c r="B678" s="5"/>
      <c r="C678" s="5"/>
    </row>
    <row r="679" spans="2:3">
      <c r="B679" s="5"/>
      <c r="C679" s="5"/>
    </row>
    <row r="680" spans="2:3">
      <c r="B680" s="5"/>
      <c r="C680" s="5"/>
    </row>
    <row r="681" spans="2:3">
      <c r="B681" s="5"/>
      <c r="C681" s="5"/>
    </row>
    <row r="682" spans="2:3">
      <c r="B682" s="5"/>
      <c r="C682" s="5"/>
    </row>
    <row r="683" spans="2:3">
      <c r="B683" s="5"/>
      <c r="C683" s="5"/>
    </row>
    <row r="684" spans="2:3">
      <c r="B684" s="5"/>
      <c r="C684" s="5"/>
    </row>
    <row r="685" spans="2:3">
      <c r="B685" s="5"/>
      <c r="C685" s="5"/>
    </row>
    <row r="686" spans="2:3">
      <c r="B686" s="5"/>
      <c r="C686" s="5"/>
    </row>
    <row r="687" spans="2:3">
      <c r="B687" s="5"/>
      <c r="C687" s="5"/>
    </row>
    <row r="688" spans="2:3">
      <c r="B688" s="5"/>
      <c r="C688" s="5"/>
    </row>
    <row r="689" spans="2:3">
      <c r="B689" s="5"/>
      <c r="C689" s="5"/>
    </row>
    <row r="690" spans="2:3">
      <c r="B690" s="5"/>
      <c r="C690" s="5"/>
    </row>
    <row r="691" spans="2:3">
      <c r="B691" s="5"/>
      <c r="C691" s="5"/>
    </row>
    <row r="692" spans="2:3">
      <c r="B692" s="5"/>
      <c r="C692" s="5"/>
    </row>
    <row r="693" spans="2:3">
      <c r="B693" s="5"/>
      <c r="C693" s="5"/>
    </row>
    <row r="694" spans="2:3">
      <c r="B694" s="5"/>
      <c r="C694" s="5"/>
    </row>
    <row r="695" spans="2:3">
      <c r="B695" s="5"/>
      <c r="C695" s="5"/>
    </row>
    <row r="696" spans="2:3">
      <c r="B696" s="5"/>
      <c r="C696" s="5"/>
    </row>
    <row r="697" spans="2:3">
      <c r="B697" s="5"/>
      <c r="C697" s="5"/>
    </row>
    <row r="698" spans="2:3">
      <c r="B698" s="5"/>
      <c r="C698" s="5"/>
    </row>
    <row r="699" spans="2:3">
      <c r="B699" s="5"/>
      <c r="C699" s="5"/>
    </row>
    <row r="700" spans="2:3">
      <c r="B700" s="5"/>
      <c r="C700" s="5"/>
    </row>
    <row r="701" spans="2:3">
      <c r="B701" s="5"/>
      <c r="C701" s="5"/>
    </row>
    <row r="702" spans="2:3">
      <c r="B702" s="5"/>
      <c r="C702" s="5"/>
    </row>
    <row r="703" spans="2:3">
      <c r="B703" s="5"/>
      <c r="C703" s="5"/>
    </row>
    <row r="704" spans="2:3">
      <c r="B704" s="5"/>
      <c r="C704" s="5"/>
    </row>
    <row r="705" spans="2:3">
      <c r="B705" s="5"/>
      <c r="C705" s="5"/>
    </row>
    <row r="706" spans="2:3">
      <c r="B706" s="5"/>
      <c r="C706" s="5"/>
    </row>
    <row r="707" spans="2:3">
      <c r="B707" s="5"/>
      <c r="C707" s="5"/>
    </row>
    <row r="708" spans="2:3">
      <c r="B708" s="5"/>
      <c r="C708" s="5"/>
    </row>
    <row r="709" spans="2:3">
      <c r="B709" s="5"/>
      <c r="C709" s="5"/>
    </row>
    <row r="710" spans="2:3">
      <c r="B710" s="5"/>
      <c r="C710" s="5"/>
    </row>
    <row r="711" spans="2:3">
      <c r="B711" s="5"/>
      <c r="C711" s="5"/>
    </row>
    <row r="712" spans="2:3">
      <c r="B712" s="5"/>
      <c r="C712" s="5"/>
    </row>
    <row r="713" spans="2:3">
      <c r="B713" s="5"/>
      <c r="C713" s="5"/>
    </row>
    <row r="714" spans="2:3">
      <c r="B714" s="5"/>
      <c r="C714" s="5"/>
    </row>
    <row r="715" spans="2:3">
      <c r="B715" s="5"/>
      <c r="C715" s="5"/>
    </row>
    <row r="716" spans="2:3">
      <c r="B716" s="5"/>
      <c r="C716" s="5"/>
    </row>
    <row r="717" spans="2:3">
      <c r="B717" s="5"/>
      <c r="C717" s="5"/>
    </row>
    <row r="718" spans="2:3">
      <c r="B718" s="5"/>
      <c r="C718" s="5"/>
    </row>
    <row r="719" spans="2:3">
      <c r="B719" s="5"/>
      <c r="C719" s="5"/>
    </row>
    <row r="720" spans="2:3">
      <c r="B720" s="5"/>
      <c r="C720" s="5"/>
    </row>
    <row r="721" spans="2:3">
      <c r="B721" s="5"/>
      <c r="C721" s="5"/>
    </row>
    <row r="722" spans="2:3">
      <c r="B722" s="5"/>
      <c r="C722" s="5"/>
    </row>
    <row r="723" spans="2:3">
      <c r="B723" s="5"/>
      <c r="C723" s="5"/>
    </row>
    <row r="724" spans="2:3">
      <c r="B724" s="5"/>
      <c r="C724" s="5"/>
    </row>
    <row r="725" spans="2:3">
      <c r="B725" s="5"/>
      <c r="C725" s="5"/>
    </row>
    <row r="726" spans="2:3">
      <c r="B726" s="5"/>
      <c r="C726" s="5"/>
    </row>
    <row r="727" spans="2:3">
      <c r="B727" s="5"/>
      <c r="C727" s="5"/>
    </row>
    <row r="728" spans="2:3">
      <c r="B728" s="5"/>
      <c r="C728" s="5"/>
    </row>
    <row r="729" spans="2:3">
      <c r="B729" s="5"/>
      <c r="C729" s="5"/>
    </row>
    <row r="730" spans="2:3">
      <c r="B730" s="5"/>
      <c r="C730" s="5"/>
    </row>
    <row r="731" spans="2:3">
      <c r="B731" s="5"/>
      <c r="C731" s="5"/>
    </row>
    <row r="732" spans="2:3">
      <c r="B732" s="5"/>
      <c r="C732" s="5"/>
    </row>
    <row r="733" spans="2:3">
      <c r="B733" s="5"/>
      <c r="C733" s="5"/>
    </row>
    <row r="734" spans="2:3">
      <c r="B734" s="5"/>
      <c r="C734" s="5"/>
    </row>
    <row r="735" spans="2:3">
      <c r="B735" s="5"/>
      <c r="C735" s="5"/>
    </row>
    <row r="736" spans="2:3">
      <c r="B736" s="5"/>
      <c r="C736" s="5"/>
    </row>
    <row r="737" spans="2:3">
      <c r="B737" s="5"/>
      <c r="C737" s="5"/>
    </row>
    <row r="738" spans="2:3">
      <c r="B738" s="5"/>
      <c r="C738" s="5"/>
    </row>
    <row r="739" spans="2:3">
      <c r="B739" s="5"/>
      <c r="C739" s="5"/>
    </row>
    <row r="740" spans="2:3">
      <c r="B740" s="5"/>
      <c r="C740" s="5"/>
    </row>
    <row r="741" spans="2:3">
      <c r="B741" s="5"/>
      <c r="C741" s="5"/>
    </row>
    <row r="742" spans="2:3">
      <c r="B742" s="5"/>
      <c r="C742" s="5"/>
    </row>
    <row r="743" spans="2:3">
      <c r="B743" s="5"/>
      <c r="C743" s="5"/>
    </row>
    <row r="744" spans="2:3">
      <c r="B744" s="5"/>
      <c r="C744" s="5"/>
    </row>
    <row r="745" spans="2:3">
      <c r="B745" s="5"/>
      <c r="C745" s="5"/>
    </row>
    <row r="746" spans="2:3">
      <c r="B746" s="5"/>
      <c r="C746" s="5"/>
    </row>
    <row r="747" spans="2:3">
      <c r="B747" s="5"/>
      <c r="C747" s="5"/>
    </row>
    <row r="748" spans="2:3">
      <c r="B748" s="5"/>
      <c r="C748" s="5"/>
    </row>
    <row r="749" spans="2:3">
      <c r="B749" s="5"/>
      <c r="C749" s="5"/>
    </row>
    <row r="750" spans="2:3">
      <c r="B750" s="5"/>
      <c r="C750" s="5"/>
    </row>
    <row r="751" spans="2:3">
      <c r="B751" s="5"/>
      <c r="C751" s="5"/>
    </row>
    <row r="752" spans="2:3">
      <c r="B752" s="5"/>
      <c r="C752" s="5"/>
    </row>
    <row r="753" spans="2:3">
      <c r="B753" s="5"/>
      <c r="C753" s="5"/>
    </row>
    <row r="754" spans="2:3">
      <c r="B754" s="5"/>
      <c r="C754" s="5"/>
    </row>
    <row r="755" spans="2:3">
      <c r="B755" s="5"/>
      <c r="C755" s="5"/>
    </row>
    <row r="756" spans="2:3">
      <c r="B756" s="5"/>
      <c r="C756" s="5"/>
    </row>
    <row r="757" spans="2:3">
      <c r="B757" s="5"/>
      <c r="C757" s="5"/>
    </row>
    <row r="758" spans="2:3">
      <c r="B758" s="5"/>
      <c r="C758" s="5"/>
    </row>
    <row r="759" spans="2:3">
      <c r="B759" s="5"/>
      <c r="C759" s="5"/>
    </row>
    <row r="760" spans="2:3">
      <c r="B760" s="5"/>
      <c r="C760" s="5"/>
    </row>
    <row r="761" spans="2:3">
      <c r="B761" s="5"/>
      <c r="C761" s="5"/>
    </row>
    <row r="762" spans="2:3">
      <c r="B762" s="5"/>
      <c r="C762" s="5"/>
    </row>
    <row r="763" spans="2:3">
      <c r="B763" s="5"/>
      <c r="C763" s="5"/>
    </row>
    <row r="764" spans="2:3">
      <c r="B764" s="5"/>
      <c r="C764" s="5"/>
    </row>
    <row r="765" spans="2:3">
      <c r="B765" s="5"/>
      <c r="C765" s="5"/>
    </row>
    <row r="766" spans="2:3">
      <c r="B766" s="5"/>
      <c r="C766" s="5"/>
    </row>
    <row r="767" spans="2:3">
      <c r="B767" s="5"/>
      <c r="C767" s="5"/>
    </row>
    <row r="768" spans="2:3">
      <c r="B768" s="5"/>
      <c r="C768" s="5"/>
    </row>
    <row r="769" spans="2:3">
      <c r="B769" s="5"/>
      <c r="C769" s="5"/>
    </row>
    <row r="770" spans="2:3">
      <c r="B770" s="5"/>
      <c r="C770" s="5"/>
    </row>
    <row r="771" spans="2:3">
      <c r="B771" s="5"/>
      <c r="C771" s="5"/>
    </row>
    <row r="772" spans="2:3">
      <c r="B772" s="5"/>
      <c r="C772" s="5"/>
    </row>
    <row r="773" spans="2:3">
      <c r="B773" s="5"/>
      <c r="C773" s="5"/>
    </row>
    <row r="774" spans="2:3">
      <c r="B774" s="5"/>
      <c r="C774" s="5"/>
    </row>
    <row r="775" spans="2:3">
      <c r="B775" s="5"/>
      <c r="C775" s="5"/>
    </row>
    <row r="776" spans="2:3">
      <c r="B776" s="5"/>
      <c r="C776" s="5"/>
    </row>
    <row r="777" spans="2:3">
      <c r="B777" s="5"/>
      <c r="C777" s="5"/>
    </row>
    <row r="778" spans="2:3">
      <c r="B778" s="5"/>
      <c r="C778" s="5"/>
    </row>
    <row r="779" spans="2:3">
      <c r="B779" s="5"/>
      <c r="C779" s="5"/>
    </row>
    <row r="780" spans="2:3">
      <c r="B780" s="5"/>
      <c r="C780" s="5"/>
    </row>
    <row r="781" spans="2:3">
      <c r="B781" s="5"/>
      <c r="C781" s="5"/>
    </row>
    <row r="782" spans="2:3">
      <c r="B782" s="5"/>
      <c r="C782" s="5"/>
    </row>
    <row r="783" spans="2:3">
      <c r="B783" s="5"/>
      <c r="C783" s="5"/>
    </row>
    <row r="784" spans="2:3">
      <c r="B784" s="5"/>
      <c r="C784" s="5"/>
    </row>
    <row r="785" spans="2:3">
      <c r="B785" s="5"/>
      <c r="C785" s="5"/>
    </row>
    <row r="786" spans="2:3">
      <c r="B786" s="5"/>
      <c r="C786" s="5"/>
    </row>
    <row r="787" spans="2:3">
      <c r="B787" s="5"/>
      <c r="C787" s="5"/>
    </row>
    <row r="788" spans="2:3">
      <c r="B788" s="5"/>
      <c r="C788" s="5"/>
    </row>
    <row r="789" spans="2:3">
      <c r="B789" s="5"/>
      <c r="C789" s="5"/>
    </row>
    <row r="790" spans="2:3">
      <c r="B790" s="5"/>
      <c r="C790" s="5"/>
    </row>
    <row r="791" spans="2:3">
      <c r="B791" s="5"/>
      <c r="C791" s="5"/>
    </row>
    <row r="792" spans="2:3">
      <c r="B792" s="5"/>
      <c r="C792" s="5"/>
    </row>
    <row r="793" spans="2:3">
      <c r="B793" s="5"/>
      <c r="C793" s="5"/>
    </row>
    <row r="794" spans="2:3">
      <c r="B794" s="5"/>
      <c r="C794" s="5"/>
    </row>
    <row r="795" spans="2:3">
      <c r="B795" s="5"/>
      <c r="C795" s="5"/>
    </row>
    <row r="796" spans="2:3">
      <c r="B796" s="5"/>
      <c r="C796" s="5"/>
    </row>
    <row r="797" spans="2:3">
      <c r="B797" s="5"/>
      <c r="C797" s="5"/>
    </row>
    <row r="798" spans="2:3">
      <c r="B798" s="5"/>
      <c r="C798" s="5"/>
    </row>
    <row r="799" spans="2:3">
      <c r="B799" s="5"/>
      <c r="C799" s="5"/>
    </row>
    <row r="800" spans="2:3">
      <c r="B800" s="5"/>
      <c r="C800" s="5"/>
    </row>
    <row r="801" spans="2:3">
      <c r="B801" s="5"/>
      <c r="C801" s="5"/>
    </row>
    <row r="802" spans="2:3">
      <c r="B802" s="5"/>
      <c r="C802" s="5"/>
    </row>
    <row r="803" spans="2:3">
      <c r="B803" s="5"/>
      <c r="C803" s="5"/>
    </row>
    <row r="804" spans="2:3">
      <c r="B804" s="5"/>
      <c r="C804" s="5"/>
    </row>
    <row r="805" spans="2:3">
      <c r="B805" s="5"/>
      <c r="C805" s="5"/>
    </row>
    <row r="806" spans="2:3">
      <c r="B806" s="5"/>
      <c r="C806" s="5"/>
    </row>
    <row r="807" spans="2:3">
      <c r="B807" s="5"/>
      <c r="C807" s="5"/>
    </row>
    <row r="808" spans="2:3">
      <c r="B808" s="5"/>
      <c r="C808" s="5"/>
    </row>
    <row r="809" spans="2:3">
      <c r="B809" s="5"/>
      <c r="C809" s="5"/>
    </row>
    <row r="810" spans="2:3">
      <c r="B810" s="5"/>
      <c r="C810" s="5"/>
    </row>
    <row r="811" spans="2:3">
      <c r="B811" s="5"/>
      <c r="C811" s="5"/>
    </row>
    <row r="812" spans="2:3">
      <c r="B812" s="5"/>
      <c r="C812" s="5"/>
    </row>
    <row r="813" spans="2:3">
      <c r="B813" s="5"/>
      <c r="C813" s="5"/>
    </row>
    <row r="814" spans="2:3">
      <c r="B814" s="5"/>
      <c r="C814" s="5"/>
    </row>
    <row r="815" spans="2:3">
      <c r="B815" s="5"/>
      <c r="C815" s="5"/>
    </row>
    <row r="816" spans="2:3">
      <c r="B816" s="5"/>
      <c r="C816" s="5"/>
    </row>
    <row r="817" spans="2:3">
      <c r="B817" s="5"/>
      <c r="C817" s="5"/>
    </row>
    <row r="818" spans="2:3">
      <c r="B818" s="5"/>
      <c r="C818" s="5"/>
    </row>
    <row r="819" spans="2:3">
      <c r="B819" s="5"/>
      <c r="C819" s="5"/>
    </row>
    <row r="820" spans="2:3">
      <c r="B820" s="5"/>
      <c r="C820" s="5"/>
    </row>
    <row r="821" spans="2:3">
      <c r="B821" s="5"/>
      <c r="C821" s="5"/>
    </row>
    <row r="822" spans="2:3">
      <c r="B822" s="5"/>
      <c r="C822" s="5"/>
    </row>
    <row r="823" spans="2:3">
      <c r="B823" s="5"/>
      <c r="C823" s="5"/>
    </row>
    <row r="824" spans="2:3">
      <c r="B824" s="5"/>
      <c r="C824" s="5"/>
    </row>
    <row r="825" spans="2:3">
      <c r="B825" s="5"/>
      <c r="C825" s="5"/>
    </row>
    <row r="826" spans="2:3">
      <c r="B826" s="5"/>
      <c r="C826" s="5"/>
    </row>
    <row r="827" spans="2:3">
      <c r="B827" s="5"/>
      <c r="C827" s="5"/>
    </row>
    <row r="828" spans="2:3">
      <c r="B828" s="5"/>
      <c r="C828" s="5"/>
    </row>
    <row r="829" spans="2:3">
      <c r="B829" s="5"/>
      <c r="C829" s="5"/>
    </row>
    <row r="830" spans="2:3">
      <c r="B830" s="5"/>
      <c r="C830" s="5"/>
    </row>
    <row r="831" spans="2:3">
      <c r="B831" s="5"/>
      <c r="C831" s="5"/>
    </row>
    <row r="832" spans="2:3">
      <c r="B832" s="5"/>
      <c r="C832" s="5"/>
    </row>
    <row r="833" spans="2:3">
      <c r="B833" s="5"/>
      <c r="C833" s="5"/>
    </row>
    <row r="834" spans="2:3">
      <c r="B834" s="5"/>
      <c r="C834" s="5"/>
    </row>
    <row r="835" spans="2:3">
      <c r="B835" s="5"/>
      <c r="C835" s="5"/>
    </row>
    <row r="836" spans="2:3">
      <c r="B836" s="5"/>
      <c r="C836" s="5"/>
    </row>
    <row r="837" spans="2:3">
      <c r="B837" s="5"/>
      <c r="C837" s="5"/>
    </row>
    <row r="838" spans="2:3">
      <c r="B838" s="5"/>
      <c r="C838" s="5"/>
    </row>
    <row r="839" spans="2:3">
      <c r="B839" s="5"/>
      <c r="C839" s="5"/>
    </row>
    <row r="840" spans="2:3">
      <c r="B840" s="5"/>
      <c r="C840" s="5"/>
    </row>
    <row r="841" spans="2:3">
      <c r="B841" s="5"/>
      <c r="C841" s="5"/>
    </row>
    <row r="842" spans="2:3">
      <c r="B842" s="5"/>
      <c r="C842" s="5"/>
    </row>
    <row r="843" spans="2:3">
      <c r="B843" s="5"/>
      <c r="C843" s="5"/>
    </row>
    <row r="844" spans="2:3">
      <c r="B844" s="5"/>
      <c r="C844" s="5"/>
    </row>
    <row r="845" spans="2:3">
      <c r="B845" s="5"/>
      <c r="C845" s="5"/>
    </row>
    <row r="846" spans="2:3">
      <c r="B846" s="5"/>
      <c r="C846" s="5"/>
    </row>
    <row r="847" spans="2:3">
      <c r="B847" s="5"/>
      <c r="C847" s="5"/>
    </row>
    <row r="848" spans="2:3">
      <c r="B848" s="5"/>
      <c r="C848" s="5"/>
    </row>
    <row r="849" spans="2:3">
      <c r="B849" s="5"/>
      <c r="C849" s="5"/>
    </row>
    <row r="850" spans="2:3">
      <c r="B850" s="5"/>
      <c r="C850" s="5"/>
    </row>
    <row r="851" spans="2:3">
      <c r="B851" s="5"/>
      <c r="C851" s="5"/>
    </row>
    <row r="852" spans="2:3">
      <c r="B852" s="5"/>
      <c r="C852" s="5"/>
    </row>
    <row r="853" spans="2:3">
      <c r="B853" s="5"/>
      <c r="C853" s="5"/>
    </row>
    <row r="854" spans="2:3">
      <c r="B854" s="5"/>
      <c r="C854" s="5"/>
    </row>
    <row r="855" spans="2:3">
      <c r="B855" s="5"/>
      <c r="C855" s="5"/>
    </row>
    <row r="856" spans="2:3">
      <c r="B856" s="5"/>
      <c r="C856" s="5"/>
    </row>
    <row r="857" spans="2:3">
      <c r="B857" s="5"/>
      <c r="C857" s="5"/>
    </row>
    <row r="858" spans="2:3">
      <c r="B858" s="5"/>
      <c r="C858" s="5"/>
    </row>
    <row r="859" spans="2:3">
      <c r="B859" s="5"/>
      <c r="C859" s="5"/>
    </row>
    <row r="860" spans="2:3">
      <c r="B860" s="5"/>
      <c r="C860" s="5"/>
    </row>
    <row r="861" spans="2:3">
      <c r="B861" s="5"/>
      <c r="C861" s="5"/>
    </row>
    <row r="862" spans="2:3">
      <c r="B862" s="5"/>
      <c r="C862" s="5"/>
    </row>
    <row r="863" spans="2:3">
      <c r="B863" s="5"/>
      <c r="C863" s="5"/>
    </row>
    <row r="864" spans="2:3">
      <c r="B864" s="5"/>
      <c r="C864" s="5"/>
    </row>
    <row r="865" spans="2:3">
      <c r="B865" s="5"/>
      <c r="C865" s="5"/>
    </row>
    <row r="866" spans="2:3">
      <c r="B866" s="5"/>
      <c r="C866" s="5"/>
    </row>
    <row r="867" spans="2:3">
      <c r="B867" s="5"/>
      <c r="C867" s="5"/>
    </row>
    <row r="868" spans="2:3">
      <c r="B868" s="5"/>
      <c r="C868" s="5"/>
    </row>
    <row r="869" spans="2:3">
      <c r="B869" s="5"/>
      <c r="C869" s="5"/>
    </row>
    <row r="870" spans="2:3">
      <c r="B870" s="5"/>
      <c r="C870" s="5"/>
    </row>
    <row r="871" spans="2:3">
      <c r="B871" s="5"/>
      <c r="C871" s="5"/>
    </row>
    <row r="872" spans="2:3">
      <c r="B872" s="5"/>
      <c r="C872" s="5"/>
    </row>
    <row r="873" spans="2:3">
      <c r="B873" s="5"/>
      <c r="C873" s="5"/>
    </row>
    <row r="874" spans="2:3">
      <c r="B874" s="5"/>
      <c r="C874" s="5"/>
    </row>
    <row r="875" spans="2:3">
      <c r="B875" s="5"/>
      <c r="C875" s="5"/>
    </row>
    <row r="876" spans="2:3">
      <c r="B876" s="5"/>
      <c r="C876" s="5"/>
    </row>
    <row r="877" spans="2:3">
      <c r="B877" s="5"/>
      <c r="C877" s="5"/>
    </row>
    <row r="878" spans="2:3">
      <c r="B878" s="5"/>
      <c r="C878" s="5"/>
    </row>
    <row r="879" spans="2:3">
      <c r="B879" s="5"/>
      <c r="C879" s="5"/>
    </row>
    <row r="880" spans="2:3">
      <c r="B880" s="5"/>
      <c r="C880" s="5"/>
    </row>
    <row r="881" spans="2:3">
      <c r="B881" s="5"/>
      <c r="C881" s="5"/>
    </row>
    <row r="882" spans="2:3">
      <c r="B882" s="5"/>
      <c r="C882" s="5"/>
    </row>
    <row r="883" spans="2:3">
      <c r="B883" s="5"/>
      <c r="C883" s="5"/>
    </row>
    <row r="884" spans="2:3">
      <c r="B884" s="5"/>
      <c r="C884" s="5"/>
    </row>
    <row r="885" spans="2:3">
      <c r="B885" s="5"/>
      <c r="C885" s="5"/>
    </row>
    <row r="886" spans="2:3">
      <c r="B886" s="5"/>
      <c r="C886" s="5"/>
    </row>
    <row r="887" spans="2:3">
      <c r="B887" s="5"/>
      <c r="C887" s="5"/>
    </row>
    <row r="888" spans="2:3">
      <c r="B888" s="5"/>
      <c r="C888" s="5"/>
    </row>
    <row r="889" spans="2:3">
      <c r="B889" s="5"/>
      <c r="C889" s="5"/>
    </row>
    <row r="890" spans="2:3">
      <c r="B890" s="5"/>
      <c r="C890" s="5"/>
    </row>
    <row r="891" spans="2:3">
      <c r="B891" s="5"/>
      <c r="C891" s="5"/>
    </row>
    <row r="892" spans="2:3">
      <c r="B892" s="5"/>
      <c r="C892" s="5"/>
    </row>
    <row r="893" spans="2:3">
      <c r="B893" s="5"/>
      <c r="C893" s="5"/>
    </row>
    <row r="894" spans="2:3">
      <c r="B894" s="5"/>
      <c r="C894" s="5"/>
    </row>
    <row r="895" spans="2:3">
      <c r="B895" s="5"/>
      <c r="C895" s="5"/>
    </row>
    <row r="896" spans="2:3">
      <c r="B896" s="5"/>
      <c r="C896" s="5"/>
    </row>
    <row r="897" spans="2:3">
      <c r="B897" s="5"/>
      <c r="C897" s="5"/>
    </row>
    <row r="898" spans="2:3">
      <c r="B898" s="5"/>
      <c r="C898" s="5"/>
    </row>
    <row r="899" spans="2:3">
      <c r="B899" s="5"/>
      <c r="C899" s="5"/>
    </row>
    <row r="900" spans="2:3">
      <c r="B900" s="5"/>
      <c r="C900" s="5"/>
    </row>
    <row r="901" spans="2:3">
      <c r="B901" s="5"/>
      <c r="C901" s="5"/>
    </row>
    <row r="902" spans="2:3">
      <c r="B902" s="5"/>
      <c r="C902" s="5"/>
    </row>
    <row r="903" spans="2:3">
      <c r="B903" s="5"/>
      <c r="C903" s="5"/>
    </row>
    <row r="904" spans="2:3">
      <c r="B904" s="5"/>
      <c r="C904" s="5"/>
    </row>
    <row r="905" spans="2:3">
      <c r="B905" s="5"/>
      <c r="C905" s="5"/>
    </row>
    <row r="906" spans="2:3">
      <c r="B906" s="5"/>
      <c r="C906" s="5"/>
    </row>
    <row r="907" spans="2:3">
      <c r="B907" s="5"/>
      <c r="C907" s="5"/>
    </row>
    <row r="908" spans="2:3">
      <c r="B908" s="5"/>
      <c r="C908" s="5"/>
    </row>
    <row r="909" spans="2:3">
      <c r="B909" s="5"/>
      <c r="C909" s="5"/>
    </row>
    <row r="910" spans="2:3">
      <c r="B910" s="5"/>
      <c r="C910" s="5"/>
    </row>
    <row r="911" spans="2:3">
      <c r="B911" s="5"/>
      <c r="C911" s="5"/>
    </row>
    <row r="912" spans="2:3">
      <c r="B912" s="5"/>
      <c r="C912" s="5"/>
    </row>
    <row r="913" spans="2:3">
      <c r="B913" s="5"/>
      <c r="C913" s="5"/>
    </row>
    <row r="914" spans="2:3">
      <c r="B914" s="5"/>
      <c r="C914" s="5"/>
    </row>
    <row r="915" spans="2:3">
      <c r="B915" s="5"/>
      <c r="C915" s="5"/>
    </row>
    <row r="916" spans="2:3">
      <c r="B916" s="5"/>
      <c r="C916" s="5"/>
    </row>
    <row r="917" spans="2:3">
      <c r="B917" s="5"/>
      <c r="C917" s="5"/>
    </row>
    <row r="918" spans="2:3">
      <c r="B918" s="5"/>
      <c r="C918" s="5"/>
    </row>
    <row r="919" spans="2:3">
      <c r="B919" s="5"/>
      <c r="C919" s="5"/>
    </row>
    <row r="920" spans="2:3">
      <c r="B920" s="5"/>
      <c r="C920" s="5"/>
    </row>
    <row r="921" spans="2:3">
      <c r="B921" s="5"/>
      <c r="C921" s="5"/>
    </row>
    <row r="922" spans="2:3">
      <c r="B922" s="5"/>
      <c r="C922" s="5"/>
    </row>
    <row r="923" spans="2:3">
      <c r="B923" s="5"/>
      <c r="C923" s="5"/>
    </row>
    <row r="924" spans="2:3">
      <c r="B924" s="5"/>
      <c r="C924" s="5"/>
    </row>
    <row r="925" spans="2:3">
      <c r="B925" s="5"/>
      <c r="C925" s="5"/>
    </row>
    <row r="926" spans="2:3">
      <c r="B926" s="5"/>
      <c r="C926" s="5"/>
    </row>
    <row r="927" spans="2:3">
      <c r="B927" s="5"/>
      <c r="C927" s="5"/>
    </row>
    <row r="928" spans="2:3">
      <c r="B928" s="5"/>
      <c r="C928" s="5"/>
    </row>
    <row r="929" spans="2:3">
      <c r="B929" s="5"/>
      <c r="C929" s="5"/>
    </row>
    <row r="930" spans="2:3">
      <c r="B930" s="5"/>
      <c r="C930" s="5"/>
    </row>
    <row r="931" spans="2:3">
      <c r="B931" s="5"/>
      <c r="C931" s="5"/>
    </row>
    <row r="932" spans="2:3">
      <c r="B932" s="5"/>
      <c r="C932" s="5"/>
    </row>
    <row r="933" spans="2:3">
      <c r="B933" s="5"/>
      <c r="C933" s="5"/>
    </row>
    <row r="934" spans="2:3">
      <c r="B934" s="5"/>
      <c r="C934" s="5"/>
    </row>
    <row r="935" spans="2:3">
      <c r="B935" s="5"/>
      <c r="C935" s="5"/>
    </row>
    <row r="936" spans="2:3">
      <c r="B936" s="5"/>
      <c r="C936" s="5"/>
    </row>
    <row r="937" spans="2:3">
      <c r="B937" s="5"/>
      <c r="C937" s="5"/>
    </row>
    <row r="938" spans="2:3">
      <c r="B938" s="5"/>
      <c r="C938" s="5"/>
    </row>
    <row r="939" spans="2:3">
      <c r="B939" s="5"/>
      <c r="C939" s="5"/>
    </row>
    <row r="940" spans="2:3">
      <c r="B940" s="5"/>
      <c r="C940" s="5"/>
    </row>
    <row r="941" spans="2:3">
      <c r="B941" s="5"/>
      <c r="C941" s="5"/>
    </row>
    <row r="942" spans="2:3">
      <c r="B942" s="5"/>
      <c r="C942" s="5"/>
    </row>
    <row r="943" spans="2:3">
      <c r="B943" s="5"/>
      <c r="C943" s="5"/>
    </row>
    <row r="944" spans="2:3">
      <c r="B944" s="5"/>
      <c r="C944" s="5"/>
    </row>
    <row r="945" spans="2:3">
      <c r="B945" s="5"/>
      <c r="C945" s="5"/>
    </row>
    <row r="946" spans="2:3">
      <c r="B946" s="5"/>
      <c r="C946" s="5"/>
    </row>
    <row r="947" spans="2:3">
      <c r="B947" s="5"/>
      <c r="C947" s="5"/>
    </row>
    <row r="948" spans="2:3">
      <c r="B948" s="5"/>
      <c r="C948" s="5"/>
    </row>
    <row r="949" spans="2:3">
      <c r="B949" s="5"/>
      <c r="C949" s="5"/>
    </row>
    <row r="950" spans="2:3">
      <c r="B950" s="5"/>
      <c r="C950" s="5"/>
    </row>
    <row r="951" spans="2:3">
      <c r="B951" s="5"/>
      <c r="C951" s="5"/>
    </row>
    <row r="952" spans="2:3">
      <c r="B952" s="5"/>
      <c r="C952" s="5"/>
    </row>
    <row r="953" spans="2:3">
      <c r="B953" s="5"/>
      <c r="C953" s="5"/>
    </row>
    <row r="954" spans="2:3">
      <c r="B954" s="5"/>
      <c r="C954" s="5"/>
    </row>
    <row r="955" spans="2:3">
      <c r="B955" s="5"/>
      <c r="C955" s="5"/>
    </row>
    <row r="956" spans="2:3">
      <c r="B956" s="5"/>
      <c r="C956" s="5"/>
    </row>
    <row r="957" spans="2:3">
      <c r="B957" s="5"/>
      <c r="C957" s="5"/>
    </row>
    <row r="958" spans="2:3">
      <c r="B958" s="5"/>
      <c r="C958" s="5"/>
    </row>
    <row r="959" spans="2:3">
      <c r="B959" s="5"/>
      <c r="C959" s="5"/>
    </row>
    <row r="960" spans="2:3">
      <c r="B960" s="5"/>
      <c r="C960" s="5"/>
    </row>
    <row r="961" spans="2:3">
      <c r="B961" s="5"/>
      <c r="C961" s="5"/>
    </row>
    <row r="962" spans="2:3">
      <c r="B962" s="5"/>
      <c r="C962" s="5"/>
    </row>
    <row r="963" spans="2:3">
      <c r="B963" s="5"/>
      <c r="C963" s="5"/>
    </row>
    <row r="964" spans="2:3">
      <c r="B964" s="5"/>
      <c r="C964" s="5"/>
    </row>
    <row r="965" spans="2:3">
      <c r="B965" s="5"/>
      <c r="C965" s="5"/>
    </row>
    <row r="966" spans="2:3">
      <c r="B966" s="5"/>
      <c r="C966" s="5"/>
    </row>
    <row r="967" spans="2:3">
      <c r="B967" s="5"/>
      <c r="C967" s="5"/>
    </row>
    <row r="968" spans="2:3">
      <c r="B968" s="5"/>
      <c r="C968" s="5"/>
    </row>
    <row r="969" spans="2:3">
      <c r="B969" s="5"/>
      <c r="C969" s="5"/>
    </row>
    <row r="970" spans="2:3">
      <c r="B970" s="5"/>
      <c r="C970" s="5"/>
    </row>
    <row r="971" spans="2:3">
      <c r="B971" s="5"/>
      <c r="C971" s="5"/>
    </row>
    <row r="972" spans="2:3">
      <c r="B972" s="5"/>
      <c r="C972" s="5"/>
    </row>
    <row r="973" spans="2:3">
      <c r="B973" s="5"/>
      <c r="C973" s="5"/>
    </row>
    <row r="974" spans="2:3">
      <c r="B974" s="5"/>
      <c r="C974" s="5"/>
    </row>
    <row r="975" spans="2:3">
      <c r="B975" s="5"/>
      <c r="C975" s="5"/>
    </row>
    <row r="976" spans="2:3">
      <c r="B976" s="5"/>
      <c r="C976" s="5"/>
    </row>
    <row r="977" spans="2:3">
      <c r="B977" s="5"/>
      <c r="C977" s="5"/>
    </row>
    <row r="978" spans="2:3">
      <c r="B978" s="5"/>
      <c r="C978" s="5"/>
    </row>
    <row r="979" spans="2:3">
      <c r="B979" s="5"/>
      <c r="C979" s="5"/>
    </row>
    <row r="980" spans="2:3">
      <c r="B980" s="5"/>
      <c r="C980" s="5"/>
    </row>
    <row r="981" spans="2:3">
      <c r="B981" s="5"/>
      <c r="C981" s="5"/>
    </row>
    <row r="982" spans="2:3">
      <c r="B982" s="5"/>
      <c r="C982" s="5"/>
    </row>
    <row r="983" spans="2:3">
      <c r="B983" s="5"/>
      <c r="C983" s="5"/>
    </row>
    <row r="984" spans="2:3">
      <c r="B984" s="5"/>
      <c r="C984" s="5"/>
    </row>
    <row r="985" spans="2:3">
      <c r="B985" s="5"/>
      <c r="C985" s="5"/>
    </row>
    <row r="986" spans="2:3">
      <c r="B986" s="5"/>
      <c r="C986" s="5"/>
    </row>
    <row r="987" spans="2:3">
      <c r="B987" s="5"/>
      <c r="C987" s="5"/>
    </row>
    <row r="988" spans="2:3">
      <c r="B988" s="5"/>
      <c r="C988" s="5"/>
    </row>
    <row r="989" spans="2:3">
      <c r="B989" s="5"/>
      <c r="C989" s="5"/>
    </row>
    <row r="990" spans="2:3">
      <c r="B990" s="5"/>
      <c r="C990" s="5"/>
    </row>
    <row r="991" spans="2:3">
      <c r="B991" s="5"/>
      <c r="C991" s="5"/>
    </row>
    <row r="992" spans="2:3">
      <c r="B992" s="5"/>
      <c r="C992" s="5"/>
    </row>
    <row r="993" spans="2:3">
      <c r="B993" s="5"/>
      <c r="C993" s="5"/>
    </row>
    <row r="994" spans="2:3">
      <c r="B994" s="5"/>
      <c r="C994" s="5"/>
    </row>
    <row r="995" spans="2:3">
      <c r="B995" s="5"/>
      <c r="C995" s="5"/>
    </row>
    <row r="996" spans="2:3">
      <c r="B996" s="5"/>
      <c r="C996" s="5"/>
    </row>
    <row r="997" spans="2:3">
      <c r="B997" s="5"/>
      <c r="C997" s="5"/>
    </row>
    <row r="998" spans="2:3">
      <c r="B998" s="5"/>
      <c r="C998" s="5"/>
    </row>
    <row r="999" spans="2:3">
      <c r="B999" s="5"/>
      <c r="C999" s="5"/>
    </row>
    <row r="1000" spans="2:3">
      <c r="B1000" s="5"/>
      <c r="C1000" s="5"/>
    </row>
    <row r="1001" spans="2:3">
      <c r="B1001" s="5"/>
      <c r="C1001" s="5"/>
    </row>
    <row r="1002" spans="2:3">
      <c r="B1002" s="5"/>
      <c r="C1002" s="5"/>
    </row>
    <row r="1003" spans="2:3">
      <c r="B1003" s="5"/>
      <c r="C1003" s="5"/>
    </row>
    <row r="1004" spans="2:3">
      <c r="B1004" s="5"/>
      <c r="C1004" s="5"/>
    </row>
    <row r="1005" spans="2:3">
      <c r="B1005" s="5"/>
      <c r="C1005" s="5"/>
    </row>
    <row r="1006" spans="2:3">
      <c r="B1006" s="5"/>
      <c r="C1006" s="5"/>
    </row>
    <row r="1007" spans="2:3">
      <c r="B1007" s="5"/>
      <c r="C1007" s="5"/>
    </row>
    <row r="1008" spans="2:3">
      <c r="B1008" s="5"/>
      <c r="C1008" s="5"/>
    </row>
    <row r="1009" spans="2:3">
      <c r="B1009" s="5"/>
      <c r="C1009" s="5"/>
    </row>
    <row r="1010" spans="2:3">
      <c r="B1010" s="5"/>
      <c r="C1010" s="5"/>
    </row>
    <row r="1011" spans="2:3">
      <c r="B1011" s="5"/>
      <c r="C1011" s="5"/>
    </row>
    <row r="1012" spans="2:3">
      <c r="B1012" s="5"/>
      <c r="C1012" s="5"/>
    </row>
    <row r="1013" spans="2:3">
      <c r="B1013" s="5"/>
      <c r="C1013" s="5"/>
    </row>
    <row r="1014" spans="2:3">
      <c r="B1014" s="5"/>
      <c r="C1014" s="5"/>
    </row>
    <row r="1015" spans="2:3">
      <c r="B1015" s="5"/>
      <c r="C1015" s="5"/>
    </row>
    <row r="1016" spans="2:3">
      <c r="B1016" s="5"/>
      <c r="C1016" s="5"/>
    </row>
    <row r="1017" spans="2:3">
      <c r="B1017" s="5"/>
      <c r="C1017" s="5"/>
    </row>
    <row r="1018" spans="2:3">
      <c r="B1018" s="5"/>
      <c r="C1018" s="5"/>
    </row>
    <row r="1019" spans="2:3">
      <c r="B1019" s="5"/>
      <c r="C1019" s="5"/>
    </row>
    <row r="1020" spans="2:3">
      <c r="B1020" s="5"/>
      <c r="C1020" s="5"/>
    </row>
    <row r="1021" spans="2:3">
      <c r="B1021" s="5"/>
      <c r="C1021" s="5"/>
    </row>
    <row r="1022" spans="2:3">
      <c r="B1022" s="5"/>
      <c r="C1022" s="5"/>
    </row>
    <row r="1023" spans="2:3">
      <c r="B1023" s="5"/>
      <c r="C1023" s="5"/>
    </row>
    <row r="1024" spans="2:3">
      <c r="B1024" s="5"/>
      <c r="C1024" s="5"/>
    </row>
    <row r="1025" spans="2:3">
      <c r="B1025" s="5"/>
      <c r="C1025" s="5"/>
    </row>
    <row r="1026" spans="2:3">
      <c r="B1026" s="5"/>
      <c r="C1026" s="5"/>
    </row>
    <row r="1027" spans="2:3">
      <c r="B1027" s="5"/>
      <c r="C1027" s="5"/>
    </row>
    <row r="1028" spans="2:3">
      <c r="B1028" s="5"/>
      <c r="C1028" s="5"/>
    </row>
    <row r="1029" spans="2:3">
      <c r="B1029" s="5"/>
      <c r="C1029" s="5"/>
    </row>
    <row r="1030" spans="2:3">
      <c r="B1030" s="5"/>
      <c r="C1030" s="5"/>
    </row>
    <row r="1031" spans="2:3">
      <c r="B1031" s="5"/>
      <c r="C1031" s="5"/>
    </row>
    <row r="1032" spans="2:3">
      <c r="B1032" s="5"/>
      <c r="C1032" s="5"/>
    </row>
    <row r="1033" spans="2:3">
      <c r="B1033" s="5"/>
      <c r="C1033" s="5"/>
    </row>
    <row r="1034" spans="2:3">
      <c r="B1034" s="5"/>
      <c r="C1034" s="5"/>
    </row>
    <row r="1035" spans="2:3">
      <c r="B1035" s="5"/>
      <c r="C1035" s="5"/>
    </row>
    <row r="1036" spans="2:3">
      <c r="B1036" s="5"/>
      <c r="C1036" s="5"/>
    </row>
    <row r="1037" spans="2:3">
      <c r="B1037" s="5"/>
      <c r="C1037" s="5"/>
    </row>
    <row r="1038" spans="2:3">
      <c r="B1038" s="5"/>
      <c r="C1038" s="5"/>
    </row>
    <row r="1039" spans="2:3">
      <c r="B1039" s="5"/>
      <c r="C1039" s="5"/>
    </row>
    <row r="1040" spans="2:3">
      <c r="B1040" s="5"/>
      <c r="C1040" s="5"/>
    </row>
    <row r="1041" spans="2:3">
      <c r="B1041" s="5"/>
      <c r="C1041" s="5"/>
    </row>
    <row r="1042" spans="2:3">
      <c r="B1042" s="5"/>
      <c r="C1042" s="5"/>
    </row>
    <row r="1043" spans="2:3">
      <c r="B1043" s="5"/>
      <c r="C1043" s="5"/>
    </row>
    <row r="1044" spans="2:3">
      <c r="B1044" s="5"/>
      <c r="C1044" s="5"/>
    </row>
    <row r="1045" spans="2:3">
      <c r="B1045" s="5"/>
      <c r="C1045" s="5"/>
    </row>
    <row r="1046" spans="2:3">
      <c r="B1046" s="5"/>
      <c r="C1046" s="5"/>
    </row>
    <row r="1047" spans="2:3">
      <c r="B1047" s="5"/>
      <c r="C1047" s="5"/>
    </row>
    <row r="1048" spans="2:3">
      <c r="B1048" s="5"/>
      <c r="C1048" s="5"/>
    </row>
    <row r="1049" spans="2:3">
      <c r="B1049" s="5"/>
      <c r="C1049" s="5"/>
    </row>
    <row r="1050" spans="2:3">
      <c r="B1050" s="5"/>
      <c r="C1050" s="5"/>
    </row>
    <row r="1051" spans="2:3">
      <c r="B1051" s="5"/>
      <c r="C1051" s="5"/>
    </row>
    <row r="1052" spans="2:3">
      <c r="B1052" s="5"/>
      <c r="C1052" s="5"/>
    </row>
    <row r="1053" spans="2:3">
      <c r="B1053" s="5"/>
      <c r="C1053" s="5"/>
    </row>
    <row r="1054" spans="2:3">
      <c r="B1054" s="5"/>
      <c r="C1054" s="5"/>
    </row>
    <row r="1055" spans="2:3">
      <c r="B1055" s="5"/>
      <c r="C1055" s="5"/>
    </row>
    <row r="1056" spans="2:3">
      <c r="B1056" s="5"/>
      <c r="C1056" s="5"/>
    </row>
    <row r="1057" spans="2:3">
      <c r="B1057" s="5"/>
      <c r="C1057" s="5"/>
    </row>
    <row r="1058" spans="2:3">
      <c r="B1058" s="5"/>
      <c r="C1058" s="5"/>
    </row>
    <row r="1059" spans="2:3">
      <c r="B1059" s="5"/>
      <c r="C1059" s="5"/>
    </row>
    <row r="1060" spans="2:3">
      <c r="B1060" s="5"/>
      <c r="C1060" s="5"/>
    </row>
    <row r="1061" spans="2:3">
      <c r="B1061" s="5"/>
      <c r="C1061" s="5"/>
    </row>
    <row r="1062" spans="2:3">
      <c r="B1062" s="5"/>
      <c r="C1062" s="5"/>
    </row>
    <row r="1063" spans="2:3">
      <c r="B1063" s="5"/>
      <c r="C1063" s="5"/>
    </row>
    <row r="1064" spans="2:3">
      <c r="B1064" s="5"/>
      <c r="C1064" s="5"/>
    </row>
    <row r="1065" spans="2:3">
      <c r="B1065" s="5"/>
      <c r="C1065" s="5"/>
    </row>
    <row r="1066" spans="2:3">
      <c r="B1066" s="5"/>
      <c r="C1066" s="5"/>
    </row>
    <row r="1067" spans="2:3">
      <c r="B1067" s="5"/>
      <c r="C1067" s="5"/>
    </row>
    <row r="1068" spans="2:3">
      <c r="B1068" s="5"/>
      <c r="C1068" s="5"/>
    </row>
    <row r="1069" spans="2:3">
      <c r="B1069" s="5"/>
      <c r="C1069" s="5"/>
    </row>
    <row r="1070" spans="2:3">
      <c r="B1070" s="5"/>
      <c r="C1070" s="5"/>
    </row>
    <row r="1071" spans="2:3">
      <c r="B1071" s="5"/>
      <c r="C1071" s="5"/>
    </row>
    <row r="1072" spans="2:3">
      <c r="B1072" s="5"/>
      <c r="C1072" s="5"/>
    </row>
    <row r="1073" spans="2:3">
      <c r="B1073" s="5"/>
      <c r="C1073" s="5"/>
    </row>
    <row r="1074" spans="2:3">
      <c r="B1074" s="5"/>
      <c r="C1074" s="5"/>
    </row>
    <row r="1075" spans="2:3">
      <c r="B1075" s="5"/>
      <c r="C1075" s="5"/>
    </row>
    <row r="1076" spans="2:3">
      <c r="B1076" s="5"/>
      <c r="C1076" s="5"/>
    </row>
    <row r="1077" spans="2:3">
      <c r="B1077" s="5"/>
      <c r="C1077" s="5"/>
    </row>
    <row r="1078" spans="2:3">
      <c r="B1078" s="5"/>
      <c r="C1078" s="5"/>
    </row>
    <row r="1079" spans="2:3">
      <c r="B1079" s="5"/>
      <c r="C1079" s="5"/>
    </row>
    <row r="1080" spans="2:3">
      <c r="B1080" s="5"/>
      <c r="C1080" s="5"/>
    </row>
    <row r="1081" spans="2:3">
      <c r="B1081" s="5"/>
      <c r="C1081" s="5"/>
    </row>
    <row r="1082" spans="2:3">
      <c r="B1082" s="5"/>
      <c r="C1082" s="5"/>
    </row>
    <row r="1083" spans="2:3">
      <c r="B1083" s="5"/>
      <c r="C1083" s="5"/>
    </row>
    <row r="1084" spans="2:3">
      <c r="B1084" s="5"/>
      <c r="C1084" s="5"/>
    </row>
    <row r="1085" spans="2:3">
      <c r="B1085" s="5"/>
      <c r="C1085" s="5"/>
    </row>
    <row r="1086" spans="2:3">
      <c r="B1086" s="5"/>
      <c r="C1086" s="5"/>
    </row>
    <row r="1087" spans="2:3">
      <c r="B1087" s="5"/>
      <c r="C1087" s="5"/>
    </row>
    <row r="1088" spans="2:3">
      <c r="B1088" s="5"/>
      <c r="C1088" s="5"/>
    </row>
    <row r="1089" spans="2:3">
      <c r="B1089" s="5"/>
      <c r="C1089" s="5"/>
    </row>
    <row r="1090" spans="2:3">
      <c r="B1090" s="5"/>
      <c r="C1090" s="5"/>
    </row>
    <row r="1091" spans="2:3">
      <c r="B1091" s="5"/>
      <c r="C1091" s="5"/>
    </row>
    <row r="1092" spans="2:3">
      <c r="B1092" s="5"/>
      <c r="C1092" s="5"/>
    </row>
    <row r="1093" spans="2:3">
      <c r="B1093" s="5"/>
      <c r="C1093" s="5"/>
    </row>
    <row r="1094" spans="2:3">
      <c r="B1094" s="5"/>
      <c r="C1094" s="5"/>
    </row>
    <row r="1095" spans="2:3">
      <c r="B1095" s="5"/>
      <c r="C1095" s="5"/>
    </row>
    <row r="1096" spans="2:3">
      <c r="B1096" s="5"/>
      <c r="C1096" s="5"/>
    </row>
    <row r="1097" spans="2:3">
      <c r="B1097" s="5"/>
      <c r="C1097" s="5"/>
    </row>
    <row r="1098" spans="2:3">
      <c r="B1098" s="5"/>
      <c r="C1098" s="5"/>
    </row>
    <row r="1099" spans="2:3">
      <c r="B1099" s="5"/>
      <c r="C1099" s="5"/>
    </row>
    <row r="1100" spans="2:3">
      <c r="B1100" s="5"/>
      <c r="C1100" s="5"/>
    </row>
    <row r="1101" spans="2:3">
      <c r="B1101" s="5"/>
      <c r="C1101" s="5"/>
    </row>
    <row r="1102" spans="2:3">
      <c r="B1102" s="5"/>
      <c r="C1102" s="5"/>
    </row>
    <row r="1103" spans="2:3">
      <c r="B1103" s="5"/>
      <c r="C1103" s="5"/>
    </row>
    <row r="1104" spans="2:3">
      <c r="B1104" s="5"/>
      <c r="C1104" s="5"/>
    </row>
    <row r="1105" spans="2:3">
      <c r="B1105" s="5"/>
      <c r="C1105" s="5"/>
    </row>
    <row r="1106" spans="2:3">
      <c r="B1106" s="5"/>
      <c r="C1106" s="5"/>
    </row>
    <row r="1107" spans="2:3">
      <c r="B1107" s="5"/>
      <c r="C1107" s="5"/>
    </row>
    <row r="1108" spans="2:3">
      <c r="B1108" s="5"/>
      <c r="C1108" s="5"/>
    </row>
    <row r="1109" spans="2:3">
      <c r="B1109" s="5"/>
      <c r="C1109" s="5"/>
    </row>
    <row r="1110" spans="2:3">
      <c r="B1110" s="5"/>
      <c r="C1110" s="5"/>
    </row>
    <row r="1111" spans="2:3">
      <c r="B1111" s="5"/>
      <c r="C1111" s="5"/>
    </row>
    <row r="1112" spans="2:3">
      <c r="B1112" s="5"/>
      <c r="C1112" s="5"/>
    </row>
    <row r="1113" spans="2:3">
      <c r="B1113" s="5"/>
      <c r="C1113" s="5"/>
    </row>
    <row r="1114" spans="2:3">
      <c r="B1114" s="5"/>
      <c r="C1114" s="5"/>
    </row>
    <row r="1115" spans="2:3">
      <c r="B1115" s="5"/>
      <c r="C1115" s="5"/>
    </row>
    <row r="1116" spans="2:3">
      <c r="B1116" s="5"/>
      <c r="C1116" s="5"/>
    </row>
    <row r="1117" spans="2:3">
      <c r="B1117" s="5"/>
      <c r="C1117" s="5"/>
    </row>
    <row r="1118" spans="2:3">
      <c r="B1118" s="5"/>
      <c r="C1118" s="5"/>
    </row>
    <row r="1119" spans="2:3">
      <c r="B1119" s="5"/>
      <c r="C1119" s="5"/>
    </row>
    <row r="1120" spans="2:3">
      <c r="B1120" s="5"/>
      <c r="C1120" s="5"/>
    </row>
    <row r="1121" spans="2:3">
      <c r="B1121" s="5"/>
      <c r="C1121" s="5"/>
    </row>
    <row r="1122" spans="2:3">
      <c r="B1122" s="5"/>
      <c r="C1122" s="5"/>
    </row>
    <row r="1123" spans="2:3">
      <c r="B1123" s="5"/>
      <c r="C1123" s="5"/>
    </row>
    <row r="1124" spans="2:3">
      <c r="B1124" s="5"/>
      <c r="C1124" s="5"/>
    </row>
    <row r="1125" spans="2:3">
      <c r="B1125" s="5"/>
      <c r="C1125" s="5"/>
    </row>
    <row r="1126" spans="2:3">
      <c r="B1126" s="5"/>
      <c r="C1126" s="5"/>
    </row>
    <row r="1127" spans="2:3">
      <c r="B1127" s="5"/>
      <c r="C1127" s="5"/>
    </row>
    <row r="1128" spans="2:3">
      <c r="B1128" s="5"/>
      <c r="C1128" s="5"/>
    </row>
    <row r="1129" spans="2:3">
      <c r="B1129" s="5"/>
      <c r="C1129" s="5"/>
    </row>
    <row r="1130" spans="2:3">
      <c r="B1130" s="5"/>
      <c r="C1130" s="5"/>
    </row>
    <row r="1131" spans="2:3">
      <c r="B1131" s="5"/>
      <c r="C1131" s="5"/>
    </row>
    <row r="1132" spans="2:3">
      <c r="B1132" s="5"/>
      <c r="C1132" s="5"/>
    </row>
    <row r="1133" spans="2:3">
      <c r="B1133" s="5"/>
      <c r="C1133" s="5"/>
    </row>
    <row r="1134" spans="2:3">
      <c r="B1134" s="5"/>
      <c r="C1134" s="5"/>
    </row>
    <row r="1135" spans="2:3">
      <c r="B1135" s="5"/>
      <c r="C1135" s="5"/>
    </row>
    <row r="1136" spans="2:3">
      <c r="B1136" s="5"/>
      <c r="C1136" s="5"/>
    </row>
    <row r="1137" spans="2:3">
      <c r="B1137" s="5"/>
      <c r="C1137" s="5"/>
    </row>
    <row r="1138" spans="2:3">
      <c r="B1138" s="5"/>
      <c r="C1138" s="5"/>
    </row>
    <row r="1139" spans="2:3">
      <c r="B1139" s="5"/>
      <c r="C1139" s="5"/>
    </row>
    <row r="1140" spans="2:3">
      <c r="B1140" s="5"/>
      <c r="C1140" s="5"/>
    </row>
    <row r="1141" spans="2:3">
      <c r="B1141" s="5"/>
      <c r="C1141" s="5"/>
    </row>
    <row r="1142" spans="2:3">
      <c r="B1142" s="5"/>
      <c r="C1142" s="5"/>
    </row>
    <row r="1143" spans="2:3">
      <c r="B1143" s="5"/>
      <c r="C1143" s="5"/>
    </row>
    <row r="1144" spans="2:3">
      <c r="B1144" s="5"/>
      <c r="C1144" s="5"/>
    </row>
    <row r="1145" spans="2:3">
      <c r="B1145" s="5"/>
      <c r="C1145" s="5"/>
    </row>
    <row r="1146" spans="2:3">
      <c r="B1146" s="5"/>
      <c r="C1146" s="5"/>
    </row>
    <row r="1147" spans="2:3">
      <c r="B1147" s="5"/>
      <c r="C1147" s="5"/>
    </row>
    <row r="1148" spans="2:3">
      <c r="B1148" s="5"/>
      <c r="C1148" s="5"/>
    </row>
    <row r="1149" spans="2:3">
      <c r="B1149" s="5"/>
      <c r="C1149" s="5"/>
    </row>
    <row r="1150" spans="2:3">
      <c r="B1150" s="5"/>
      <c r="C1150" s="5"/>
    </row>
    <row r="1151" spans="2:3">
      <c r="B1151" s="5"/>
      <c r="C1151" s="5"/>
    </row>
    <row r="1152" spans="2:3">
      <c r="B1152" s="5"/>
      <c r="C1152" s="5"/>
    </row>
    <row r="1153" spans="2:3">
      <c r="B1153" s="5"/>
      <c r="C1153" s="5"/>
    </row>
    <row r="1154" spans="2:3">
      <c r="B1154" s="5"/>
      <c r="C1154" s="5"/>
    </row>
    <row r="1155" spans="2:3">
      <c r="B1155" s="5"/>
      <c r="C1155" s="5"/>
    </row>
    <row r="1156" spans="2:3">
      <c r="B1156" s="5"/>
      <c r="C1156" s="5"/>
    </row>
    <row r="1157" spans="2:3">
      <c r="B1157" s="5"/>
      <c r="C1157" s="5"/>
    </row>
    <row r="1158" spans="2:3">
      <c r="B1158" s="5"/>
      <c r="C1158" s="5"/>
    </row>
    <row r="1159" spans="2:3">
      <c r="B1159" s="5"/>
      <c r="C1159" s="5"/>
    </row>
    <row r="1160" spans="2:3">
      <c r="B1160" s="5"/>
      <c r="C1160" s="5"/>
    </row>
    <row r="1161" spans="2:3">
      <c r="B1161" s="5"/>
      <c r="C1161" s="5"/>
    </row>
    <row r="1162" spans="2:3">
      <c r="B1162" s="5"/>
      <c r="C1162" s="5"/>
    </row>
    <row r="1163" spans="2:3">
      <c r="B1163" s="5"/>
      <c r="C1163" s="5"/>
    </row>
    <row r="1164" spans="2:3">
      <c r="B1164" s="5"/>
      <c r="C1164" s="5"/>
    </row>
    <row r="1165" spans="2:3">
      <c r="B1165" s="5"/>
      <c r="C1165" s="5"/>
    </row>
    <row r="1166" spans="2:3">
      <c r="B1166" s="5"/>
      <c r="C1166" s="5"/>
    </row>
    <row r="1167" spans="2:3">
      <c r="B1167" s="5"/>
      <c r="C1167" s="5"/>
    </row>
    <row r="1168" spans="2:3">
      <c r="B1168" s="5"/>
      <c r="C1168" s="5"/>
    </row>
    <row r="1169" spans="2:3">
      <c r="B1169" s="5"/>
      <c r="C1169" s="5"/>
    </row>
    <row r="1170" spans="2:3">
      <c r="B1170" s="5"/>
      <c r="C1170" s="5"/>
    </row>
    <row r="1171" spans="2:3">
      <c r="B1171" s="5"/>
      <c r="C1171" s="5"/>
    </row>
    <row r="1172" spans="2:3">
      <c r="B1172" s="5"/>
      <c r="C1172" s="5"/>
    </row>
    <row r="1173" spans="2:3">
      <c r="B1173" s="5"/>
      <c r="C1173" s="5"/>
    </row>
    <row r="1174" spans="2:3">
      <c r="B1174" s="5"/>
      <c r="C1174" s="5"/>
    </row>
    <row r="1175" spans="2:3">
      <c r="B1175" s="5"/>
      <c r="C1175" s="5"/>
    </row>
    <row r="1176" spans="2:3">
      <c r="B1176" s="5"/>
      <c r="C1176" s="5"/>
    </row>
    <row r="1177" spans="2:3">
      <c r="B1177" s="5"/>
      <c r="C1177" s="5"/>
    </row>
    <row r="1178" spans="2:3">
      <c r="B1178" s="5"/>
      <c r="C1178" s="5"/>
    </row>
    <row r="1179" spans="2:3">
      <c r="B1179" s="5"/>
      <c r="C1179" s="5"/>
    </row>
    <row r="1180" spans="2:3">
      <c r="B1180" s="5"/>
      <c r="C1180" s="5"/>
    </row>
    <row r="1181" spans="2:3">
      <c r="B1181" s="5"/>
      <c r="C1181" s="5"/>
    </row>
    <row r="1182" spans="2:3">
      <c r="B1182" s="5"/>
      <c r="C1182" s="5"/>
    </row>
    <row r="1183" spans="2:3">
      <c r="B1183" s="5"/>
      <c r="C1183" s="5"/>
    </row>
    <row r="1184" spans="2:3">
      <c r="B1184" s="5"/>
      <c r="C1184" s="5"/>
    </row>
    <row r="1185" spans="2:3">
      <c r="B1185" s="5"/>
      <c r="C1185" s="5"/>
    </row>
    <row r="1186" spans="2:3">
      <c r="B1186" s="5"/>
      <c r="C1186" s="5"/>
    </row>
    <row r="1187" spans="2:3">
      <c r="B1187" s="5"/>
      <c r="C1187" s="5"/>
    </row>
    <row r="1188" spans="2:3">
      <c r="B1188" s="5"/>
      <c r="C1188" s="5"/>
    </row>
    <row r="1189" spans="2:3">
      <c r="B1189" s="5"/>
      <c r="C1189" s="5"/>
    </row>
    <row r="1190" spans="2:3">
      <c r="B1190" s="5"/>
      <c r="C1190" s="5"/>
    </row>
    <row r="1191" spans="2:3">
      <c r="B1191" s="5"/>
      <c r="C1191" s="5"/>
    </row>
    <row r="1192" spans="2:3">
      <c r="B1192" s="5"/>
      <c r="C1192" s="5"/>
    </row>
    <row r="1193" spans="2:3">
      <c r="B1193" s="5"/>
      <c r="C1193" s="5"/>
    </row>
    <row r="1194" spans="2:3">
      <c r="B1194" s="5"/>
      <c r="C1194" s="5"/>
    </row>
    <row r="1195" spans="2:3">
      <c r="B1195" s="5"/>
      <c r="C1195" s="5"/>
    </row>
    <row r="1196" spans="2:3">
      <c r="B1196" s="5"/>
      <c r="C1196" s="5"/>
    </row>
    <row r="1197" spans="2:3">
      <c r="B1197" s="5"/>
      <c r="C1197" s="5"/>
    </row>
    <row r="1198" spans="2:3">
      <c r="B1198" s="5"/>
      <c r="C1198" s="5"/>
    </row>
    <row r="1199" spans="2:3">
      <c r="B1199" s="5"/>
      <c r="C1199" s="5"/>
    </row>
    <row r="1200" spans="2:3">
      <c r="B1200" s="5"/>
      <c r="C1200" s="5"/>
    </row>
    <row r="1201" spans="2:3">
      <c r="B1201" s="5"/>
      <c r="C1201" s="5"/>
    </row>
    <row r="1202" spans="2:3">
      <c r="B1202" s="5"/>
      <c r="C1202" s="5"/>
    </row>
    <row r="1203" spans="2:3">
      <c r="B1203" s="5"/>
      <c r="C1203" s="5"/>
    </row>
    <row r="1204" spans="2:3">
      <c r="B1204" s="5"/>
      <c r="C1204" s="5"/>
    </row>
    <row r="1205" spans="2:3">
      <c r="B1205" s="5"/>
      <c r="C1205" s="5"/>
    </row>
    <row r="1206" spans="2:3">
      <c r="B1206" s="5"/>
      <c r="C1206" s="5"/>
    </row>
    <row r="1207" spans="2:3">
      <c r="B1207" s="5"/>
      <c r="C1207" s="5"/>
    </row>
    <row r="1208" spans="2:3">
      <c r="B1208" s="5"/>
      <c r="C1208" s="5"/>
    </row>
    <row r="1209" spans="2:3">
      <c r="B1209" s="5"/>
      <c r="C1209" s="5"/>
    </row>
    <row r="1210" spans="2:3">
      <c r="B1210" s="5"/>
      <c r="C1210" s="5"/>
    </row>
    <row r="1211" spans="2:3">
      <c r="B1211" s="5"/>
      <c r="C1211" s="5"/>
    </row>
    <row r="1212" spans="2:3">
      <c r="B1212" s="5"/>
      <c r="C1212" s="5"/>
    </row>
    <row r="1213" spans="2:3">
      <c r="B1213" s="5"/>
      <c r="C1213" s="5"/>
    </row>
    <row r="1214" spans="2:3">
      <c r="B1214" s="5"/>
      <c r="C1214" s="5"/>
    </row>
    <row r="1215" spans="2:3">
      <c r="B1215" s="5"/>
      <c r="C1215" s="5"/>
    </row>
    <row r="1216" spans="2:3">
      <c r="B1216" s="5"/>
      <c r="C1216" s="5"/>
    </row>
    <row r="1217" spans="2:3">
      <c r="B1217" s="5"/>
      <c r="C1217" s="5"/>
    </row>
    <row r="1218" spans="2:3">
      <c r="B1218" s="5"/>
      <c r="C1218" s="5"/>
    </row>
    <row r="1219" spans="2:3">
      <c r="B1219" s="5"/>
      <c r="C1219" s="5"/>
    </row>
    <row r="1220" spans="2:3">
      <c r="B1220" s="5"/>
      <c r="C1220" s="5"/>
    </row>
    <row r="1221" spans="2:3">
      <c r="B1221" s="5"/>
      <c r="C1221" s="5"/>
    </row>
    <row r="1222" spans="2:3">
      <c r="B1222" s="5"/>
      <c r="C1222" s="5"/>
    </row>
    <row r="1223" spans="2:3">
      <c r="B1223" s="5"/>
      <c r="C1223" s="5"/>
    </row>
    <row r="1224" spans="2:3">
      <c r="B1224" s="5"/>
      <c r="C1224" s="5"/>
    </row>
    <row r="1225" spans="2:3">
      <c r="B1225" s="5"/>
      <c r="C1225" s="5"/>
    </row>
    <row r="1226" spans="2:3">
      <c r="B1226" s="5"/>
      <c r="C1226" s="5"/>
    </row>
    <row r="1227" spans="2:3">
      <c r="B1227" s="5"/>
      <c r="C1227" s="5"/>
    </row>
    <row r="1228" spans="2:3">
      <c r="B1228" s="5"/>
      <c r="C1228" s="5"/>
    </row>
    <row r="1229" spans="2:3">
      <c r="B1229" s="5"/>
      <c r="C1229" s="5"/>
    </row>
    <row r="1230" spans="2:3">
      <c r="B1230" s="5"/>
      <c r="C1230" s="5"/>
    </row>
    <row r="1231" spans="2:3">
      <c r="B1231" s="5"/>
      <c r="C1231" s="5"/>
    </row>
    <row r="1232" spans="2:3">
      <c r="B1232" s="5"/>
      <c r="C1232" s="5"/>
    </row>
    <row r="1233" spans="2:3">
      <c r="B1233" s="5"/>
      <c r="C1233" s="5"/>
    </row>
    <row r="1234" spans="2:3">
      <c r="B1234" s="5"/>
      <c r="C1234" s="5"/>
    </row>
    <row r="1235" spans="2:3">
      <c r="B1235" s="5"/>
      <c r="C1235" s="5"/>
    </row>
    <row r="1236" spans="2:3">
      <c r="B1236" s="5"/>
      <c r="C1236" s="5"/>
    </row>
    <row r="1237" spans="2:3">
      <c r="B1237" s="5"/>
      <c r="C1237" s="5"/>
    </row>
    <row r="1238" spans="2:3">
      <c r="B1238" s="5"/>
      <c r="C1238" s="5"/>
    </row>
    <row r="1239" spans="2:3">
      <c r="B1239" s="5"/>
      <c r="C1239" s="5"/>
    </row>
    <row r="1240" spans="2:3">
      <c r="B1240" s="5"/>
      <c r="C1240" s="5"/>
    </row>
    <row r="1241" spans="2:3">
      <c r="B1241" s="5"/>
      <c r="C1241" s="5"/>
    </row>
    <row r="1242" spans="2:3">
      <c r="B1242" s="5"/>
      <c r="C1242" s="5"/>
    </row>
    <row r="1243" spans="2:3">
      <c r="B1243" s="5"/>
      <c r="C1243" s="5"/>
    </row>
    <row r="1244" spans="2:3">
      <c r="B1244" s="5"/>
      <c r="C1244" s="5"/>
    </row>
    <row r="1245" spans="2:3">
      <c r="B1245" s="5"/>
      <c r="C1245" s="5"/>
    </row>
    <row r="1246" spans="2:3">
      <c r="B1246" s="5"/>
      <c r="C1246" s="5"/>
    </row>
    <row r="1247" spans="2:3">
      <c r="B1247" s="5"/>
      <c r="C1247" s="5"/>
    </row>
    <row r="1248" spans="2:3">
      <c r="B1248" s="5"/>
      <c r="C1248" s="5"/>
    </row>
    <row r="1249" spans="2:3">
      <c r="B1249" s="5"/>
      <c r="C1249" s="5"/>
    </row>
    <row r="1250" spans="2:3">
      <c r="B1250" s="5"/>
      <c r="C1250" s="5"/>
    </row>
    <row r="1251" spans="2:3">
      <c r="B1251" s="5"/>
      <c r="C1251" s="5"/>
    </row>
    <row r="1252" spans="2:3">
      <c r="B1252" s="5"/>
      <c r="C1252" s="5"/>
    </row>
    <row r="1253" spans="2:3">
      <c r="B1253" s="5"/>
      <c r="C1253" s="5"/>
    </row>
    <row r="1254" spans="2:3">
      <c r="B1254" s="5"/>
      <c r="C1254" s="5"/>
    </row>
    <row r="1255" spans="2:3">
      <c r="B1255" s="5"/>
      <c r="C1255" s="5"/>
    </row>
    <row r="1256" spans="2:3">
      <c r="B1256" s="5"/>
      <c r="C1256" s="5"/>
    </row>
    <row r="1257" spans="2:3">
      <c r="B1257" s="5"/>
      <c r="C1257" s="5"/>
    </row>
    <row r="1258" spans="2:3">
      <c r="B1258" s="5"/>
      <c r="C1258" s="5"/>
    </row>
    <row r="1259" spans="2:3">
      <c r="B1259" s="5"/>
      <c r="C1259" s="5"/>
    </row>
    <row r="1260" spans="2:3">
      <c r="B1260" s="5"/>
      <c r="C1260" s="5"/>
    </row>
    <row r="1261" spans="2:3">
      <c r="B1261" s="5"/>
      <c r="C1261" s="5"/>
    </row>
    <row r="1262" spans="2:3">
      <c r="B1262" s="5"/>
      <c r="C1262" s="5"/>
    </row>
    <row r="1263" spans="2:3">
      <c r="B1263" s="5"/>
      <c r="C1263" s="5"/>
    </row>
    <row r="1264" spans="2:3">
      <c r="B1264" s="5"/>
      <c r="C1264" s="5"/>
    </row>
    <row r="1265" spans="2:3">
      <c r="B1265" s="5"/>
      <c r="C1265" s="5"/>
    </row>
    <row r="1266" spans="2:3">
      <c r="B1266" s="5"/>
      <c r="C1266" s="5"/>
    </row>
    <row r="1267" spans="2:3">
      <c r="B1267" s="5"/>
      <c r="C1267" s="5"/>
    </row>
    <row r="1268" spans="2:3">
      <c r="B1268" s="5"/>
      <c r="C1268" s="5"/>
    </row>
    <row r="1269" spans="2:3">
      <c r="B1269" s="5"/>
      <c r="C1269" s="5"/>
    </row>
    <row r="1270" spans="2:3">
      <c r="B1270" s="5"/>
      <c r="C1270" s="5"/>
    </row>
    <row r="1271" spans="2:3">
      <c r="B1271" s="5"/>
      <c r="C1271" s="5"/>
    </row>
    <row r="1272" spans="2:3">
      <c r="B1272" s="5"/>
      <c r="C1272" s="5"/>
    </row>
    <row r="1273" spans="2:3">
      <c r="B1273" s="5"/>
      <c r="C1273" s="5"/>
    </row>
    <row r="1274" spans="2:3">
      <c r="B1274" s="5"/>
      <c r="C1274" s="5"/>
    </row>
    <row r="1275" spans="2:3">
      <c r="B1275" s="5"/>
      <c r="C1275" s="5"/>
    </row>
    <row r="1276" spans="2:3">
      <c r="B1276" s="5"/>
      <c r="C1276" s="5"/>
    </row>
    <row r="1277" spans="2:3">
      <c r="B1277" s="5"/>
      <c r="C1277" s="5"/>
    </row>
    <row r="1278" spans="2:3">
      <c r="B1278" s="5"/>
      <c r="C1278" s="5"/>
    </row>
    <row r="1279" spans="2:3">
      <c r="B1279" s="5"/>
      <c r="C1279" s="5"/>
    </row>
    <row r="1280" spans="2:3">
      <c r="B1280" s="5"/>
      <c r="C1280" s="5"/>
    </row>
    <row r="1281" spans="2:3">
      <c r="B1281" s="5"/>
      <c r="C1281" s="5"/>
    </row>
    <row r="1282" spans="2:3">
      <c r="B1282" s="5"/>
      <c r="C1282" s="5"/>
    </row>
    <row r="1283" spans="2:3">
      <c r="B1283" s="5"/>
      <c r="C1283" s="5"/>
    </row>
    <row r="1284" spans="2:3">
      <c r="B1284" s="5"/>
      <c r="C1284" s="5"/>
    </row>
    <row r="1285" spans="2:3">
      <c r="B1285" s="5"/>
      <c r="C1285" s="5"/>
    </row>
    <row r="1286" spans="2:3">
      <c r="B1286" s="5"/>
      <c r="C1286" s="5"/>
    </row>
    <row r="1287" spans="2:3">
      <c r="B1287" s="5"/>
      <c r="C1287" s="5"/>
    </row>
    <row r="1288" spans="2:3">
      <c r="B1288" s="5"/>
      <c r="C1288" s="5"/>
    </row>
    <row r="1289" spans="2:3">
      <c r="B1289" s="5"/>
      <c r="C1289" s="5"/>
    </row>
    <row r="1290" spans="2:3">
      <c r="B1290" s="5"/>
      <c r="C1290" s="5"/>
    </row>
    <row r="1291" spans="2:3">
      <c r="B1291" s="5"/>
      <c r="C1291" s="5"/>
    </row>
    <row r="1292" spans="2:3">
      <c r="B1292" s="5"/>
      <c r="C1292" s="5"/>
    </row>
    <row r="1293" spans="2:3">
      <c r="B1293" s="5"/>
      <c r="C1293" s="5"/>
    </row>
    <row r="1294" spans="2:3">
      <c r="B1294" s="5"/>
      <c r="C1294" s="5"/>
    </row>
    <row r="1295" spans="2:3">
      <c r="B1295" s="5"/>
      <c r="C1295" s="5"/>
    </row>
    <row r="1296" spans="2:3">
      <c r="B1296" s="5"/>
      <c r="C1296" s="5"/>
    </row>
    <row r="1297" spans="2:3">
      <c r="B1297" s="5"/>
      <c r="C1297" s="5"/>
    </row>
    <row r="1298" spans="2:3">
      <c r="B1298" s="5"/>
      <c r="C1298" s="5"/>
    </row>
    <row r="1299" spans="2:3">
      <c r="B1299" s="5"/>
      <c r="C1299" s="5"/>
    </row>
    <row r="1300" spans="2:3">
      <c r="B1300" s="5"/>
      <c r="C1300" s="5"/>
    </row>
    <row r="1301" spans="2:3">
      <c r="B1301" s="5"/>
      <c r="C1301" s="5"/>
    </row>
    <row r="1302" spans="2:3">
      <c r="B1302" s="5"/>
      <c r="C1302" s="5"/>
    </row>
    <row r="1303" spans="2:3">
      <c r="B1303" s="5"/>
      <c r="C1303" s="5"/>
    </row>
    <row r="1304" spans="2:3">
      <c r="B1304" s="5"/>
      <c r="C1304" s="5"/>
    </row>
    <row r="1305" spans="2:3">
      <c r="B1305" s="5"/>
      <c r="C1305" s="5"/>
    </row>
    <row r="1306" spans="2:3">
      <c r="B1306" s="5"/>
      <c r="C1306" s="5"/>
    </row>
    <row r="1307" spans="2:3">
      <c r="B1307" s="5"/>
      <c r="C1307" s="5"/>
    </row>
    <row r="1308" spans="2:3">
      <c r="B1308" s="5"/>
      <c r="C1308" s="5"/>
    </row>
    <row r="1309" spans="2:3">
      <c r="B1309" s="5"/>
      <c r="C1309" s="5"/>
    </row>
    <row r="1310" spans="2:3">
      <c r="B1310" s="5"/>
      <c r="C1310" s="5"/>
    </row>
    <row r="1311" spans="2:3">
      <c r="B1311" s="5"/>
      <c r="C1311" s="5"/>
    </row>
    <row r="1312" spans="2:3">
      <c r="B1312" s="5"/>
      <c r="C1312" s="5"/>
    </row>
    <row r="1313" spans="2:3">
      <c r="B1313" s="5"/>
      <c r="C1313" s="5"/>
    </row>
    <row r="1314" spans="2:3">
      <c r="B1314" s="5"/>
      <c r="C1314" s="5"/>
    </row>
    <row r="1315" spans="2:3">
      <c r="B1315" s="5"/>
      <c r="C1315" s="5"/>
    </row>
    <row r="1316" spans="2:3">
      <c r="B1316" s="5"/>
      <c r="C1316" s="5"/>
    </row>
    <row r="1317" spans="2:3">
      <c r="B1317" s="5"/>
      <c r="C1317" s="5"/>
    </row>
    <row r="1318" spans="2:3">
      <c r="B1318" s="5"/>
      <c r="C1318" s="5"/>
    </row>
    <row r="1319" spans="2:3">
      <c r="B1319" s="5"/>
      <c r="C1319" s="5"/>
    </row>
    <row r="1320" spans="2:3">
      <c r="B1320" s="5"/>
      <c r="C1320" s="5"/>
    </row>
    <row r="1321" spans="2:3">
      <c r="B1321" s="5"/>
      <c r="C1321" s="5"/>
    </row>
    <row r="1322" spans="2:3">
      <c r="B1322" s="5"/>
      <c r="C1322" s="5"/>
    </row>
    <row r="1323" spans="2:3">
      <c r="B1323" s="5"/>
      <c r="C1323" s="5"/>
    </row>
    <row r="1324" spans="2:3">
      <c r="B1324" s="5"/>
      <c r="C1324" s="5"/>
    </row>
    <row r="1325" spans="2:3">
      <c r="B1325" s="5"/>
      <c r="C1325" s="5"/>
    </row>
    <row r="1326" spans="2:3">
      <c r="B1326" s="5"/>
      <c r="C1326" s="5"/>
    </row>
    <row r="1327" spans="2:3">
      <c r="B1327" s="5"/>
      <c r="C1327" s="5"/>
    </row>
    <row r="1328" spans="2:3">
      <c r="B1328" s="5"/>
      <c r="C1328" s="5"/>
    </row>
    <row r="1329" spans="2:3">
      <c r="B1329" s="5"/>
      <c r="C1329" s="5"/>
    </row>
    <row r="1330" spans="2:3">
      <c r="B1330" s="5"/>
      <c r="C1330" s="5"/>
    </row>
    <row r="1331" spans="2:3">
      <c r="B1331" s="5"/>
      <c r="C1331" s="5"/>
    </row>
    <row r="1332" spans="2:3">
      <c r="B1332" s="5"/>
      <c r="C1332" s="5"/>
    </row>
    <row r="1333" spans="2:3">
      <c r="B1333" s="5"/>
      <c r="C1333" s="5"/>
    </row>
    <row r="1334" spans="2:3">
      <c r="B1334" s="5"/>
      <c r="C1334" s="5"/>
    </row>
    <row r="1335" spans="2:3">
      <c r="B1335" s="5"/>
      <c r="C1335" s="5"/>
    </row>
    <row r="1336" spans="2:3">
      <c r="B1336" s="5"/>
      <c r="C1336" s="5"/>
    </row>
    <row r="1337" spans="2:3">
      <c r="B1337" s="5"/>
      <c r="C1337" s="5"/>
    </row>
    <row r="1338" spans="2:3">
      <c r="B1338" s="5"/>
      <c r="C1338" s="5"/>
    </row>
    <row r="1339" spans="2:3">
      <c r="B1339" s="5"/>
      <c r="C1339" s="5"/>
    </row>
    <row r="1340" spans="2:3">
      <c r="B1340" s="5"/>
      <c r="C1340" s="5"/>
    </row>
    <row r="1341" spans="2:3">
      <c r="B1341" s="5"/>
      <c r="C1341" s="5"/>
    </row>
    <row r="1342" spans="2:3">
      <c r="B1342" s="5"/>
      <c r="C1342" s="5"/>
    </row>
    <row r="1343" spans="2:3">
      <c r="B1343" s="5"/>
      <c r="C1343" s="5"/>
    </row>
    <row r="1344" spans="2:3">
      <c r="B1344" s="5"/>
      <c r="C1344" s="5"/>
    </row>
    <row r="1345" spans="2:3">
      <c r="B1345" s="5"/>
      <c r="C1345" s="5"/>
    </row>
    <row r="1346" spans="2:3">
      <c r="B1346" s="5"/>
      <c r="C1346" s="5"/>
    </row>
    <row r="1347" spans="2:3">
      <c r="B1347" s="5"/>
      <c r="C1347" s="5"/>
    </row>
    <row r="1348" spans="2:3">
      <c r="B1348" s="5"/>
      <c r="C1348" s="5"/>
    </row>
    <row r="1349" spans="2:3">
      <c r="B1349" s="5"/>
      <c r="C1349" s="5"/>
    </row>
    <row r="1350" spans="2:3">
      <c r="B1350" s="5"/>
      <c r="C1350" s="5"/>
    </row>
    <row r="1351" spans="2:3">
      <c r="B1351" s="5"/>
      <c r="C1351" s="5"/>
    </row>
    <row r="1352" spans="2:3">
      <c r="B1352" s="5"/>
      <c r="C1352" s="5"/>
    </row>
    <row r="1353" spans="2:3">
      <c r="B1353" s="5"/>
      <c r="C1353" s="5"/>
    </row>
    <row r="1354" spans="2:3">
      <c r="B1354" s="5"/>
      <c r="C1354" s="5"/>
    </row>
    <row r="1355" spans="2:3">
      <c r="B1355" s="5"/>
      <c r="C1355" s="5"/>
    </row>
    <row r="1356" spans="2:3">
      <c r="B1356" s="5"/>
      <c r="C1356" s="5"/>
    </row>
    <row r="1357" spans="2:3">
      <c r="B1357" s="5"/>
      <c r="C1357" s="5"/>
    </row>
    <row r="1358" spans="2:3">
      <c r="B1358" s="5"/>
      <c r="C1358" s="5"/>
    </row>
    <row r="1359" spans="2:3">
      <c r="B1359" s="5"/>
      <c r="C1359" s="5"/>
    </row>
    <row r="1360" spans="2:3">
      <c r="B1360" s="5"/>
      <c r="C1360" s="5"/>
    </row>
    <row r="1361" spans="2:3">
      <c r="B1361" s="5"/>
      <c r="C1361" s="5"/>
    </row>
    <row r="1362" spans="2:3">
      <c r="B1362" s="5"/>
      <c r="C1362" s="5"/>
    </row>
    <row r="1363" spans="2:3">
      <c r="B1363" s="5"/>
      <c r="C1363" s="5"/>
    </row>
    <row r="1364" spans="2:3">
      <c r="B1364" s="5"/>
      <c r="C1364" s="5"/>
    </row>
    <row r="1365" spans="2:3">
      <c r="B1365" s="5"/>
      <c r="C1365" s="5"/>
    </row>
    <row r="1366" spans="2:3">
      <c r="B1366" s="5"/>
      <c r="C1366" s="5"/>
    </row>
    <row r="1367" spans="2:3">
      <c r="B1367" s="5"/>
      <c r="C1367" s="5"/>
    </row>
    <row r="1368" spans="2:3">
      <c r="B1368" s="5"/>
      <c r="C1368" s="5"/>
    </row>
    <row r="1369" spans="2:3">
      <c r="B1369" s="5"/>
      <c r="C1369" s="5"/>
    </row>
    <row r="1370" spans="2:3">
      <c r="B1370" s="5"/>
      <c r="C1370" s="5"/>
    </row>
    <row r="1371" spans="2:3">
      <c r="B1371" s="5"/>
      <c r="C1371" s="5"/>
    </row>
    <row r="1372" spans="2:3">
      <c r="B1372" s="5"/>
      <c r="C1372" s="5"/>
    </row>
    <row r="1373" spans="2:3">
      <c r="B1373" s="5"/>
      <c r="C1373" s="5"/>
    </row>
    <row r="1374" spans="2:3">
      <c r="B1374" s="5"/>
      <c r="C1374" s="5"/>
    </row>
    <row r="1375" spans="2:3">
      <c r="B1375" s="5"/>
      <c r="C1375" s="5"/>
    </row>
    <row r="1376" spans="2:3">
      <c r="B1376" s="5"/>
      <c r="C1376" s="5"/>
    </row>
    <row r="1377" spans="2:3">
      <c r="B1377" s="5"/>
      <c r="C1377" s="5"/>
    </row>
    <row r="1378" spans="2:3">
      <c r="B1378" s="5"/>
      <c r="C1378" s="5"/>
    </row>
    <row r="1379" spans="2:3">
      <c r="B1379" s="5"/>
      <c r="C1379" s="5"/>
    </row>
    <row r="1380" spans="2:3">
      <c r="B1380" s="5"/>
      <c r="C1380" s="5"/>
    </row>
    <row r="1381" spans="2:3">
      <c r="B1381" s="5"/>
      <c r="C1381" s="5"/>
    </row>
    <row r="1382" spans="2:3">
      <c r="B1382" s="5"/>
      <c r="C1382" s="5"/>
    </row>
    <row r="1383" spans="2:3">
      <c r="B1383" s="5"/>
      <c r="C1383" s="5"/>
    </row>
    <row r="1384" spans="2:3">
      <c r="B1384" s="5"/>
      <c r="C1384" s="5"/>
    </row>
    <row r="1385" spans="2:3">
      <c r="B1385" s="5"/>
      <c r="C1385" s="5"/>
    </row>
    <row r="1386" spans="2:3">
      <c r="B1386" s="5"/>
      <c r="C1386" s="5"/>
    </row>
    <row r="1387" spans="2:3">
      <c r="B1387" s="5"/>
      <c r="C1387" s="5"/>
    </row>
    <row r="1388" spans="2:3">
      <c r="B1388" s="5"/>
      <c r="C1388" s="5"/>
    </row>
    <row r="1389" spans="2:3">
      <c r="B1389" s="5"/>
      <c r="C1389" s="5"/>
    </row>
    <row r="1390" spans="2:3">
      <c r="B1390" s="5"/>
      <c r="C1390" s="5"/>
    </row>
    <row r="1391" spans="2:3">
      <c r="B1391" s="5"/>
      <c r="C1391" s="5"/>
    </row>
    <row r="1392" spans="2:3">
      <c r="B1392" s="5"/>
      <c r="C1392" s="5"/>
    </row>
    <row r="1393" spans="2:3">
      <c r="B1393" s="5"/>
      <c r="C1393" s="5"/>
    </row>
    <row r="1394" spans="2:3">
      <c r="B1394" s="5"/>
    </row>
    <row r="1395" spans="2:3">
      <c r="B1395" s="5"/>
    </row>
    <row r="1396" spans="2:3">
      <c r="B1396" s="5"/>
    </row>
  </sheetData>
  <phoneticPr fontId="1" type="noConversion"/>
  <dataValidations count="1">
    <dataValidation type="list" allowBlank="1" showInputMessage="1" showErrorMessage="1" sqref="F21:F22" xr:uid="{7DFF7816-5809-451C-BAC4-7F225AD75177}">
      <formula1>$K$28:$K$34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6402-9879-4683-9CFD-93A33BF2A978}">
  <dimension ref="A1:I52"/>
  <sheetViews>
    <sheetView workbookViewId="0">
      <selection activeCell="F8" sqref="F8"/>
    </sheetView>
  </sheetViews>
  <sheetFormatPr defaultColWidth="9" defaultRowHeight="15"/>
  <cols>
    <col min="1" max="1" width="11" style="7" customWidth="1"/>
    <col min="2" max="4" width="9" style="7"/>
    <col min="5" max="5" width="29" style="7" customWidth="1"/>
    <col min="6" max="6" width="19.42578125" style="7" customWidth="1"/>
    <col min="7" max="7" width="11.28515625" style="7" customWidth="1"/>
    <col min="8" max="8" width="9.5703125" style="7" customWidth="1"/>
    <col min="9" max="16384" width="9" style="7"/>
  </cols>
  <sheetData>
    <row r="1" spans="1:6">
      <c r="A1" s="14"/>
      <c r="B1" s="14"/>
      <c r="C1" s="14"/>
      <c r="D1" s="14"/>
      <c r="E1" s="14"/>
      <c r="F1" s="14"/>
    </row>
    <row r="2" spans="1:6" ht="15.75" thickBot="1">
      <c r="A2" s="15" t="s">
        <v>292</v>
      </c>
      <c r="B2" s="19"/>
      <c r="C2" s="15"/>
      <c r="D2" s="10"/>
      <c r="E2" s="15" t="s">
        <v>291</v>
      </c>
      <c r="F2" s="19"/>
    </row>
    <row r="3" spans="1:6" ht="16.5" thickTop="1" thickBot="1">
      <c r="A3" s="20" t="s">
        <v>271</v>
      </c>
      <c r="B3" s="20" t="s">
        <v>270</v>
      </c>
      <c r="C3" s="20" t="s">
        <v>269</v>
      </c>
      <c r="D3" s="10"/>
      <c r="E3" s="20" t="s">
        <v>268</v>
      </c>
      <c r="F3" s="20" t="s">
        <v>267</v>
      </c>
    </row>
    <row r="4" spans="1:6" ht="16.5" thickTop="1" thickBot="1">
      <c r="A4" s="27" t="s">
        <v>252</v>
      </c>
      <c r="B4" s="21">
        <v>5.2400000000000002E-2</v>
      </c>
      <c r="C4" s="28">
        <v>5.3099999999999994E-2</v>
      </c>
      <c r="D4" s="10"/>
      <c r="E4" s="23" t="s">
        <v>266</v>
      </c>
      <c r="F4" s="24">
        <v>45513</v>
      </c>
    </row>
    <row r="5" spans="1:6" ht="16.5" thickTop="1" thickBot="1">
      <c r="A5" s="27" t="s">
        <v>272</v>
      </c>
      <c r="B5" s="28">
        <v>5.2499999999999998E-2</v>
      </c>
      <c r="C5" s="28">
        <v>5.45E-2</v>
      </c>
      <c r="D5" s="10"/>
      <c r="E5" s="23" t="s">
        <v>265</v>
      </c>
      <c r="F5" s="24" t="s">
        <v>9</v>
      </c>
    </row>
    <row r="6" spans="1:6" ht="16.5" thickTop="1" thickBot="1">
      <c r="A6" s="27" t="s">
        <v>273</v>
      </c>
      <c r="B6" s="28">
        <v>5.2499999999999998E-2</v>
      </c>
      <c r="C6" s="28">
        <v>5.45E-2</v>
      </c>
      <c r="D6" s="10"/>
      <c r="E6" s="23" t="s">
        <v>283</v>
      </c>
      <c r="F6" s="24" t="s">
        <v>80</v>
      </c>
    </row>
    <row r="7" spans="1:6" ht="16.5" thickTop="1" thickBot="1">
      <c r="A7" s="27" t="s">
        <v>274</v>
      </c>
      <c r="B7" s="28">
        <v>5.2499999999999998E-2</v>
      </c>
      <c r="C7" s="28">
        <v>5.5199999999999999E-2</v>
      </c>
      <c r="D7" s="10"/>
      <c r="E7" s="23" t="s">
        <v>284</v>
      </c>
      <c r="F7" s="24" t="s">
        <v>168</v>
      </c>
    </row>
    <row r="8" spans="1:6" ht="16.5" thickTop="1" thickBot="1">
      <c r="A8" s="27" t="s">
        <v>253</v>
      </c>
      <c r="B8" s="28">
        <v>5.3499999999999999E-2</v>
      </c>
      <c r="C8" s="28">
        <v>5.4299999999999994E-2</v>
      </c>
      <c r="D8" s="10"/>
      <c r="E8" s="23" t="s">
        <v>285</v>
      </c>
      <c r="F8" s="25" t="str">
        <f>Calendar!C4</f>
        <v>McpCalendar@6</v>
      </c>
    </row>
    <row r="9" spans="1:6" ht="16.5" thickTop="1" thickBot="1">
      <c r="A9" s="27" t="s">
        <v>275</v>
      </c>
      <c r="B9" s="28">
        <v>5.3699999999999998E-2</v>
      </c>
      <c r="C9" s="28">
        <v>5.45E-2</v>
      </c>
      <c r="D9" s="10"/>
      <c r="E9" s="23" t="s">
        <v>289</v>
      </c>
      <c r="F9" s="25">
        <f>_xll.CalendarValueDate(F8,F4)</f>
        <v>45517</v>
      </c>
    </row>
    <row r="10" spans="1:6" ht="16.5" thickTop="1" thickBot="1">
      <c r="A10" s="27" t="s">
        <v>254</v>
      </c>
      <c r="B10" s="28">
        <v>5.3600000000000002E-2</v>
      </c>
      <c r="C10" s="28">
        <v>5.4199999999999998E-2</v>
      </c>
      <c r="D10" s="10"/>
      <c r="E10" s="12"/>
      <c r="F10" s="11"/>
    </row>
    <row r="11" spans="1:6" ht="16.5" thickTop="1" thickBot="1">
      <c r="A11" s="27" t="s">
        <v>276</v>
      </c>
      <c r="B11" s="28">
        <v>5.2999999999999999E-2</v>
      </c>
      <c r="C11" s="28">
        <v>5.3699999999999998E-2</v>
      </c>
      <c r="D11" s="10"/>
      <c r="E11" s="10"/>
      <c r="F11" s="10"/>
    </row>
    <row r="12" spans="1:6" ht="16.5" thickTop="1" thickBot="1">
      <c r="A12" s="27" t="s">
        <v>255</v>
      </c>
      <c r="B12" s="28">
        <v>5.2600000000000001E-2</v>
      </c>
      <c r="C12" s="28">
        <v>5.3399999999999996E-2</v>
      </c>
      <c r="E12" s="15" t="s">
        <v>293</v>
      </c>
      <c r="F12" s="25" t="str">
        <f>_xll.McpYieldCurve2(E4:F9,A3:C25)</f>
        <v>McpYieldCurve2@2</v>
      </c>
    </row>
    <row r="13" spans="1:6" ht="16.5" thickTop="1" thickBot="1">
      <c r="A13" s="27" t="s">
        <v>277</v>
      </c>
      <c r="B13" s="28">
        <v>5.1799999999999999E-2</v>
      </c>
      <c r="C13" s="28">
        <v>5.28E-2</v>
      </c>
    </row>
    <row r="14" spans="1:6" ht="16.5" thickTop="1" thickBot="1">
      <c r="A14" s="27" t="s">
        <v>278</v>
      </c>
      <c r="B14" s="28">
        <v>5.1200000000000002E-2</v>
      </c>
      <c r="C14" s="28">
        <v>5.2199999999999996E-2</v>
      </c>
    </row>
    <row r="15" spans="1:6" ht="16.5" thickTop="1" thickBot="1">
      <c r="A15" s="27" t="s">
        <v>256</v>
      </c>
      <c r="B15" s="28">
        <v>5.04E-2</v>
      </c>
      <c r="C15" s="28">
        <v>5.1399999999999994E-2</v>
      </c>
    </row>
    <row r="16" spans="1:6" ht="16.5" thickTop="1" thickBot="1">
      <c r="A16" s="27" t="s">
        <v>279</v>
      </c>
      <c r="B16" s="28">
        <v>4.9800000000000004E-2</v>
      </c>
      <c r="C16" s="28">
        <v>5.1799999999999999E-2</v>
      </c>
    </row>
    <row r="17" spans="1:9" ht="16.5" thickTop="1" thickBot="1">
      <c r="A17" s="27" t="s">
        <v>280</v>
      </c>
      <c r="B17" s="28">
        <v>4.9000000000000002E-2</v>
      </c>
      <c r="C17" s="28">
        <v>5.0999999999999997E-2</v>
      </c>
      <c r="E17" s="15" t="s">
        <v>294</v>
      </c>
      <c r="F17" s="15"/>
      <c r="G17" s="15"/>
    </row>
    <row r="18" spans="1:9" ht="16.5" thickTop="1" thickBot="1">
      <c r="A18" s="27" t="s">
        <v>257</v>
      </c>
      <c r="B18" s="28">
        <v>4.8799999999999996E-2</v>
      </c>
      <c r="C18" s="28">
        <v>4.9800000000000004E-2</v>
      </c>
      <c r="E18" s="20" t="s">
        <v>298</v>
      </c>
      <c r="F18" s="20" t="s">
        <v>299</v>
      </c>
      <c r="G18" s="20" t="s">
        <v>301</v>
      </c>
      <c r="H18" s="20" t="s">
        <v>302</v>
      </c>
      <c r="I18" s="20" t="s">
        <v>303</v>
      </c>
    </row>
    <row r="19" spans="1:9" ht="16.5" thickTop="1" thickBot="1">
      <c r="A19" s="27" t="s">
        <v>281</v>
      </c>
      <c r="B19" s="28">
        <v>4.82E-2</v>
      </c>
      <c r="C19" s="28">
        <v>5.0199999999999995E-2</v>
      </c>
      <c r="E19" s="23" t="s">
        <v>246</v>
      </c>
      <c r="F19" s="25">
        <f>_xll.CalendarFXOExpiryDateFromTenor($F$8,$F$4,E19,$F$9)</f>
        <v>45516</v>
      </c>
      <c r="G19" s="26">
        <f>_xll.YieldCurve2ZeroRate($F$12,F19,"bid")</f>
        <v>5.2400000000000002E-2</v>
      </c>
      <c r="H19" s="26">
        <f>_xll.YieldCurve2ZeroRate($F$12,F19,"ask")</f>
        <v>5.3100000000000001E-2</v>
      </c>
      <c r="I19" s="26">
        <f>_xll.YieldCurve2ZeroRate($F$12,F19,"mid")</f>
        <v>5.2750000000000005E-2</v>
      </c>
    </row>
    <row r="20" spans="1:9" ht="16.5" thickTop="1" thickBot="1">
      <c r="A20" s="27" t="s">
        <v>282</v>
      </c>
      <c r="B20" s="28">
        <v>4.7500000000000001E-2</v>
      </c>
      <c r="C20" s="28">
        <v>4.9500000000000002E-2</v>
      </c>
      <c r="E20" s="23" t="s">
        <v>247</v>
      </c>
      <c r="F20" s="25">
        <f>_xll.CalendarFXOExpiryDateFromTenor($F$8,$F$4,E20,$F$9)</f>
        <v>45520</v>
      </c>
      <c r="G20" s="26">
        <f>_xll.YieldCurve2ZeroRate($F$12,F20,"bid")</f>
        <v>5.2500000000000005E-2</v>
      </c>
      <c r="H20" s="26">
        <f>_xll.YieldCurve2ZeroRate($F$12,F20,"ask")</f>
        <v>5.4733333333333335E-2</v>
      </c>
      <c r="I20" s="26">
        <f>_xll.YieldCurve2ZeroRate($F$12,F20,"mid")</f>
        <v>5.3616666666666674E-2</v>
      </c>
    </row>
    <row r="21" spans="1:9" ht="16.5" thickTop="1" thickBot="1">
      <c r="A21" s="27" t="s">
        <v>258</v>
      </c>
      <c r="B21" s="28">
        <v>4.7300000000000002E-2</v>
      </c>
      <c r="C21" s="28">
        <v>4.8300000000000003E-2</v>
      </c>
      <c r="E21" s="23" t="s">
        <v>245</v>
      </c>
      <c r="F21" s="25">
        <f>_xll.CalendarFXOExpiryDateFromTenor($F$8,$F$4,E21,$F$9)</f>
        <v>45527</v>
      </c>
      <c r="G21" s="26">
        <f>_xll.YieldCurve2ZeroRate($F$12,F21,"bid")</f>
        <v>5.2928571428571436E-2</v>
      </c>
      <c r="H21" s="26">
        <f>_xll.YieldCurve2ZeroRate($F$12,F21,"ask")</f>
        <v>5.4814285714285718E-2</v>
      </c>
      <c r="I21" s="26">
        <f>_xll.YieldCurve2ZeroRate($F$12,F21,"mid")</f>
        <v>5.3871428571428577E-2</v>
      </c>
    </row>
    <row r="22" spans="1:9" ht="16.5" thickTop="1" thickBot="1">
      <c r="A22" s="27" t="s">
        <v>259</v>
      </c>
      <c r="B22" s="28">
        <v>4.24E-2</v>
      </c>
      <c r="C22" s="28">
        <v>4.5400000000000003E-2</v>
      </c>
      <c r="E22" s="23" t="s">
        <v>248</v>
      </c>
      <c r="F22" s="25">
        <f>_xll.CalendarFXOExpiryDateFromTenor($F$8,$F$4,E22,$F$9)</f>
        <v>45544</v>
      </c>
      <c r="G22" s="26">
        <f>_xll.YieldCurve2ZeroRate($F$12,F22,"bid")</f>
        <v>5.364E-2</v>
      </c>
      <c r="H22" s="26">
        <f>_xll.YieldCurve2ZeroRate($F$12,F22,"ask")</f>
        <v>5.432E-2</v>
      </c>
      <c r="I22" s="26">
        <f>_xll.YieldCurve2ZeroRate($F$12,F22,"mid")</f>
        <v>5.398E-2</v>
      </c>
    </row>
    <row r="23" spans="1:9" ht="16.5" thickTop="1" thickBot="1">
      <c r="A23" s="27" t="s">
        <v>260</v>
      </c>
      <c r="B23" s="28">
        <v>3.9100000000000003E-2</v>
      </c>
      <c r="C23" s="28">
        <v>4.2099999999999999E-2</v>
      </c>
      <c r="E23" s="23" t="s">
        <v>33</v>
      </c>
      <c r="F23" s="25">
        <f>_xll.CalendarFXOExpiryDateFromTenor($F$8,$F$4,E23,$F$9)</f>
        <v>45546</v>
      </c>
      <c r="G23" s="26">
        <f>_xll.YieldCurve2ZeroRate($F$12,F23,"bid")</f>
        <v>5.3620000000000001E-2</v>
      </c>
      <c r="H23" s="26">
        <f>_xll.YieldCurve2ZeroRate($F$12,F23,"ask")</f>
        <v>5.4260000000000003E-2</v>
      </c>
      <c r="I23" s="26">
        <f>_xll.YieldCurve2ZeroRate($F$12,F23,"mid")</f>
        <v>5.3940000000000002E-2</v>
      </c>
    </row>
    <row r="24" spans="1:9" ht="16.5" thickTop="1" thickBot="1">
      <c r="A24" s="27" t="s">
        <v>261</v>
      </c>
      <c r="B24" s="28">
        <v>3.7999999999999999E-2</v>
      </c>
      <c r="C24" s="28">
        <v>4.0999999999999995E-2</v>
      </c>
      <c r="E24" s="23" t="s">
        <v>249</v>
      </c>
      <c r="F24" s="25">
        <f>_xll.CalendarFXOExpiryDateFromTenor($F$8,$F$4,E24,$F$9)</f>
        <v>45575</v>
      </c>
      <c r="G24" s="26">
        <f>_xll.YieldCurve2ZeroRate($F$12,F24,"bid")</f>
        <v>5.3093750000000002E-2</v>
      </c>
      <c r="H24" s="26">
        <f>_xll.YieldCurve2ZeroRate($F$12,F24,"ask")</f>
        <v>5.3778125000000003E-2</v>
      </c>
      <c r="I24" s="26">
        <f>_xll.YieldCurve2ZeroRate($F$12,F24,"mid")</f>
        <v>5.3435937500000003E-2</v>
      </c>
    </row>
    <row r="25" spans="1:9" ht="16.5" thickTop="1" thickBot="1">
      <c r="A25" s="27" t="s">
        <v>262</v>
      </c>
      <c r="B25" s="28">
        <v>3.7599999999999995E-2</v>
      </c>
      <c r="C25" s="28">
        <v>4.0599999999999997E-2</v>
      </c>
      <c r="E25" s="23" t="s">
        <v>250</v>
      </c>
      <c r="F25" s="25">
        <f>_xll.CalendarFXOExpiryDateFromTenor($F$8,$F$4,E25,$F$9)</f>
        <v>45880</v>
      </c>
      <c r="G25" s="26">
        <f>_xll.YieldCurve2ZeroRate($F$12,F25,"bid")</f>
        <v>4.7313333333333332E-2</v>
      </c>
      <c r="H25" s="26">
        <f>_xll.YieldCurve2ZeroRate($F$12,F25,"ask")</f>
        <v>4.8379999999999999E-2</v>
      </c>
      <c r="I25" s="26">
        <f>_xll.YieldCurve2ZeroRate($F$12,F25,"mid")</f>
        <v>4.7846666666666669E-2</v>
      </c>
    </row>
    <row r="26" spans="1:9" ht="15.75" thickTop="1">
      <c r="E26" s="9"/>
    </row>
    <row r="27" spans="1:9" ht="15.75" thickBot="1">
      <c r="E27" s="15" t="s">
        <v>295</v>
      </c>
      <c r="F27" s="15"/>
      <c r="G27" s="15"/>
    </row>
    <row r="28" spans="1:9" ht="16.5" thickTop="1" thickBot="1">
      <c r="E28" s="20" t="s">
        <v>298</v>
      </c>
      <c r="F28" s="20" t="s">
        <v>299</v>
      </c>
      <c r="G28" s="20" t="s">
        <v>286</v>
      </c>
      <c r="H28" s="20" t="s">
        <v>287</v>
      </c>
      <c r="I28" s="20" t="s">
        <v>288</v>
      </c>
    </row>
    <row r="29" spans="1:9" ht="16.5" thickTop="1" thickBot="1">
      <c r="E29" s="23" t="str">
        <f t="shared" ref="E29:E35" si="0">E19</f>
        <v>ON</v>
      </c>
      <c r="F29" s="25">
        <f>_xll.CalendarFXOExpiryDateFromTenor($F$8,$F$4,E29,$F$9)</f>
        <v>45516</v>
      </c>
      <c r="G29" s="26">
        <f>_xll.YieldCurve2DiscountFactor($F$12,F29,"bid")</f>
        <v>0.99956352392788483</v>
      </c>
      <c r="H29" s="26">
        <f>_xll.YieldCurve2DiscountFactor($F$12,F29,"ask")</f>
        <v>0.99955769571964415</v>
      </c>
      <c r="I29" s="26">
        <f>_xll.YieldCurve2DiscountFactor($F$12,F29,"mid")</f>
        <v>0.99956060981526873</v>
      </c>
    </row>
    <row r="30" spans="1:9" ht="16.5" thickTop="1" thickBot="1">
      <c r="C30" s="8"/>
      <c r="D30" s="8"/>
      <c r="E30" s="23" t="str">
        <f t="shared" si="0"/>
        <v>1W</v>
      </c>
      <c r="F30" s="25">
        <f>_xll.CalendarFXOExpiryDateFromTenor($F$8,$F$4,E30,$F$9)</f>
        <v>45520</v>
      </c>
      <c r="G30" s="26">
        <f>_xll.YieldCurve2DiscountFactor($F$12,F30,"bid")</f>
        <v>0.99898020770463491</v>
      </c>
      <c r="H30" s="26">
        <f>_xll.YieldCurve2DiscountFactor($F$12,F30,"ask")</f>
        <v>0.99893687218436222</v>
      </c>
      <c r="I30" s="26">
        <f>_xll.YieldCurve2DiscountFactor($F$12,F30,"mid")</f>
        <v>0.9989585394745174</v>
      </c>
    </row>
    <row r="31" spans="1:9" ht="16.5" thickTop="1" thickBot="1">
      <c r="B31" s="8"/>
      <c r="C31" s="8"/>
      <c r="D31" s="8"/>
      <c r="E31" s="23" t="str">
        <f t="shared" si="0"/>
        <v>2W</v>
      </c>
      <c r="F31" s="25">
        <f>_xll.CalendarFXOExpiryDateFromTenor($F$8,$F$4,E31,$F$9)</f>
        <v>45527</v>
      </c>
      <c r="G31" s="26">
        <f>_xll.YieldCurve2DiscountFactor($F$12,F31,"bid")</f>
        <v>0.99794589470007578</v>
      </c>
      <c r="H31" s="26">
        <f>_xll.YieldCurve2DiscountFactor($F$12,F31,"ask")</f>
        <v>0.99787286767041594</v>
      </c>
      <c r="I31" s="26">
        <f>_xll.YieldCurve2DiscountFactor($F$12,F31,"mid")</f>
        <v>0.99790937984921591</v>
      </c>
    </row>
    <row r="32" spans="1:9" ht="16.5" thickTop="1" thickBot="1">
      <c r="B32" s="8"/>
      <c r="C32" s="8"/>
      <c r="D32" s="8"/>
      <c r="E32" s="23" t="str">
        <f t="shared" si="0"/>
        <v>30D</v>
      </c>
      <c r="F32" s="25">
        <f>_xll.CalendarFXOExpiryDateFromTenor($F$8,$F$4,E32,$F$9)</f>
        <v>45544</v>
      </c>
      <c r="G32" s="26">
        <f>_xll.YieldCurve2DiscountFactor($F$12,F32,"bid")</f>
        <v>0.99540223706698761</v>
      </c>
      <c r="H32" s="26">
        <f>_xll.YieldCurve2DiscountFactor($F$12,F32,"ask")</f>
        <v>0.99534422210420626</v>
      </c>
      <c r="I32" s="26">
        <f>_xll.YieldCurve2DiscountFactor($F$12,F32,"mid")</f>
        <v>0.99537322874025169</v>
      </c>
    </row>
    <row r="33" spans="2:9" ht="16.5" thickTop="1" thickBot="1">
      <c r="B33" s="8"/>
      <c r="C33" s="8"/>
      <c r="D33" s="8"/>
      <c r="E33" s="23" t="str">
        <f t="shared" si="0"/>
        <v>1M</v>
      </c>
      <c r="F33" s="25">
        <f>_xll.CalendarFXOExpiryDateFromTenor($F$8,$F$4,E33,$F$9)</f>
        <v>45546</v>
      </c>
      <c r="G33" s="26">
        <f>_xll.YieldCurve2DiscountFactor($F$12,F33,"bid")</f>
        <v>0.99510887403265047</v>
      </c>
      <c r="H33" s="26">
        <f>_xll.YieldCurve2DiscountFactor($F$12,F33,"ask")</f>
        <v>0.99505078324593188</v>
      </c>
      <c r="I33" s="26">
        <f>_xll.YieldCurve2DiscountFactor($F$12,F33,"mid")</f>
        <v>0.99507982779148507</v>
      </c>
    </row>
    <row r="34" spans="2:9" ht="16.5" thickTop="1" thickBot="1">
      <c r="B34" s="8"/>
      <c r="C34" s="8"/>
      <c r="D34" s="8"/>
      <c r="E34" s="23" t="str">
        <f t="shared" si="0"/>
        <v>2M</v>
      </c>
      <c r="F34" s="25">
        <f>_xll.CalendarFXOExpiryDateFromTenor($F$8,$F$4,E34,$F$9)</f>
        <v>45575</v>
      </c>
      <c r="G34" s="26">
        <f>_xll.YieldCurve2DiscountFactor($F$12,F34,"bid")</f>
        <v>0.99093893011970924</v>
      </c>
      <c r="H34" s="26">
        <f>_xll.YieldCurve2DiscountFactor($F$12,F34,"ask")</f>
        <v>0.99082320533405555</v>
      </c>
      <c r="I34" s="26">
        <f>_xll.YieldCurve2DiscountFactor($F$12,F34,"mid")</f>
        <v>0.99088106434801426</v>
      </c>
    </row>
    <row r="35" spans="2:9" ht="16.5" thickTop="1" thickBot="1">
      <c r="B35" s="8"/>
      <c r="C35" s="8"/>
      <c r="D35" s="8"/>
      <c r="E35" s="23" t="str">
        <f t="shared" si="0"/>
        <v>1Y</v>
      </c>
      <c r="F35" s="25">
        <f>_xll.CalendarFXOExpiryDateFromTenor($F$8,$F$4,E35,$F$9)</f>
        <v>45880</v>
      </c>
      <c r="G35" s="26">
        <f>_xll.YieldCurve2DiscountFactor($F$12,F35,"bid")</f>
        <v>0.95398608865685985</v>
      </c>
      <c r="H35" s="26">
        <f>_xll.YieldCurve2DiscountFactor($F$12,F35,"ask")</f>
        <v>0.95299747619796149</v>
      </c>
      <c r="I35" s="26">
        <f>_xll.YieldCurve2DiscountFactor($F$12,F35,"mid")</f>
        <v>0.95349152617072019</v>
      </c>
    </row>
    <row r="36" spans="2:9" ht="15.75" thickTop="1">
      <c r="B36" s="8"/>
      <c r="C36" s="8"/>
      <c r="D36" s="8"/>
      <c r="E36" s="9"/>
    </row>
    <row r="37" spans="2:9">
      <c r="B37" s="8"/>
      <c r="C37" s="8"/>
      <c r="D37" s="8"/>
      <c r="E37" s="9"/>
    </row>
    <row r="38" spans="2:9" ht="15.75" thickBot="1">
      <c r="B38" s="8"/>
      <c r="C38" s="8"/>
      <c r="D38" s="8"/>
      <c r="E38" s="15" t="s">
        <v>296</v>
      </c>
      <c r="F38" s="15"/>
      <c r="G38" s="15"/>
    </row>
    <row r="39" spans="2:9" ht="15.75" thickTop="1">
      <c r="B39" s="8"/>
      <c r="C39" s="8"/>
      <c r="D39" s="8"/>
    </row>
    <row r="40" spans="2:9">
      <c r="B40" s="8"/>
      <c r="C40" s="8"/>
      <c r="D40" s="8"/>
    </row>
    <row r="41" spans="2:9">
      <c r="B41" s="8"/>
      <c r="C41" s="8"/>
      <c r="D41" s="8"/>
    </row>
    <row r="42" spans="2:9">
      <c r="B42" s="8"/>
      <c r="C42" s="8"/>
      <c r="D42" s="8"/>
    </row>
    <row r="43" spans="2:9">
      <c r="B43" s="8"/>
      <c r="C43" s="8"/>
      <c r="D43" s="8"/>
    </row>
    <row r="44" spans="2:9">
      <c r="B44" s="8"/>
      <c r="C44" s="8"/>
      <c r="D44" s="8"/>
    </row>
    <row r="45" spans="2:9">
      <c r="B45" s="8"/>
      <c r="C45" s="8"/>
      <c r="D45" s="8"/>
    </row>
    <row r="46" spans="2:9">
      <c r="B46" s="8"/>
      <c r="C46" s="8"/>
      <c r="D46" s="8"/>
    </row>
    <row r="47" spans="2:9">
      <c r="B47" s="8"/>
      <c r="C47" s="8"/>
      <c r="D47" s="8"/>
    </row>
    <row r="48" spans="2:9">
      <c r="B48" s="8"/>
      <c r="C48" s="8"/>
      <c r="D48" s="8"/>
      <c r="E48" s="9"/>
    </row>
    <row r="49" spans="2:5">
      <c r="B49" s="8"/>
      <c r="C49" s="8"/>
      <c r="D49" s="8"/>
      <c r="E49" s="9"/>
    </row>
    <row r="50" spans="2:5">
      <c r="B50" s="8"/>
      <c r="C50" s="8"/>
      <c r="D50" s="8"/>
      <c r="E50" s="9"/>
    </row>
    <row r="51" spans="2:5">
      <c r="B51" s="8"/>
      <c r="C51" s="8"/>
      <c r="D51" s="8"/>
      <c r="E51" s="8"/>
    </row>
    <row r="52" spans="2:5">
      <c r="B52" s="8"/>
      <c r="C52" s="8"/>
      <c r="D52" s="8"/>
      <c r="E52" s="8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80A9-96A6-400A-A1D2-3C77F247EE6B}">
  <dimension ref="A1:K39"/>
  <sheetViews>
    <sheetView workbookViewId="0">
      <selection activeCell="F8" sqref="F8"/>
    </sheetView>
  </sheetViews>
  <sheetFormatPr defaultRowHeight="15"/>
  <cols>
    <col min="1" max="1" width="18.140625" customWidth="1"/>
    <col min="5" max="5" width="28.85546875" customWidth="1"/>
    <col min="6" max="6" width="14.28515625" customWidth="1"/>
    <col min="7" max="7" width="19.7109375" customWidth="1"/>
  </cols>
  <sheetData>
    <row r="1" spans="1:11">
      <c r="A1" s="14"/>
      <c r="B1" s="14"/>
      <c r="C1" s="14"/>
      <c r="D1" s="14"/>
      <c r="E1" s="14"/>
      <c r="F1" s="14"/>
      <c r="G1" s="7"/>
      <c r="H1" s="7"/>
      <c r="I1" s="7"/>
      <c r="J1" s="7"/>
      <c r="K1" s="7"/>
    </row>
    <row r="2" spans="1:11" ht="15.75" thickBot="1">
      <c r="A2" s="15" t="s">
        <v>292</v>
      </c>
      <c r="B2" s="19"/>
      <c r="C2" s="14"/>
      <c r="D2" s="10"/>
      <c r="E2" s="15" t="s">
        <v>291</v>
      </c>
      <c r="F2" s="19"/>
      <c r="G2" s="7"/>
      <c r="H2" s="7"/>
      <c r="I2" s="7"/>
      <c r="J2" s="7"/>
      <c r="K2" s="7"/>
    </row>
    <row r="3" spans="1:11" ht="16.5" thickTop="1" thickBot="1">
      <c r="A3" s="20" t="s">
        <v>271</v>
      </c>
      <c r="B3" s="20" t="s">
        <v>251</v>
      </c>
      <c r="C3" s="13"/>
      <c r="D3" s="10"/>
      <c r="E3" s="20" t="s">
        <v>268</v>
      </c>
      <c r="F3" s="20" t="s">
        <v>267</v>
      </c>
      <c r="G3" s="7"/>
      <c r="H3" s="7"/>
      <c r="I3" s="7"/>
      <c r="J3" s="7"/>
      <c r="K3" s="7"/>
    </row>
    <row r="4" spans="1:11" ht="16.5" thickTop="1" thickBot="1">
      <c r="A4" s="27" t="s">
        <v>252</v>
      </c>
      <c r="B4" s="21">
        <f>AVERAGE(YieldCurve2!B4:C4)</f>
        <v>5.2749999999999998E-2</v>
      </c>
      <c r="C4" s="7"/>
      <c r="D4" s="10"/>
      <c r="E4" s="23" t="s">
        <v>266</v>
      </c>
      <c r="F4" s="24">
        <v>45513</v>
      </c>
      <c r="G4" s="7"/>
      <c r="H4" s="7"/>
      <c r="I4" s="7"/>
      <c r="J4" s="7"/>
      <c r="K4" s="7"/>
    </row>
    <row r="5" spans="1:11" ht="16.5" thickTop="1" thickBot="1">
      <c r="A5" s="27" t="s">
        <v>272</v>
      </c>
      <c r="B5" s="28">
        <f>AVERAGE(YieldCurve2!B5:C5)</f>
        <v>5.3499999999999999E-2</v>
      </c>
      <c r="C5" s="7"/>
      <c r="D5" s="10"/>
      <c r="E5" s="23" t="s">
        <v>265</v>
      </c>
      <c r="F5" s="24" t="s">
        <v>9</v>
      </c>
      <c r="G5" s="7"/>
      <c r="H5" s="7"/>
      <c r="I5" s="7"/>
      <c r="J5" s="7"/>
      <c r="K5" s="7"/>
    </row>
    <row r="6" spans="1:11" ht="16.5" thickTop="1" thickBot="1">
      <c r="A6" s="27" t="s">
        <v>273</v>
      </c>
      <c r="B6" s="28">
        <f>AVERAGE(YieldCurve2!B6:C6)</f>
        <v>5.3499999999999999E-2</v>
      </c>
      <c r="C6" s="7"/>
      <c r="D6" s="10"/>
      <c r="E6" s="23" t="s">
        <v>283</v>
      </c>
      <c r="F6" s="24" t="s">
        <v>80</v>
      </c>
      <c r="G6" s="7"/>
      <c r="H6" s="7"/>
      <c r="I6" s="7"/>
      <c r="J6" s="7"/>
      <c r="K6" s="7"/>
    </row>
    <row r="7" spans="1:11" ht="16.5" thickTop="1" thickBot="1">
      <c r="A7" s="27" t="s">
        <v>274</v>
      </c>
      <c r="B7" s="28">
        <f>AVERAGE(YieldCurve2!B7:C7)</f>
        <v>5.3849999999999995E-2</v>
      </c>
      <c r="C7" s="7"/>
      <c r="D7" s="10"/>
      <c r="E7" s="23" t="s">
        <v>284</v>
      </c>
      <c r="F7" s="24" t="s">
        <v>168</v>
      </c>
      <c r="G7" s="7"/>
      <c r="H7" s="7"/>
      <c r="I7" s="7"/>
      <c r="J7" s="7"/>
      <c r="K7" s="7"/>
    </row>
    <row r="8" spans="1:11" ht="16.5" thickTop="1" thickBot="1">
      <c r="A8" s="27" t="s">
        <v>253</v>
      </c>
      <c r="B8" s="28">
        <f>AVERAGE(YieldCurve2!B8:C8)</f>
        <v>5.3899999999999997E-2</v>
      </c>
      <c r="C8" s="7"/>
      <c r="D8" s="10"/>
      <c r="E8" s="23" t="s">
        <v>285</v>
      </c>
      <c r="F8" s="25" t="str">
        <f>Calendar!C4</f>
        <v>McpCalendar@6</v>
      </c>
      <c r="G8" s="7"/>
      <c r="H8" s="7"/>
      <c r="I8" s="7"/>
      <c r="J8" s="7"/>
      <c r="K8" s="7"/>
    </row>
    <row r="9" spans="1:11" ht="16.5" thickTop="1" thickBot="1">
      <c r="A9" s="27" t="s">
        <v>275</v>
      </c>
      <c r="B9" s="28">
        <f>AVERAGE(YieldCurve2!B9:C9)</f>
        <v>5.4099999999999995E-2</v>
      </c>
      <c r="C9" s="7"/>
      <c r="D9" s="10"/>
      <c r="E9" s="23" t="s">
        <v>289</v>
      </c>
      <c r="F9" s="25">
        <f>_xll.CalendarValueDate(F8,F4)</f>
        <v>45517</v>
      </c>
      <c r="G9" s="7"/>
      <c r="H9" s="7"/>
      <c r="I9" s="7"/>
      <c r="J9" s="7"/>
      <c r="K9" s="7"/>
    </row>
    <row r="10" spans="1:11" ht="16.5" thickTop="1" thickBot="1">
      <c r="A10" s="27" t="s">
        <v>254</v>
      </c>
      <c r="B10" s="28">
        <f>AVERAGE(YieldCurve2!B10:C10)</f>
        <v>5.3900000000000003E-2</v>
      </c>
      <c r="C10" s="7"/>
      <c r="D10" s="10"/>
      <c r="E10" s="12"/>
      <c r="F10" s="11"/>
      <c r="G10" s="7"/>
      <c r="H10" s="7"/>
      <c r="I10" s="7"/>
      <c r="J10" s="7"/>
      <c r="K10" s="7"/>
    </row>
    <row r="11" spans="1:11" ht="16.5" thickTop="1" thickBot="1">
      <c r="A11" s="27" t="s">
        <v>276</v>
      </c>
      <c r="B11" s="28">
        <f>AVERAGE(YieldCurve2!B11:C11)</f>
        <v>5.3349999999999995E-2</v>
      </c>
      <c r="C11" s="7"/>
      <c r="D11" s="10"/>
      <c r="E11" s="10"/>
      <c r="F11" s="10"/>
      <c r="G11" s="7"/>
      <c r="H11" s="7"/>
      <c r="I11" s="7"/>
      <c r="J11" s="7"/>
      <c r="K11" s="7"/>
    </row>
    <row r="12" spans="1:11" ht="16.5" thickTop="1" thickBot="1">
      <c r="A12" s="27" t="s">
        <v>255</v>
      </c>
      <c r="B12" s="28">
        <f>AVERAGE(YieldCurve2!B12:C12)</f>
        <v>5.2999999999999999E-2</v>
      </c>
      <c r="C12" s="7"/>
      <c r="D12" s="7"/>
      <c r="E12" s="15" t="s">
        <v>297</v>
      </c>
      <c r="F12" s="25" t="str">
        <f>_xll.McpYieldCurve(E4:F8,A3:B25)</f>
        <v>McpYieldCurve@2</v>
      </c>
      <c r="G12" s="7"/>
      <c r="H12" s="7"/>
      <c r="I12" s="7"/>
      <c r="J12" s="7"/>
      <c r="K12" s="7"/>
    </row>
    <row r="13" spans="1:11" ht="16.5" thickTop="1" thickBot="1">
      <c r="A13" s="27" t="s">
        <v>277</v>
      </c>
      <c r="B13" s="28">
        <f>AVERAGE(YieldCurve2!B13:C13)</f>
        <v>5.2299999999999999E-2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ht="16.5" thickTop="1" thickBot="1">
      <c r="A14" s="27" t="s">
        <v>278</v>
      </c>
      <c r="B14" s="28">
        <f>AVERAGE(YieldCurve2!B14:C14)</f>
        <v>5.1699999999999996E-2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 ht="16.5" thickTop="1" thickBot="1">
      <c r="A15" s="27" t="s">
        <v>256</v>
      </c>
      <c r="B15" s="28">
        <f>AVERAGE(YieldCurve2!B15:C15)</f>
        <v>5.0900000000000001E-2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 ht="16.5" thickTop="1" thickBot="1">
      <c r="A16" s="27" t="s">
        <v>279</v>
      </c>
      <c r="B16" s="28">
        <f>AVERAGE(YieldCurve2!B16:C16)</f>
        <v>5.0799999999999998E-2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 ht="16.5" thickTop="1" thickBot="1">
      <c r="A17" s="27" t="s">
        <v>280</v>
      </c>
      <c r="B17" s="28">
        <f>AVERAGE(YieldCurve2!B17:C17)</f>
        <v>0.05</v>
      </c>
      <c r="C17" s="7"/>
      <c r="D17" s="7"/>
      <c r="E17" s="15" t="s">
        <v>294</v>
      </c>
      <c r="F17" s="15"/>
      <c r="G17" s="15"/>
      <c r="H17" s="7"/>
      <c r="I17" s="7"/>
      <c r="J17" s="7"/>
      <c r="K17" s="7"/>
    </row>
    <row r="18" spans="1:11" ht="16.5" thickTop="1" thickBot="1">
      <c r="A18" s="27" t="s">
        <v>257</v>
      </c>
      <c r="B18" s="28">
        <f>AVERAGE(YieldCurve2!B18:C18)</f>
        <v>4.9299999999999997E-2</v>
      </c>
      <c r="C18" s="7"/>
      <c r="D18" s="7"/>
      <c r="E18" s="20" t="s">
        <v>298</v>
      </c>
      <c r="F18" s="20" t="s">
        <v>299</v>
      </c>
      <c r="G18" s="20" t="s">
        <v>300</v>
      </c>
      <c r="H18" s="7"/>
      <c r="I18" s="7"/>
      <c r="J18" s="7"/>
      <c r="K18" s="7"/>
    </row>
    <row r="19" spans="1:11" ht="16.5" thickTop="1" thickBot="1">
      <c r="A19" s="27" t="s">
        <v>281</v>
      </c>
      <c r="B19" s="28">
        <f>AVERAGE(YieldCurve2!B19:C19)</f>
        <v>4.9199999999999994E-2</v>
      </c>
      <c r="C19" s="7"/>
      <c r="D19" s="7"/>
      <c r="E19" s="23" t="s">
        <v>246</v>
      </c>
      <c r="F19" s="25">
        <f>_xll.CalendarFXOExpiryDateFromTenor($F$8,$F$4,E19,$F$9)</f>
        <v>45516</v>
      </c>
      <c r="G19" s="26">
        <f>_xll.YieldCurveZeroRate($F$12,F19)</f>
        <v>5.2750000000000005E-2</v>
      </c>
      <c r="H19" s="7"/>
      <c r="I19" s="7"/>
      <c r="J19" s="7"/>
      <c r="K19" s="7"/>
    </row>
    <row r="20" spans="1:11" ht="16.5" thickTop="1" thickBot="1">
      <c r="A20" s="27" t="s">
        <v>282</v>
      </c>
      <c r="B20" s="28">
        <f>AVERAGE(YieldCurve2!B20:C20)</f>
        <v>4.8500000000000001E-2</v>
      </c>
      <c r="C20" s="7"/>
      <c r="D20" s="7"/>
      <c r="E20" s="23" t="s">
        <v>247</v>
      </c>
      <c r="F20" s="25">
        <f>_xll.CalendarFXOExpiryDateFromTenor($F$8,$F$4,E20,$F$9)</f>
        <v>45520</v>
      </c>
      <c r="G20" s="26">
        <f>_xll.YieldCurveZeroRate($F$12,F20)</f>
        <v>5.3616666666666674E-2</v>
      </c>
      <c r="H20" s="7"/>
      <c r="I20" s="7"/>
      <c r="J20" s="7"/>
      <c r="K20" s="7"/>
    </row>
    <row r="21" spans="1:11" ht="16.5" thickTop="1" thickBot="1">
      <c r="A21" s="27" t="s">
        <v>258</v>
      </c>
      <c r="B21" s="28">
        <f>AVERAGE(YieldCurve2!B21:C21)</f>
        <v>4.7800000000000002E-2</v>
      </c>
      <c r="C21" s="7"/>
      <c r="D21" s="7"/>
      <c r="E21" s="23" t="s">
        <v>245</v>
      </c>
      <c r="F21" s="25">
        <f>_xll.CalendarFXOExpiryDateFromTenor($F$8,$F$4,E21,$F$9)</f>
        <v>45527</v>
      </c>
      <c r="G21" s="26">
        <f>_xll.YieldCurveZeroRate($F$12,F21)</f>
        <v>5.3871428571428577E-2</v>
      </c>
      <c r="H21" s="7"/>
      <c r="I21" s="7"/>
      <c r="J21" s="7"/>
      <c r="K21" s="7"/>
    </row>
    <row r="22" spans="1:11" ht="16.5" thickTop="1" thickBot="1">
      <c r="A22" s="27" t="s">
        <v>259</v>
      </c>
      <c r="B22" s="28">
        <f>AVERAGE(YieldCurve2!B22:C22)</f>
        <v>4.3900000000000002E-2</v>
      </c>
      <c r="C22" s="7"/>
      <c r="D22" s="7"/>
      <c r="E22" s="23" t="s">
        <v>248</v>
      </c>
      <c r="F22" s="25">
        <f>_xll.CalendarFXOExpiryDateFromTenor($F$8,$F$4,E22,$F$9)</f>
        <v>45544</v>
      </c>
      <c r="G22" s="26">
        <f>_xll.YieldCurveZeroRate($F$12,F22)</f>
        <v>5.398E-2</v>
      </c>
      <c r="H22" s="7"/>
      <c r="I22" s="7"/>
      <c r="J22" s="7"/>
      <c r="K22" s="7"/>
    </row>
    <row r="23" spans="1:11" ht="16.5" thickTop="1" thickBot="1">
      <c r="A23" s="27" t="s">
        <v>260</v>
      </c>
      <c r="B23" s="28">
        <f>AVERAGE(YieldCurve2!B23:C23)</f>
        <v>4.0599999999999997E-2</v>
      </c>
      <c r="C23" s="7"/>
      <c r="D23" s="7"/>
      <c r="E23" s="23" t="s">
        <v>33</v>
      </c>
      <c r="F23" s="25">
        <f>_xll.CalendarFXOExpiryDateFromTenor($F$8,$F$4,E23,$F$9)</f>
        <v>45546</v>
      </c>
      <c r="G23" s="26">
        <f>_xll.YieldCurveZeroRate($F$12,F23)</f>
        <v>5.3940000000000002E-2</v>
      </c>
      <c r="H23" s="7"/>
      <c r="I23" s="7"/>
      <c r="J23" s="7"/>
      <c r="K23" s="7"/>
    </row>
    <row r="24" spans="1:11" ht="16.5" thickTop="1" thickBot="1">
      <c r="A24" s="27" t="s">
        <v>261</v>
      </c>
      <c r="B24" s="28">
        <f>AVERAGE(YieldCurve2!B24:C24)</f>
        <v>3.9499999999999993E-2</v>
      </c>
      <c r="C24" s="7"/>
      <c r="D24" s="7"/>
      <c r="E24" s="23" t="s">
        <v>249</v>
      </c>
      <c r="F24" s="25">
        <f>_xll.CalendarFXOExpiryDateFromTenor($F$8,$F$4,E24,$F$9)</f>
        <v>45575</v>
      </c>
      <c r="G24" s="26">
        <f>_xll.YieldCurveZeroRate($F$12,F24)</f>
        <v>5.3435937500000003E-2</v>
      </c>
      <c r="H24" s="7"/>
      <c r="I24" s="7"/>
      <c r="J24" s="7"/>
      <c r="K24" s="7"/>
    </row>
    <row r="25" spans="1:11" ht="16.5" thickTop="1" thickBot="1">
      <c r="A25" s="27" t="s">
        <v>262</v>
      </c>
      <c r="B25" s="28">
        <f>AVERAGE(YieldCurve2!B25:C25)</f>
        <v>3.9099999999999996E-2</v>
      </c>
      <c r="C25" s="7"/>
      <c r="D25" s="7"/>
      <c r="E25" s="23" t="s">
        <v>250</v>
      </c>
      <c r="F25" s="25">
        <f>_xll.CalendarFXOExpiryDateFromTenor($F$8,$F$4,E25,$F$9)</f>
        <v>45880</v>
      </c>
      <c r="G25" s="26">
        <f>_xll.YieldCurveZeroRate($F$12,F25)</f>
        <v>4.7846666666666669E-2</v>
      </c>
      <c r="H25" s="7"/>
      <c r="I25" s="7"/>
      <c r="J25" s="7"/>
      <c r="K25" s="7"/>
    </row>
    <row r="26" spans="1:11" ht="15.75" thickTop="1">
      <c r="A26" s="7"/>
      <c r="B26" s="7"/>
      <c r="C26" s="7"/>
      <c r="D26" s="7"/>
      <c r="E26" s="9"/>
      <c r="F26" s="7"/>
      <c r="G26" s="7"/>
      <c r="H26" s="7"/>
      <c r="I26" s="7"/>
      <c r="J26" s="7"/>
      <c r="K26" s="7"/>
    </row>
    <row r="27" spans="1:11" ht="15.75" thickBot="1">
      <c r="A27" s="7"/>
      <c r="B27" s="7"/>
      <c r="C27" s="7"/>
      <c r="D27" s="7"/>
      <c r="E27" s="15" t="s">
        <v>295</v>
      </c>
      <c r="F27" s="15"/>
      <c r="G27" s="15"/>
      <c r="H27" s="7"/>
      <c r="I27" s="7"/>
      <c r="J27" s="7"/>
      <c r="K27" s="7"/>
    </row>
    <row r="28" spans="1:11" ht="16.5" thickTop="1" thickBot="1">
      <c r="A28" s="7"/>
      <c r="B28" s="7"/>
      <c r="C28" s="7"/>
      <c r="D28" s="7"/>
      <c r="E28" s="20" t="s">
        <v>298</v>
      </c>
      <c r="F28" s="20" t="s">
        <v>299</v>
      </c>
      <c r="G28" s="20" t="s">
        <v>264</v>
      </c>
      <c r="H28" s="7"/>
      <c r="I28" s="7"/>
      <c r="J28" s="7"/>
      <c r="K28" s="7"/>
    </row>
    <row r="29" spans="1:11" ht="16.5" thickTop="1" thickBot="1">
      <c r="A29" s="7"/>
      <c r="B29" s="7"/>
      <c r="C29" s="7"/>
      <c r="D29" s="7"/>
      <c r="E29" s="23" t="str">
        <f t="shared" ref="E29:E35" si="0">E19</f>
        <v>ON</v>
      </c>
      <c r="F29" s="25">
        <f>_xll.CalendarFXOExpiryDateFromTenor($F$8,$F$4,E29,$F$9)</f>
        <v>45516</v>
      </c>
      <c r="G29" s="26">
        <f>_xll.YieldCurveDiscountFactor($F$12,F29)</f>
        <v>0.99956780981993443</v>
      </c>
      <c r="H29" s="7"/>
      <c r="I29" s="7"/>
      <c r="J29" s="7"/>
      <c r="K29" s="7"/>
    </row>
    <row r="30" spans="1:11" ht="16.5" thickTop="1" thickBot="1">
      <c r="A30" s="7"/>
      <c r="B30" s="7"/>
      <c r="C30" s="8"/>
      <c r="D30" s="8"/>
      <c r="E30" s="23" t="str">
        <f t="shared" si="0"/>
        <v>1W</v>
      </c>
      <c r="F30" s="25">
        <f>_xll.CalendarFXOExpiryDateFromTenor($F$8,$F$4,E30,$F$9)</f>
        <v>45520</v>
      </c>
      <c r="G30" s="26">
        <f>_xll.YieldCurveDiscountFactor($F$12,F30)</f>
        <v>0.99897559510809475</v>
      </c>
      <c r="H30" s="7"/>
      <c r="I30" s="7"/>
      <c r="J30" s="7"/>
      <c r="K30" s="7"/>
    </row>
    <row r="31" spans="1:11" ht="16.5" thickTop="1" thickBot="1">
      <c r="A31" s="7"/>
      <c r="B31" s="8"/>
      <c r="C31" s="8"/>
      <c r="D31" s="8"/>
      <c r="E31" s="23" t="str">
        <f t="shared" si="0"/>
        <v>2W</v>
      </c>
      <c r="F31" s="25">
        <f>_xll.CalendarFXOExpiryDateFromTenor($F$8,$F$4,E31,$F$9)</f>
        <v>45527</v>
      </c>
      <c r="G31" s="26">
        <f>_xll.YieldCurveDiscountFactor($F$12,F31)</f>
        <v>0.99794358183219167</v>
      </c>
      <c r="H31" s="7"/>
      <c r="I31" s="7"/>
      <c r="J31" s="7"/>
      <c r="K31" s="7"/>
    </row>
    <row r="32" spans="1:11" ht="16.5" thickTop="1" thickBot="1">
      <c r="A32" s="7"/>
      <c r="B32" s="8"/>
      <c r="C32" s="8"/>
      <c r="D32" s="8"/>
      <c r="E32" s="23" t="str">
        <f t="shared" si="0"/>
        <v>30D</v>
      </c>
      <c r="F32" s="25">
        <f>_xll.CalendarFXOExpiryDateFromTenor($F$8,$F$4,E32,$F$9)</f>
        <v>45544</v>
      </c>
      <c r="G32" s="26">
        <f>_xll.YieldCurveDiscountFactor($F$12,F32)</f>
        <v>0.99544873224164343</v>
      </c>
      <c r="H32" s="7"/>
      <c r="I32" s="7"/>
      <c r="J32" s="7"/>
      <c r="K32" s="7"/>
    </row>
    <row r="33" spans="1:11" ht="16.5" thickTop="1" thickBot="1">
      <c r="A33" s="7"/>
      <c r="B33" s="8"/>
      <c r="C33" s="8"/>
      <c r="D33" s="8"/>
      <c r="E33" s="23" t="str">
        <f t="shared" si="0"/>
        <v>1M</v>
      </c>
      <c r="F33" s="25">
        <f>_xll.CalendarFXOExpiryDateFromTenor($F$8,$F$4,E33,$F$9)</f>
        <v>45546</v>
      </c>
      <c r="G33" s="26">
        <f>_xll.YieldCurveDiscountFactor($F$12,F33)</f>
        <v>0.99516009597258714</v>
      </c>
      <c r="H33" s="7"/>
      <c r="I33" s="7"/>
      <c r="J33" s="7"/>
      <c r="K33" s="7"/>
    </row>
    <row r="34" spans="1:11" ht="16.5" thickTop="1" thickBot="1">
      <c r="A34" s="7"/>
      <c r="B34" s="8"/>
      <c r="C34" s="8"/>
      <c r="D34" s="8"/>
      <c r="E34" s="23" t="str">
        <f t="shared" si="0"/>
        <v>2M</v>
      </c>
      <c r="F34" s="25">
        <f>_xll.CalendarFXOExpiryDateFromTenor($F$8,$F$4,E34,$F$9)</f>
        <v>45575</v>
      </c>
      <c r="G34" s="26">
        <f>_xll.YieldCurveDiscountFactor($F$12,F34)</f>
        <v>0.99102921404690159</v>
      </c>
      <c r="H34" s="7"/>
      <c r="I34" s="7"/>
      <c r="J34" s="7"/>
      <c r="K34" s="7"/>
    </row>
    <row r="35" spans="1:11" ht="16.5" thickTop="1" thickBot="1">
      <c r="A35" s="7"/>
      <c r="B35" s="8"/>
      <c r="C35" s="8"/>
      <c r="D35" s="8"/>
      <c r="E35" s="23" t="str">
        <f t="shared" si="0"/>
        <v>1Y</v>
      </c>
      <c r="F35" s="25">
        <f>_xll.CalendarFXOExpiryDateFromTenor($F$8,$F$4,E35,$F$9)</f>
        <v>45880</v>
      </c>
      <c r="G35" s="26">
        <f>_xll.YieldCurveDiscountFactor($F$12,F35)</f>
        <v>0.95414666265960524</v>
      </c>
      <c r="H35" s="7"/>
      <c r="I35" s="7"/>
      <c r="J35" s="7"/>
      <c r="K35" s="7"/>
    </row>
    <row r="36" spans="1:11" ht="15.75" thickTop="1">
      <c r="A36" s="7"/>
      <c r="B36" s="8"/>
      <c r="C36" s="8"/>
      <c r="D36" s="8"/>
      <c r="E36" s="9"/>
      <c r="F36" s="7"/>
      <c r="G36" s="7"/>
      <c r="H36" s="7"/>
      <c r="I36" s="7"/>
      <c r="J36" s="7"/>
      <c r="K36" s="7"/>
    </row>
    <row r="37" spans="1:11">
      <c r="A37" s="7"/>
      <c r="B37" s="8"/>
      <c r="C37" s="8"/>
      <c r="D37" s="8"/>
      <c r="E37" s="9"/>
      <c r="F37" s="7"/>
      <c r="G37" s="7"/>
      <c r="H37" s="7"/>
      <c r="I37" s="7"/>
      <c r="J37" s="7"/>
      <c r="K37" s="7"/>
    </row>
    <row r="38" spans="1:11" ht="15.75" thickBot="1">
      <c r="A38" s="7"/>
      <c r="B38" s="8"/>
      <c r="C38" s="8"/>
      <c r="D38" s="8"/>
      <c r="E38" s="15" t="s">
        <v>296</v>
      </c>
      <c r="F38" s="15"/>
      <c r="G38" s="15"/>
      <c r="H38" s="7"/>
      <c r="I38" s="7"/>
      <c r="J38" s="7"/>
      <c r="K38" s="7"/>
    </row>
    <row r="39" spans="1:11" ht="15.75" thickTop="1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YieldCurve</x:sheet>
      <x:address>F12</x:address>
    </x:cell>
    <x:cell>
      <x:sheet>YieldCurve</x:sheet>
      <x:address>G29</x:address>
    </x:cell>
    <x:cell>
      <x:sheet>YieldCurve</x:sheet>
      <x:address>G30</x:address>
    </x:cell>
    <x:cell>
      <x:sheet>YieldCurve</x:sheet>
      <x:address>G31</x:address>
    </x:cell>
    <x:cell>
      <x:sheet>YieldCurve</x:sheet>
      <x:address>G32</x:address>
    </x:cell>
    <x:cell>
      <x:sheet>YieldCurve</x:sheet>
      <x:address>G33</x:address>
    </x:cell>
    <x:cell>
      <x:sheet>YieldCurve</x:sheet>
      <x:address>G34</x:address>
    </x:cell>
    <x:cell>
      <x:sheet>YieldCurve</x:sheet>
      <x:address>G35</x:address>
    </x:cell>
    <x:cell>
      <x:sheet>YieldCurve2</x:sheet>
      <x:address>F12</x:address>
    </x:cell>
    <x:cell>
      <x:sheet>YieldCurve2</x:sheet>
      <x:address>G19</x:address>
    </x:cell>
    <x:cell>
      <x:sheet>YieldCurve2</x:sheet>
      <x:address>H19</x:address>
    </x:cell>
    <x:cell>
      <x:sheet>YieldCurve2</x:sheet>
      <x:address>I19</x:address>
    </x:cell>
    <x:cell>
      <x:sheet>YieldCurve2</x:sheet>
      <x:address>G20</x:address>
    </x:cell>
    <x:cell>
      <x:sheet>YieldCurve2</x:sheet>
      <x:address>H20</x:address>
    </x:cell>
    <x:cell>
      <x:sheet>YieldCurve2</x:sheet>
      <x:address>I20</x:address>
    </x:cell>
    <x:cell>
      <x:sheet>YieldCurve2</x:sheet>
      <x:address>G21</x:address>
    </x:cell>
    <x:cell>
      <x:sheet>YieldCurve2</x:sheet>
      <x:address>H21</x:address>
    </x:cell>
    <x:cell>
      <x:sheet>YieldCurve2</x:sheet>
      <x:address>I21</x:address>
    </x:cell>
    <x:cell>
      <x:sheet>YieldCurve2</x:sheet>
      <x:address>G22</x:address>
    </x:cell>
    <x:cell>
      <x:sheet>YieldCurve2</x:sheet>
      <x:address>H22</x:address>
    </x:cell>
    <x:cell>
      <x:sheet>YieldCurve2</x:sheet>
      <x:address>I22</x:address>
    </x:cell>
    <x:cell>
      <x:sheet>YieldCurve2</x:sheet>
      <x:address>G23</x:address>
    </x:cell>
    <x:cell>
      <x:sheet>YieldCurve2</x:sheet>
      <x:address>H23</x:address>
    </x:cell>
    <x:cell>
      <x:sheet>YieldCurve2</x:sheet>
      <x:address>I23</x:address>
    </x:cell>
    <x:cell>
      <x:sheet>YieldCurve2</x:sheet>
      <x:address>G24</x:address>
    </x:cell>
    <x:cell>
      <x:sheet>YieldCurve2</x:sheet>
      <x:address>H24</x:address>
    </x:cell>
    <x:cell>
      <x:sheet>YieldCurve2</x:sheet>
      <x:address>I24</x:address>
    </x:cell>
    <x:cell>
      <x:sheet>YieldCurve2</x:sheet>
      <x:address>G25</x:address>
    </x:cell>
    <x:cell>
      <x:sheet>YieldCurve2</x:sheet>
      <x:address>H25</x:address>
    </x:cell>
    <x:cell>
      <x:sheet>YieldCurve2</x:sheet>
      <x:address>I25</x:address>
    </x:cell>
    <x:cell>
      <x:sheet>YieldCurve2</x:sheet>
      <x:address>G29</x:address>
    </x:cell>
    <x:cell>
      <x:sheet>YieldCurve2</x:sheet>
      <x:address>H29</x:address>
    </x:cell>
    <x:cell>
      <x:sheet>YieldCurve2</x:sheet>
      <x:address>I29</x:address>
    </x:cell>
    <x:cell>
      <x:sheet>YieldCurve2</x:sheet>
      <x:address>G30</x:address>
    </x:cell>
    <x:cell>
      <x:sheet>YieldCurve2</x:sheet>
      <x:address>H30</x:address>
    </x:cell>
    <x:cell>
      <x:sheet>YieldCurve2</x:sheet>
      <x:address>I30</x:address>
    </x:cell>
    <x:cell>
      <x:sheet>YieldCurve2</x:sheet>
      <x:address>G31</x:address>
    </x:cell>
    <x:cell>
      <x:sheet>YieldCurve2</x:sheet>
      <x:address>H31</x:address>
    </x:cell>
    <x:cell>
      <x:sheet>YieldCurve2</x:sheet>
      <x:address>I31</x:address>
    </x:cell>
    <x:cell>
      <x:sheet>YieldCurve2</x:sheet>
      <x:address>G32</x:address>
    </x:cell>
    <x:cell>
      <x:sheet>YieldCurve2</x:sheet>
      <x:address>H32</x:address>
    </x:cell>
    <x:cell>
      <x:sheet>YieldCurve2</x:sheet>
      <x:address>I32</x:address>
    </x:cell>
    <x:cell>
      <x:sheet>YieldCurve2</x:sheet>
      <x:address>G33</x:address>
    </x:cell>
    <x:cell>
      <x:sheet>YieldCurve2</x:sheet>
      <x:address>H33</x:address>
    </x:cell>
    <x:cell>
      <x:sheet>YieldCurve2</x:sheet>
      <x:address>I33</x:address>
    </x:cell>
    <x:cell>
      <x:sheet>YieldCurve2</x:sheet>
      <x:address>G34</x:address>
    </x:cell>
    <x:cell>
      <x:sheet>YieldCurve2</x:sheet>
      <x:address>H34</x:address>
    </x:cell>
    <x:cell>
      <x:sheet>YieldCurve2</x:sheet>
      <x:address>I34</x:address>
    </x:cell>
    <x:cell>
      <x:sheet>YieldCurve2</x:sheet>
      <x:address>G35</x:address>
    </x:cell>
    <x:cell>
      <x:sheet>YieldCurve2</x:sheet>
      <x:address>H35</x:address>
    </x:cell>
    <x:cell>
      <x:sheet>YieldCurve2</x:sheet>
      <x:address>I35</x:address>
    </x:cell>
  </x:dirty_cells>
</x:metadata>
</file>

<file path=customXml/itemProps1.xml><?xml version="1.0" encoding="utf-8"?>
<ds:datastoreItem xmlns:ds="http://schemas.openxmlformats.org/officeDocument/2006/customXml" ds:itemID="{E2D7701A-6194-453B-9072-65B01316BA85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Enum</vt:lpstr>
      <vt:lpstr>Calendar</vt:lpstr>
      <vt:lpstr>YieldCurve2</vt:lpstr>
      <vt:lpstr>YieldCurve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Chen</dc:creator>
  <cp:lastModifiedBy>miao xue</cp:lastModifiedBy>
  <dcterms:created xsi:type="dcterms:W3CDTF">2024-10-06T02:50:11Z</dcterms:created>
  <dcterms:modified xsi:type="dcterms:W3CDTF">2025-01-13T03:34:42Z</dcterms:modified>
</cp:coreProperties>
</file>