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E0BC3764-022E-4EA1-A0B7-D8487E023976}" xr6:coauthVersionLast="47" xr6:coauthVersionMax="47" xr10:uidLastSave="{00000000-0000-0000-0000-000000000000}"/>
  <bookViews>
    <workbookView xWindow="-120" yWindow="-120" windowWidth="20730" windowHeight="11160" activeTab="3" xr2:uid="{D7B8FF9D-79C7-493B-925E-473A1E745FE7}"/>
  </bookViews>
  <sheets>
    <sheet name="Enum" sheetId="1" r:id="rId1"/>
    <sheet name="Calendar" sheetId="2" r:id="rId2"/>
    <sheet name="FR007" sheetId="5" r:id="rId3"/>
    <sheet name="SHIBOR3M" sheetId="4" r:id="rId4"/>
  </sheets>
  <externalReferences>
    <externalReference r:id="rId5"/>
    <externalReference r:id="rId6"/>
  </externalReferences>
  <definedNames>
    <definedName name="USDCNYCalendar">[1]设置!$C$5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5" l="1"/>
  <c r="C40" i="4"/>
  <c r="F40" i="4" a="1"/>
  <c r="I19" i="4"/>
  <c r="I19" i="5"/>
  <c r="B4" i="2"/>
  <c r="F40" i="4" l="1"/>
  <c r="F44" i="4"/>
  <c r="F48" i="4"/>
  <c r="F52" i="4"/>
  <c r="F50" i="4"/>
  <c r="F47" i="4"/>
  <c r="F41" i="4"/>
  <c r="F45" i="4"/>
  <c r="F49" i="4"/>
  <c r="F53" i="4"/>
  <c r="F42" i="4"/>
  <c r="F46" i="4"/>
  <c r="F43" i="4"/>
  <c r="F51" i="4"/>
  <c r="G4" i="4"/>
  <c r="D60" i="5"/>
  <c r="J22" i="5"/>
  <c r="C3" i="5"/>
  <c r="J22" i="4"/>
  <c r="D59" i="4"/>
  <c r="C3" i="4"/>
  <c r="O3" i="2"/>
  <c r="F67" i="4"/>
  <c r="F71" i="4"/>
  <c r="C65" i="4"/>
  <c r="C69" i="4"/>
  <c r="F66" i="4"/>
  <c r="F70" i="4"/>
  <c r="I65" i="4"/>
  <c r="I69" i="4"/>
  <c r="I66" i="4"/>
  <c r="I70" i="4"/>
  <c r="C70" i="4"/>
  <c r="C67" i="4"/>
  <c r="C71" i="4"/>
  <c r="F68" i="4"/>
  <c r="F72" i="4"/>
  <c r="I67" i="4"/>
  <c r="I71" i="4"/>
  <c r="C66" i="4"/>
  <c r="C68" i="4"/>
  <c r="C72" i="4"/>
  <c r="F65" i="4"/>
  <c r="F69" i="4"/>
  <c r="I68" i="4"/>
  <c r="I72" i="4"/>
  <c r="G4" i="5" l="1"/>
  <c r="C71" i="5"/>
  <c r="F67" i="5"/>
  <c r="F71" i="5"/>
  <c r="I66" i="5"/>
  <c r="C66" i="5"/>
  <c r="C70" i="5"/>
  <c r="F66" i="5"/>
  <c r="F70" i="5"/>
  <c r="I69" i="5"/>
  <c r="I73" i="5"/>
  <c r="C72" i="5"/>
  <c r="F68" i="5"/>
  <c r="F72" i="5"/>
  <c r="I67" i="5"/>
  <c r="I71" i="5"/>
  <c r="C67" i="5"/>
  <c r="I70" i="5"/>
  <c r="C68" i="5"/>
  <c r="C69" i="5"/>
  <c r="C73" i="5"/>
  <c r="F69" i="5"/>
  <c r="F73" i="5"/>
  <c r="I68" i="5"/>
  <c r="I72" i="5"/>
  <c r="G71" i="4"/>
  <c r="J72" i="5"/>
  <c r="J66" i="4"/>
  <c r="J69" i="5"/>
  <c r="J70" i="4"/>
  <c r="J68" i="4"/>
  <c r="G66" i="4"/>
  <c r="D68" i="4"/>
  <c r="D72" i="4"/>
  <c r="D69" i="5"/>
  <c r="G70" i="5"/>
  <c r="J73" i="5"/>
  <c r="D70" i="4"/>
  <c r="G72" i="4"/>
  <c r="D71" i="4"/>
  <c r="J65" i="4"/>
  <c r="G69" i="4"/>
  <c r="J68" i="5"/>
  <c r="D71" i="5"/>
  <c r="J67" i="5"/>
  <c r="D69" i="4"/>
  <c r="D67" i="4"/>
  <c r="G73" i="5"/>
  <c r="G68" i="4"/>
  <c r="D66" i="4"/>
  <c r="G67" i="4"/>
  <c r="J71" i="4"/>
  <c r="G66" i="5"/>
  <c r="G72" i="5"/>
  <c r="G71" i="5"/>
  <c r="J69" i="4"/>
  <c r="G68" i="5"/>
  <c r="D73" i="5"/>
  <c r="G65" i="4"/>
  <c r="J71" i="5"/>
  <c r="D65" i="4"/>
  <c r="D72" i="5"/>
  <c r="J72" i="4"/>
  <c r="G70" i="4"/>
  <c r="J67" i="4"/>
  <c r="G67" i="5"/>
  <c r="G69" i="5"/>
  <c r="J70" i="5"/>
  <c r="D68" i="5"/>
  <c r="J24" i="5" l="1"/>
  <c r="J24" i="4"/>
  <c r="C48" i="5"/>
  <c r="C53" i="5"/>
  <c r="C43" i="5"/>
  <c r="C47" i="5"/>
  <c r="C51" i="5"/>
  <c r="C52" i="5"/>
  <c r="C49" i="5"/>
  <c r="C44" i="5"/>
  <c r="C45" i="5"/>
  <c r="C42" i="5"/>
  <c r="C46" i="5"/>
  <c r="C50" i="5"/>
  <c r="C54" i="5"/>
  <c r="D70" i="5"/>
  <c r="C43" i="4"/>
  <c r="C51" i="4"/>
  <c r="C42" i="4"/>
  <c r="C46" i="4"/>
  <c r="C50" i="4"/>
  <c r="C44" i="4"/>
  <c r="C48" i="4"/>
  <c r="C52" i="4"/>
  <c r="C47" i="4"/>
  <c r="C41" i="4"/>
  <c r="C45" i="4"/>
  <c r="C49" i="4"/>
  <c r="C53" i="4"/>
  <c r="D66" i="5"/>
  <c r="J66" i="5"/>
  <c r="D67" i="5"/>
  <c r="C13" i="4" l="1"/>
  <c r="C13" i="5"/>
  <c r="C15" i="4"/>
  <c r="C16" i="4"/>
  <c r="C15" i="5"/>
  <c r="C16" i="5" s="1"/>
  <c r="D41" i="4"/>
  <c r="D49" i="4"/>
  <c r="E47" i="4"/>
  <c r="E66" i="4"/>
  <c r="D40" i="4"/>
  <c r="D44" i="4"/>
  <c r="D48" i="4"/>
  <c r="D52" i="4"/>
  <c r="E42" i="4"/>
  <c r="E46" i="4"/>
  <c r="E50" i="4"/>
  <c r="E65" i="4"/>
  <c r="E69" i="4"/>
  <c r="H66" i="4"/>
  <c r="H70" i="4"/>
  <c r="K65" i="4"/>
  <c r="K69" i="4"/>
  <c r="K66" i="4"/>
  <c r="K70" i="4"/>
  <c r="E43" i="4"/>
  <c r="H67" i="4"/>
  <c r="D42" i="4"/>
  <c r="D46" i="4"/>
  <c r="D50" i="4"/>
  <c r="E40" i="4"/>
  <c r="E44" i="4"/>
  <c r="E48" i="4"/>
  <c r="E52" i="4"/>
  <c r="E67" i="4"/>
  <c r="E71" i="4"/>
  <c r="H68" i="4"/>
  <c r="H72" i="4"/>
  <c r="K67" i="4"/>
  <c r="K71" i="4"/>
  <c r="D45" i="4"/>
  <c r="D53" i="4"/>
  <c r="E51" i="4"/>
  <c r="E70" i="4"/>
  <c r="H71" i="4"/>
  <c r="D43" i="4"/>
  <c r="D47" i="4"/>
  <c r="D51" i="4"/>
  <c r="E41" i="4"/>
  <c r="E45" i="4"/>
  <c r="E49" i="4"/>
  <c r="E53" i="4"/>
  <c r="E68" i="4"/>
  <c r="E72" i="4"/>
  <c r="H65" i="4"/>
  <c r="H69" i="4"/>
  <c r="K68" i="4"/>
  <c r="K72" i="4"/>
  <c r="D46" i="5"/>
  <c r="E44" i="5"/>
  <c r="E52" i="5"/>
  <c r="K66" i="5"/>
  <c r="D41" i="5"/>
  <c r="D45" i="5"/>
  <c r="D49" i="5"/>
  <c r="D53" i="5"/>
  <c r="E43" i="5"/>
  <c r="E47" i="5"/>
  <c r="E51" i="5"/>
  <c r="E66" i="5"/>
  <c r="E70" i="5"/>
  <c r="H66" i="5"/>
  <c r="H70" i="5"/>
  <c r="K69" i="5"/>
  <c r="K73" i="5"/>
  <c r="D50" i="5"/>
  <c r="E67" i="5"/>
  <c r="H71" i="5"/>
  <c r="D47" i="5"/>
  <c r="D51" i="5"/>
  <c r="E41" i="5"/>
  <c r="E45" i="5"/>
  <c r="E49" i="5"/>
  <c r="E53" i="5"/>
  <c r="E68" i="5"/>
  <c r="E72" i="5"/>
  <c r="H68" i="5"/>
  <c r="H72" i="5"/>
  <c r="K67" i="5"/>
  <c r="K71" i="5"/>
  <c r="D42" i="5"/>
  <c r="D54" i="5"/>
  <c r="E48" i="5"/>
  <c r="E71" i="5"/>
  <c r="H67" i="5"/>
  <c r="K70" i="5"/>
  <c r="D43" i="5"/>
  <c r="D44" i="5"/>
  <c r="D48" i="5"/>
  <c r="D52" i="5"/>
  <c r="E42" i="5"/>
  <c r="E46" i="5"/>
  <c r="E50" i="5"/>
  <c r="E54" i="5"/>
  <c r="E69" i="5"/>
  <c r="E73" i="5"/>
  <c r="H69" i="5"/>
  <c r="H73" i="5"/>
  <c r="K68" i="5"/>
  <c r="K72" i="5"/>
</calcChain>
</file>

<file path=xl/sharedStrings.xml><?xml version="1.0" encoding="utf-8"?>
<sst xmlns="http://schemas.openxmlformats.org/spreadsheetml/2006/main" count="513" uniqueCount="328">
  <si>
    <t>DayCounter:</t>
    <phoneticPr fontId="3" type="noConversion"/>
  </si>
  <si>
    <t>Act365Fixed</t>
  </si>
  <si>
    <t>Frequency:</t>
    <phoneticPr fontId="3" type="noConversion"/>
  </si>
  <si>
    <t>Once</t>
  </si>
  <si>
    <t>Direction:</t>
    <phoneticPr fontId="3" type="noConversion"/>
  </si>
  <si>
    <t>UP</t>
  </si>
  <si>
    <t>BOOL</t>
    <phoneticPr fontId="3" type="noConversion"/>
  </si>
  <si>
    <t>PaymentType:</t>
    <phoneticPr fontId="3" type="noConversion"/>
  </si>
  <si>
    <t>Act360</t>
  </si>
  <si>
    <t>NoFrequency</t>
  </si>
  <si>
    <t>NONE</t>
  </si>
  <si>
    <t>InArrears</t>
  </si>
  <si>
    <t>NEAREST</t>
  </si>
  <si>
    <t>InAdvance</t>
  </si>
  <si>
    <t>ThirtyE360</t>
  </si>
  <si>
    <t>Annual</t>
  </si>
  <si>
    <t>InDiscount</t>
  </si>
  <si>
    <t>ThirtyE360ISDA</t>
  </si>
  <si>
    <t>EveryEleventhMonth</t>
  </si>
  <si>
    <t>DOWN</t>
  </si>
  <si>
    <t>ThirtyEPlus360</t>
  </si>
  <si>
    <t>EveryNinthMonth</t>
  </si>
  <si>
    <t>FRAC</t>
  </si>
  <si>
    <t>Index Tenor</t>
    <phoneticPr fontId="3" type="noConversion"/>
  </si>
  <si>
    <t>ThirtyU360</t>
  </si>
  <si>
    <t>EveryEigthMonth</t>
  </si>
  <si>
    <t>TRUNC</t>
  </si>
  <si>
    <t>1D</t>
    <phoneticPr fontId="3" type="noConversion"/>
  </si>
  <si>
    <t>ActActISDA</t>
  </si>
  <si>
    <t>Semiannual</t>
  </si>
  <si>
    <t>7D</t>
    <phoneticPr fontId="3" type="noConversion"/>
  </si>
  <si>
    <t>ActActICMA</t>
  </si>
  <si>
    <t>EveryFifthMonth</t>
  </si>
  <si>
    <t>1M</t>
    <phoneticPr fontId="3" type="noConversion"/>
  </si>
  <si>
    <t>Act365L</t>
  </si>
  <si>
    <t>EveryFourthMonth</t>
  </si>
  <si>
    <t>3M</t>
    <phoneticPr fontId="3" type="noConversion"/>
  </si>
  <si>
    <t>ActActAFB</t>
  </si>
  <si>
    <t>Quarterly</t>
  </si>
  <si>
    <t>6M</t>
    <phoneticPr fontId="3" type="noConversion"/>
  </si>
  <si>
    <t>Act365Leap</t>
  </si>
  <si>
    <t>Bimonthly</t>
  </si>
  <si>
    <t>ActActXTR</t>
  </si>
  <si>
    <t>Monthly</t>
  </si>
  <si>
    <t>ActActICMAComplement</t>
  </si>
  <si>
    <t>Fourweekly</t>
  </si>
  <si>
    <t>支付周期</t>
    <phoneticPr fontId="3" type="noConversion"/>
  </si>
  <si>
    <t>Act252</t>
  </si>
  <si>
    <t>Biweekly</t>
  </si>
  <si>
    <t>Weekly</t>
  </si>
  <si>
    <t>SemiAnnual</t>
    <phoneticPr fontId="3" type="noConversion"/>
  </si>
  <si>
    <t>EverySecondDay</t>
  </si>
  <si>
    <t>PayoffStyle:</t>
    <phoneticPr fontId="3" type="noConversion"/>
  </si>
  <si>
    <t>NO_PAY</t>
  </si>
  <si>
    <t>DateAdjusterRule:</t>
    <phoneticPr fontId="3" type="noConversion"/>
  </si>
  <si>
    <t>ModifiedFollowing</t>
  </si>
  <si>
    <t>Daily</t>
  </si>
  <si>
    <t>NO_PAY</t>
    <phoneticPr fontId="3" type="noConversion"/>
  </si>
  <si>
    <t>Following</t>
  </si>
  <si>
    <t>Continuous</t>
  </si>
  <si>
    <t>EXACT_PAY</t>
    <phoneticPr fontId="3" type="noConversion"/>
  </si>
  <si>
    <t>Preceding</t>
  </si>
  <si>
    <t>FULL_PAY</t>
    <phoneticPr fontId="3" type="noConversion"/>
  </si>
  <si>
    <t>PayReceiveType</t>
    <phoneticPr fontId="3" type="noConversion"/>
  </si>
  <si>
    <t xml:space="preserve">Pay </t>
  </si>
  <si>
    <t>ModifiedPreceding</t>
  </si>
  <si>
    <t>定息周期</t>
    <phoneticPr fontId="3" type="noConversion"/>
  </si>
  <si>
    <t xml:space="preserve">Receive </t>
  </si>
  <si>
    <t>IMM</t>
  </si>
  <si>
    <t>PricingMethod(VanillaOption)</t>
    <phoneticPr fontId="3" type="noConversion"/>
  </si>
  <si>
    <t>Actual</t>
  </si>
  <si>
    <t>BLACKSCHOLES</t>
    <phoneticPr fontId="3" type="noConversion"/>
  </si>
  <si>
    <t>LME</t>
  </si>
  <si>
    <t>BAW</t>
    <phoneticPr fontId="3" type="noConversion"/>
  </si>
  <si>
    <t>PaymentType</t>
    <phoneticPr fontId="3" type="noConversion"/>
  </si>
  <si>
    <t>BINOMIAL</t>
    <phoneticPr fontId="3" type="noConversion"/>
  </si>
  <si>
    <t xml:space="preserve">InArrears </t>
  </si>
  <si>
    <t>InterpolatedVariable:</t>
    <phoneticPr fontId="3" type="noConversion"/>
  </si>
  <si>
    <t>MONTECARLO</t>
    <phoneticPr fontId="3" type="noConversion"/>
  </si>
  <si>
    <t xml:space="preserve">InAdvance </t>
  </si>
  <si>
    <t>SIMPLERATES</t>
  </si>
  <si>
    <t>BarrierType:</t>
    <phoneticPr fontId="3" type="noConversion"/>
  </si>
  <si>
    <t>KNOCK_DOWN_IN</t>
  </si>
  <si>
    <t xml:space="preserve">InDiscount </t>
  </si>
  <si>
    <t>CONTINUOUSRATES</t>
  </si>
  <si>
    <t>INACTIVE</t>
  </si>
  <si>
    <t>PricingMethod(AsianOption)</t>
    <phoneticPr fontId="3" type="noConversion"/>
  </si>
  <si>
    <t>DISCOUNTFACTORS</t>
  </si>
  <si>
    <t>EomRules</t>
    <phoneticPr fontId="3" type="noConversion"/>
  </si>
  <si>
    <t>HAZARDRATES</t>
  </si>
  <si>
    <t>KNOCK_DOWN_OUT</t>
  </si>
  <si>
    <t>WILMOTT</t>
    <phoneticPr fontId="3" type="noConversion"/>
  </si>
  <si>
    <t xml:space="preserve">EOM_DISABLED </t>
  </si>
  <si>
    <t>PND</t>
  </si>
  <si>
    <t>KNOCK_UP_IN</t>
  </si>
  <si>
    <t>区间利息计算方法</t>
    <phoneticPr fontId="3" type="noConversion"/>
  </si>
  <si>
    <t>ResetRateMethod</t>
    <phoneticPr fontId="3" type="noConversion"/>
  </si>
  <si>
    <t xml:space="preserve">EOM_ENABLED_RATE_ENDS </t>
  </si>
  <si>
    <t>SPREADS</t>
  </si>
  <si>
    <t>KNOCK_UP_OUT</t>
  </si>
  <si>
    <t>COMPOUNDING</t>
    <phoneticPr fontId="3" type="noConversion"/>
  </si>
  <si>
    <t>复利</t>
    <phoneticPr fontId="3" type="noConversion"/>
  </si>
  <si>
    <t xml:space="preserve">EOM_ENABLED_SCHEDULE </t>
  </si>
  <si>
    <t>YIELDVOLS</t>
  </si>
  <si>
    <t>AverageMethod(AsianOption)</t>
    <phoneticPr fontId="3" type="noConversion"/>
  </si>
  <si>
    <t>SIMPLE_AVERAGE</t>
    <phoneticPr fontId="3" type="noConversion"/>
  </si>
  <si>
    <t>简单平均</t>
    <phoneticPr fontId="3" type="noConversion"/>
  </si>
  <si>
    <t>PRICEVOLS</t>
  </si>
  <si>
    <t>Arithmetic</t>
    <phoneticPr fontId="3" type="noConversion"/>
  </si>
  <si>
    <t>CALCULATE_AVERAGE</t>
    <phoneticPr fontId="3" type="noConversion"/>
  </si>
  <si>
    <t>自然天数加权平均</t>
    <phoneticPr fontId="3" type="noConversion"/>
  </si>
  <si>
    <t>YIELDTOTALVARIANCE</t>
  </si>
  <si>
    <t>CallPut:</t>
    <phoneticPr fontId="3" type="noConversion"/>
  </si>
  <si>
    <t>Call</t>
  </si>
  <si>
    <t>Geometric</t>
    <phoneticPr fontId="3" type="noConversion"/>
  </si>
  <si>
    <t>RESETRATE_MAX</t>
    <phoneticPr fontId="3" type="noConversion"/>
  </si>
  <si>
    <t>最大</t>
    <phoneticPr fontId="3" type="noConversion"/>
  </si>
  <si>
    <t>PRICETOTALVARIANCE</t>
  </si>
  <si>
    <t>Call</t>
    <phoneticPr fontId="3" type="noConversion"/>
  </si>
  <si>
    <t>RESETRATE_MIN</t>
    <phoneticPr fontId="3" type="noConversion"/>
  </si>
  <si>
    <t>最小</t>
    <phoneticPr fontId="3" type="noConversion"/>
  </si>
  <si>
    <t>OVERNIGHTRATES</t>
  </si>
  <si>
    <t>Put</t>
    <phoneticPr fontId="3" type="noConversion"/>
  </si>
  <si>
    <t>ADV_MIUNS_ARR</t>
    <phoneticPr fontId="3" type="noConversion"/>
  </si>
  <si>
    <t>前后差</t>
    <phoneticPr fontId="3" type="noConversion"/>
  </si>
  <si>
    <t>NORMALISEDYIELDVOL</t>
  </si>
  <si>
    <t>StrikeType(AsianOption)</t>
    <phoneticPr fontId="3" type="noConversion"/>
  </si>
  <si>
    <t>ADV_DIVIDE_ARR</t>
    <phoneticPr fontId="3" type="noConversion"/>
  </si>
  <si>
    <t>前后商</t>
    <phoneticPr fontId="3" type="noConversion"/>
  </si>
  <si>
    <t>NORMALISEDPRICEVOL</t>
  </si>
  <si>
    <t>Fixed</t>
    <phoneticPr fontId="3" type="noConversion"/>
  </si>
  <si>
    <t>ARR_DIVIDE_ADV</t>
    <phoneticPr fontId="3" type="noConversion"/>
  </si>
  <si>
    <t>后前商</t>
    <phoneticPr fontId="3" type="noConversion"/>
  </si>
  <si>
    <t>YIELDVOLPTSPERDAY</t>
  </si>
  <si>
    <t>DeltaType:</t>
    <phoneticPr fontId="3" type="noConversion"/>
  </si>
  <si>
    <t>SPOT_DELTA</t>
  </si>
  <si>
    <t>Floating</t>
    <phoneticPr fontId="3" type="noConversion"/>
  </si>
  <si>
    <t>PRICEVOLPTSPERDAY</t>
  </si>
  <si>
    <t>SPOT_DELTA</t>
    <phoneticPr fontId="3" type="noConversion"/>
  </si>
  <si>
    <t>SIMPLEINFLATIONRATE</t>
  </si>
  <si>
    <t>FORWARD_DELTA</t>
    <phoneticPr fontId="3" type="noConversion"/>
  </si>
  <si>
    <t>PricingMethod(FXForward)</t>
    <phoneticPr fontId="3" type="noConversion"/>
  </si>
  <si>
    <t>SIMPLEINFLATIONRATETIME</t>
  </si>
  <si>
    <t>MARKETFWD</t>
    <phoneticPr fontId="3" type="noConversion"/>
  </si>
  <si>
    <t>GenericVolStripping.InterpolationVariable</t>
    <phoneticPr fontId="3" type="noConversion"/>
  </si>
  <si>
    <t>CONTINUOUSINFLATIONRATE</t>
  </si>
  <si>
    <t>INTERESTPARITY</t>
    <phoneticPr fontId="3" type="noConversion"/>
  </si>
  <si>
    <t>YIELDVOL</t>
    <phoneticPr fontId="3" type="noConversion"/>
  </si>
  <si>
    <t>Yield Vol</t>
    <phoneticPr fontId="3" type="noConversion"/>
  </si>
  <si>
    <t>CONTINUOUSINFLATIONRATETIME</t>
  </si>
  <si>
    <t>ExtrapolationMethod:</t>
    <phoneticPr fontId="3" type="noConversion"/>
  </si>
  <si>
    <t>FLATEXTRAPOLATION</t>
  </si>
  <si>
    <t>YIELDNORMALISEDVOL</t>
    <phoneticPr fontId="3" type="noConversion"/>
  </si>
  <si>
    <t xml:space="preserve"> </t>
    <phoneticPr fontId="3" type="noConversion"/>
  </si>
  <si>
    <t>INFLATIONINDEX</t>
  </si>
  <si>
    <t>NONE</t>
    <phoneticPr fontId="3" type="noConversion"/>
  </si>
  <si>
    <t>YIELDPOINTSPERDAY</t>
  </si>
  <si>
    <t>FXFORWARDPOINTS</t>
  </si>
  <si>
    <t>FLATEXTRAPOLATION</t>
    <phoneticPr fontId="3" type="noConversion"/>
  </si>
  <si>
    <t>Side</t>
    <phoneticPr fontId="3" type="noConversion"/>
  </si>
  <si>
    <t>FORWARDSPLINEVARIABLE</t>
  </si>
  <si>
    <t>LINEAREXTRAPOLATION</t>
    <phoneticPr fontId="3" type="noConversion"/>
  </si>
  <si>
    <t>Bank</t>
    <phoneticPr fontId="3" type="noConversion"/>
  </si>
  <si>
    <t>PRICEVOL</t>
    <phoneticPr fontId="3" type="noConversion"/>
  </si>
  <si>
    <t>TAYLOREXTRAPOLATION</t>
    <phoneticPr fontId="3" type="noConversion"/>
  </si>
  <si>
    <t>Client</t>
    <phoneticPr fontId="3" type="noConversion"/>
  </si>
  <si>
    <t>PRICENORMALISEDVOL</t>
  </si>
  <si>
    <t>InterpolationMethod:</t>
    <phoneticPr fontId="3" type="noConversion"/>
  </si>
  <si>
    <t>LINEARINTERPOLATION</t>
  </si>
  <si>
    <t>PRICEPOINTSPERDAY</t>
  </si>
  <si>
    <t>FLATINTERPOLATION</t>
  </si>
  <si>
    <t>SmileInterpMethod</t>
    <phoneticPr fontId="3" type="noConversion"/>
  </si>
  <si>
    <t>CLOSESTINTERPOLATION</t>
  </si>
  <si>
    <t>FXInterpolationType:</t>
    <phoneticPr fontId="3" type="noConversion"/>
  </si>
  <si>
    <t>STRIKE_INTERPOLATION</t>
  </si>
  <si>
    <t xml:space="preserve">LINEAR </t>
  </si>
  <si>
    <t>DELTA_INTERPOLATION</t>
  </si>
  <si>
    <t xml:space="preserve">SVI </t>
  </si>
  <si>
    <t>GenericVolStripping.StrippingMethod</t>
    <phoneticPr fontId="3" type="noConversion"/>
  </si>
  <si>
    <t>LINEARXY</t>
  </si>
  <si>
    <t xml:space="preserve">CUBICSPLINE </t>
  </si>
  <si>
    <t>METHOD1</t>
    <phoneticPr fontId="3" type="noConversion"/>
  </si>
  <si>
    <t>LOGLINEAR</t>
  </si>
  <si>
    <t>LOG_MONEYNESS</t>
  </si>
  <si>
    <t xml:space="preserve">VANNAVOLGA </t>
  </si>
  <si>
    <t>METHOD2</t>
  </si>
  <si>
    <t>LAGRANGEPOLYNOMIAL</t>
  </si>
  <si>
    <t xml:space="preserve">SABR </t>
  </si>
  <si>
    <t>GenericVolStripping.PaymentType</t>
    <phoneticPr fontId="3" type="noConversion"/>
  </si>
  <si>
    <t>CUBICSPLINES</t>
  </si>
  <si>
    <t>ARREARS</t>
    <phoneticPr fontId="3" type="noConversion"/>
  </si>
  <si>
    <t>FORWARDFORWARDQUARTIC</t>
  </si>
  <si>
    <t>European Digital Type:</t>
    <phoneticPr fontId="3" type="noConversion"/>
  </si>
  <si>
    <t>DISCOUNT</t>
  </si>
  <si>
    <t>EXPLICITCLAMPEDCUBICSPLINES</t>
  </si>
  <si>
    <t xml:space="preserve">CASH_OR_NOTHING_CALL </t>
  </si>
  <si>
    <t>FORWARDSPLINEMETHOD</t>
  </si>
  <si>
    <t xml:space="preserve">ASSET_OR_NOTHING_CALL </t>
  </si>
  <si>
    <t>IROptionQuotation</t>
    <phoneticPr fontId="3" type="noConversion"/>
  </si>
  <si>
    <t xml:space="preserve">CASH_OR_NOTHING_PUT </t>
  </si>
  <si>
    <t>PARYIELDVOL</t>
    <phoneticPr fontId="3" type="noConversion"/>
  </si>
  <si>
    <t xml:space="preserve">ASSET_OR_NOTHING_PUT </t>
  </si>
  <si>
    <t>PREMIUMPER1M</t>
    <phoneticPr fontId="3" type="noConversion"/>
  </si>
  <si>
    <t xml:space="preserve"> //PRICE PER 1 MILLION CCY UNITS</t>
  </si>
  <si>
    <t xml:space="preserve">DOWN_CASH_AT_TOUCH </t>
  </si>
  <si>
    <t>PREMIUMPER10K</t>
    <phoneticPr fontId="3" type="noConversion"/>
  </si>
  <si>
    <t xml:space="preserve"> //PRICE PER 10 THOUSAND CCY UNITS</t>
  </si>
  <si>
    <t xml:space="preserve">DOWN_ASSET_AT_TOUCH </t>
  </si>
  <si>
    <t>PERCENTAGEPREMIUM</t>
  </si>
  <si>
    <t xml:space="preserve"> //PRICE PER CURRENCY UNIT </t>
  </si>
  <si>
    <t xml:space="preserve">UP_CASH_AT_TOUCH </t>
  </si>
  <si>
    <t>YIELDVOLQUOTE</t>
  </si>
  <si>
    <t xml:space="preserve">UP_ASSET_AT_TOUCH </t>
  </si>
  <si>
    <t>PRICEVOLQUOTE</t>
  </si>
  <si>
    <t xml:space="preserve">DOWN_IN_CASH_AT_EXPIRY </t>
  </si>
  <si>
    <t xml:space="preserve">DOWN_IN_ASSET_AT_EXPIRY </t>
  </si>
  <si>
    <t xml:space="preserve">UP_IN_CASH_AT_EXPIRY </t>
  </si>
  <si>
    <t>Match the cap premiums calculated from the (market) constant vols with the ones	calculated using the caplets term structure volatilities</t>
    <phoneticPr fontId="3" type="noConversion"/>
  </si>
  <si>
    <t xml:space="preserve">UP_IN_ASSET_AT_EXPIRY </t>
  </si>
  <si>
    <t>METHOD2</t>
    <phoneticPr fontId="3" type="noConversion"/>
  </si>
  <si>
    <t xml:space="preserve">Get the caplet premium doing the difference between the cap premium with constant vol and the cap premium with term structure vol and perform black76^-1		</t>
    <phoneticPr fontId="3" type="noConversion"/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</si>
  <si>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</si>
  <si>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</si>
  <si>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</si>
  <si>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</si>
  <si>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</si>
  <si>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</si>
  <si>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</si>
  <si>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</si>
  <si>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</si>
  <si>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</si>
  <si>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</si>
  <si>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</si>
  <si>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</si>
  <si>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</si>
  <si>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</si>
  <si>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</si>
  <si>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</si>
  <si>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</si>
  <si>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</si>
  <si>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</si>
  <si>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CNY Calender</t>
  </si>
  <si>
    <t>CNY</t>
    <phoneticPr fontId="3" type="noConversion"/>
  </si>
  <si>
    <t>期限</t>
    <phoneticPr fontId="3" type="noConversion"/>
  </si>
  <si>
    <t>ReferenceDate</t>
    <phoneticPr fontId="3" type="noConversion"/>
  </si>
  <si>
    <t>1W</t>
    <phoneticPr fontId="3" type="noConversion"/>
  </si>
  <si>
    <t>2M</t>
    <phoneticPr fontId="3" type="noConversion"/>
  </si>
  <si>
    <t>1Y</t>
    <phoneticPr fontId="3" type="noConversion"/>
  </si>
  <si>
    <t>DayCounter</t>
    <phoneticPr fontId="3" type="noConversion"/>
  </si>
  <si>
    <t>UseGlobalSolver</t>
    <phoneticPr fontId="3" type="noConversion"/>
  </si>
  <si>
    <t>PillarEndDate</t>
    <phoneticPr fontId="3" type="noConversion"/>
  </si>
  <si>
    <t>Curve Data Set</t>
    <phoneticPr fontId="3" type="noConversion"/>
  </si>
  <si>
    <t>OvernightRateCurveData</t>
    <phoneticPr fontId="3" type="noConversion"/>
  </si>
  <si>
    <t>BillCurveData</t>
    <phoneticPr fontId="3" type="noConversion"/>
  </si>
  <si>
    <t>VanillaSwapCurveData</t>
    <phoneticPr fontId="3" type="noConversion"/>
  </si>
  <si>
    <t>Swap Curve</t>
    <phoneticPr fontId="3" type="noConversion"/>
  </si>
  <si>
    <t>SwapCurve</t>
    <phoneticPr fontId="3" type="noConversion"/>
  </si>
  <si>
    <t>MaturityDates</t>
    <phoneticPr fontId="3" type="noConversion"/>
  </si>
  <si>
    <t>BumpAmounts</t>
    <phoneticPr fontId="3" type="noConversion"/>
  </si>
  <si>
    <t>Buses</t>
    <phoneticPr fontId="3" type="noConversion"/>
  </si>
  <si>
    <t>Y</t>
    <phoneticPr fontId="3" type="noConversion"/>
  </si>
  <si>
    <t>VanillaSwap</t>
    <phoneticPr fontId="3" type="noConversion"/>
  </si>
  <si>
    <t>SwapStartLag</t>
    <phoneticPr fontId="3" type="noConversion"/>
  </si>
  <si>
    <t>Coupons</t>
    <phoneticPr fontId="3" type="noConversion"/>
  </si>
  <si>
    <t>FixedFrequency</t>
    <phoneticPr fontId="3" type="noConversion"/>
  </si>
  <si>
    <t>FloatFrequency</t>
    <phoneticPr fontId="3" type="noConversion"/>
  </si>
  <si>
    <t>Act360</t>
    <phoneticPr fontId="3" type="noConversion"/>
  </si>
  <si>
    <t>FixingIndex</t>
    <phoneticPr fontId="3" type="noConversion"/>
  </si>
  <si>
    <t>FixingRateMethod</t>
    <phoneticPr fontId="3" type="noConversion"/>
  </si>
  <si>
    <t>COMPOUNDING</t>
  </si>
  <si>
    <t>Margin</t>
    <phoneticPr fontId="3" type="noConversion"/>
  </si>
  <si>
    <t>maturityDates</t>
    <phoneticPr fontId="3" type="noConversion"/>
  </si>
  <si>
    <t>DiscountFactor</t>
    <phoneticPr fontId="3" type="noConversion"/>
  </si>
  <si>
    <t>ZeroRate</t>
    <phoneticPr fontId="3" type="noConversion"/>
  </si>
  <si>
    <t>4M</t>
    <phoneticPr fontId="3" type="noConversion"/>
  </si>
  <si>
    <t>5M</t>
    <phoneticPr fontId="3" type="noConversion"/>
  </si>
  <si>
    <t>https://iftp.chinamoney.com.cn/dqs/cm-s-notice-query/fileDownLoad.do?mode=open&amp;contentId=2874855&amp;priority=0</t>
    <phoneticPr fontId="3" type="noConversion"/>
  </si>
  <si>
    <t>FR007</t>
    <phoneticPr fontId="3" type="noConversion"/>
  </si>
  <si>
    <t>交易日</t>
    <phoneticPr fontId="3" type="noConversion"/>
  </si>
  <si>
    <t>Compounding</t>
    <phoneticPr fontId="3" type="noConversion"/>
  </si>
  <si>
    <t>Frequency</t>
    <phoneticPr fontId="3" type="noConversion"/>
  </si>
  <si>
    <t>SIMPLE_AVERAGE</t>
  </si>
  <si>
    <t>Once</t>
    <phoneticPr fontId="3" type="noConversion"/>
  </si>
  <si>
    <t>SHIBOR_3M</t>
    <phoneticPr fontId="3" type="noConversion"/>
  </si>
  <si>
    <t>PaymentDateAdjuster</t>
    <phoneticPr fontId="3" type="noConversion"/>
  </si>
  <si>
    <t>AccrDateAdjuster</t>
    <phoneticPr fontId="3" type="noConversion"/>
  </si>
  <si>
    <t>Actual</t>
    <phoneticPr fontId="3" type="noConversion"/>
  </si>
  <si>
    <t>Calendar</t>
    <phoneticPr fontId="3" type="noConversion"/>
  </si>
  <si>
    <t>FloatDayCounter</t>
    <phoneticPr fontId="3" type="noConversion"/>
  </si>
  <si>
    <t>UseIndexEstimation</t>
    <phoneticPr fontId="3" type="noConversion"/>
  </si>
  <si>
    <t>InterpolatedVariable</t>
    <phoneticPr fontId="3" type="noConversion"/>
  </si>
  <si>
    <t>InterpolationMethod</t>
    <phoneticPr fontId="3" type="noConversion"/>
  </si>
  <si>
    <t>CalibrationSet</t>
    <phoneticPr fontId="3" type="noConversion"/>
  </si>
  <si>
    <t>FixedDayCounter</t>
    <phoneticPr fontId="3" type="noConversion"/>
  </si>
  <si>
    <t>FixInAdvance</t>
    <phoneticPr fontId="3" type="noConversion"/>
  </si>
  <si>
    <t>FixDaysBackward</t>
    <phoneticPr fontId="3" type="noConversion"/>
  </si>
  <si>
    <t>SettlementDate</t>
    <phoneticPr fontId="3" type="noConversion"/>
  </si>
  <si>
    <t xml:space="preserve">6M    </t>
  </si>
  <si>
    <t xml:space="preserve">9M    </t>
  </si>
  <si>
    <t xml:space="preserve">1Y 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</si>
  <si>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</si>
  <si>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</si>
  <si>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</si>
  <si>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</si>
  <si>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</si>
  <si>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</si>
  <si>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>0D</t>
    <phoneticPr fontId="3" type="noConversion"/>
  </si>
  <si>
    <t>ON</t>
    <phoneticPr fontId="3" type="noConversion"/>
  </si>
  <si>
    <t>2W</t>
    <phoneticPr fontId="3" type="noConversion"/>
  </si>
  <si>
    <t>9M</t>
    <phoneticPr fontId="3" type="noConversion"/>
  </si>
  <si>
    <t>2Y</t>
    <phoneticPr fontId="3" type="noConversion"/>
  </si>
  <si>
    <t>3Y</t>
    <phoneticPr fontId="3" type="noConversion"/>
  </si>
  <si>
    <t>4Y</t>
    <phoneticPr fontId="3" type="noConversion"/>
  </si>
  <si>
    <t>5Y</t>
    <phoneticPr fontId="3" type="noConversion"/>
  </si>
  <si>
    <t>7Y</t>
    <phoneticPr fontId="3" type="noConversion"/>
  </si>
  <si>
    <t>10Y</t>
    <phoneticPr fontId="3" type="noConversion"/>
  </si>
  <si>
    <t>Build holiday objects</t>
  </si>
  <si>
    <t>Swap Curve Build parameters</t>
  </si>
  <si>
    <t>ReferenceDate</t>
  </si>
  <si>
    <t>parameters</t>
  </si>
  <si>
    <t>SwapCurveZeroRates</t>
  </si>
  <si>
    <t>Swap object construction parameters</t>
  </si>
  <si>
    <t>Spot and discount analysis</t>
  </si>
  <si>
    <t>Forward price analysis</t>
  </si>
  <si>
    <t>Start Date</t>
  </si>
  <si>
    <t>End Date</t>
  </si>
  <si>
    <t>Rate</t>
  </si>
  <si>
    <t>Swap 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</si>
</sst>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%"/>
    <numFmt numFmtId="165" formatCode="0.00_);[Red]\(0.00\)"/>
    <numFmt numFmtId="166" formatCode="0.000%"/>
    <numFmt numFmtId="167" formatCode="0.0000_);[Red]\(0.0000\)"/>
    <numFmt numFmtId="168" formatCode="mmm\ d\,\ yyyy"/>
    <numFmt numFmtId="169" formatCode="0.0000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8"/>
      <color rgb="FF595959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b/>
      <sz val="11"/>
      <color theme="1" tint="0.1499984740745262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262626"/>
      <name val="Arial"/>
      <family val="2"/>
    </font>
    <font>
      <sz val="10"/>
      <color rgb="FF009EA1"/>
      <name val="Arial"/>
      <family val="2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000FF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 tint="0.1499679555650502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Border="0" applyAlignment="0"/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5" fillId="0" borderId="0" xfId="0" applyFont="1" applyAlignment="1">
      <alignment horizontal="left" vertical="center" readingOrder="1"/>
    </xf>
    <xf numFmtId="0" fontId="6" fillId="2" borderId="0" xfId="0" applyFont="1" applyFill="1">
      <alignment vertical="center"/>
    </xf>
    <xf numFmtId="14" fontId="6" fillId="2" borderId="0" xfId="0" applyNumberFormat="1" applyFont="1" applyFill="1">
      <alignment vertical="center"/>
    </xf>
    <xf numFmtId="0" fontId="6" fillId="0" borderId="0" xfId="0" applyFont="1">
      <alignment vertical="center"/>
    </xf>
    <xf numFmtId="14" fontId="7" fillId="2" borderId="2" xfId="0" applyNumberFormat="1" applyFont="1" applyFill="1" applyBorder="1">
      <alignment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>
      <alignment vertical="center"/>
    </xf>
    <xf numFmtId="0" fontId="8" fillId="2" borderId="3" xfId="0" applyFont="1" applyFill="1" applyBorder="1">
      <alignment vertical="center"/>
    </xf>
    <xf numFmtId="0" fontId="7" fillId="2" borderId="3" xfId="0" applyFont="1" applyFill="1" applyBorder="1">
      <alignment vertical="center"/>
    </xf>
    <xf numFmtId="167" fontId="7" fillId="2" borderId="2" xfId="0" applyNumberFormat="1" applyFont="1" applyFill="1" applyBorder="1">
      <alignment vertical="center"/>
    </xf>
    <xf numFmtId="0" fontId="9" fillId="0" borderId="0" xfId="0" applyFont="1">
      <alignment vertical="center"/>
    </xf>
    <xf numFmtId="14" fontId="7" fillId="2" borderId="0" xfId="0" applyNumberFormat="1" applyFont="1" applyFill="1">
      <alignment vertical="center"/>
    </xf>
    <xf numFmtId="165" fontId="7" fillId="2" borderId="0" xfId="0" applyNumberFormat="1" applyFont="1" applyFill="1">
      <alignment vertical="center"/>
    </xf>
    <xf numFmtId="167" fontId="7" fillId="2" borderId="0" xfId="0" applyNumberFormat="1" applyFont="1" applyFill="1">
      <alignment vertical="center"/>
    </xf>
    <xf numFmtId="0" fontId="7" fillId="2" borderId="0" xfId="0" applyFont="1" applyFill="1">
      <alignment vertical="center"/>
    </xf>
    <xf numFmtId="164" fontId="7" fillId="2" borderId="2" xfId="1" applyNumberFormat="1" applyFont="1" applyFill="1" applyBorder="1">
      <alignment vertical="center"/>
    </xf>
    <xf numFmtId="164" fontId="7" fillId="2" borderId="3" xfId="0" applyNumberFormat="1" applyFont="1" applyFill="1" applyBorder="1">
      <alignment vertical="center"/>
    </xf>
    <xf numFmtId="0" fontId="10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2" fillId="4" borderId="0" xfId="3" applyFont="1" applyFill="1" applyAlignment="1">
      <alignment horizontal="left"/>
    </xf>
    <xf numFmtId="168" fontId="0" fillId="0" borderId="0" xfId="0" applyNumberFormat="1">
      <alignment vertical="center"/>
    </xf>
    <xf numFmtId="166" fontId="0" fillId="0" borderId="0" xfId="1" applyNumberFormat="1" applyFont="1">
      <alignment vertical="center"/>
    </xf>
    <xf numFmtId="164" fontId="0" fillId="0" borderId="0" xfId="1" applyNumberFormat="1" applyFont="1">
      <alignment vertical="center"/>
    </xf>
    <xf numFmtId="0" fontId="13" fillId="3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right" vertical="center" wrapText="1"/>
    </xf>
    <xf numFmtId="169" fontId="0" fillId="0" borderId="0" xfId="0" applyNumberFormat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0" fontId="4" fillId="2" borderId="0" xfId="2" applyFill="1">
      <alignment vertical="center"/>
    </xf>
    <xf numFmtId="0" fontId="19" fillId="5" borderId="6" xfId="0" applyFont="1" applyFill="1" applyBorder="1">
      <alignment vertical="center"/>
    </xf>
    <xf numFmtId="0" fontId="0" fillId="6" borderId="0" xfId="0" applyFill="1">
      <alignment vertical="center"/>
    </xf>
    <xf numFmtId="14" fontId="0" fillId="6" borderId="0" xfId="0" applyNumberFormat="1" applyFill="1">
      <alignment vertical="center"/>
    </xf>
    <xf numFmtId="14" fontId="0" fillId="7" borderId="0" xfId="0" applyNumberFormat="1" applyFill="1">
      <alignment vertical="center"/>
    </xf>
    <xf numFmtId="0" fontId="17" fillId="7" borderId="5" xfId="4" applyFont="1" applyFill="1" applyBorder="1">
      <alignment vertical="center"/>
    </xf>
    <xf numFmtId="14" fontId="7" fillId="2" borderId="2" xfId="1" applyNumberFormat="1" applyFont="1" applyFill="1" applyBorder="1">
      <alignment vertical="center"/>
    </xf>
    <xf numFmtId="0" fontId="7" fillId="2" borderId="2" xfId="1" applyNumberFormat="1" applyFont="1" applyFill="1" applyBorder="1">
      <alignment vertical="center"/>
    </xf>
    <xf numFmtId="0" fontId="20" fillId="6" borderId="6" xfId="0" applyFont="1" applyFill="1" applyBorder="1">
      <alignment vertical="center"/>
    </xf>
    <xf numFmtId="0" fontId="21" fillId="2" borderId="7" xfId="0" applyFont="1" applyFill="1" applyBorder="1">
      <alignment vertical="center"/>
    </xf>
    <xf numFmtId="14" fontId="21" fillId="2" borderId="7" xfId="0" applyNumberFormat="1" applyFont="1" applyFill="1" applyBorder="1">
      <alignment vertical="center"/>
    </xf>
    <xf numFmtId="14" fontId="22" fillId="6" borderId="8" xfId="0" applyNumberFormat="1" applyFont="1" applyFill="1" applyBorder="1">
      <alignment vertical="center"/>
    </xf>
    <xf numFmtId="0" fontId="22" fillId="6" borderId="8" xfId="0" applyFont="1" applyFill="1" applyBorder="1">
      <alignment vertical="center"/>
    </xf>
  </cellXfs>
  <cellStyles count="7">
    <cellStyle name="百分比" xfId="1" builtinId="5"/>
    <cellStyle name="常规" xfId="0" builtinId="0"/>
    <cellStyle name="常规 2" xfId="3" xr:uid="{ECDBD117-3344-4207-AEE9-AFA9E6733152}"/>
    <cellStyle name="常规 2 2" xfId="5" xr:uid="{5DE923F1-3F66-4523-BE87-BB90B84ACEEF}"/>
    <cellStyle name="常规 3" xfId="4" xr:uid="{D3866DFA-A762-4814-8821-F4CBDC6A8D87}"/>
    <cellStyle name="超链接" xfId="2" builtinId="8"/>
    <cellStyle name="超链接 2" xfId="6" xr:uid="{F152CE81-19CF-4EA1-8FFF-8DC23C57E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450;&#25253;&#20215;&#24179;&#21488;\web&#26399;&#26435;&#23450;&#20215;&#25968;&#25454;&#39564;&#35777;\&#27491;&#24120;&#20351;&#29992;&#30340;excel\web-mcp_&#20852;&#19994;&#26399;&#26435;&#27979;&#35797;-USDCNY.xlsx" TargetMode="External"/><Relationship Id="rId1" Type="http://schemas.openxmlformats.org/officeDocument/2006/relationships/externalLinkPath" Target="/&#23450;&#25253;&#20215;&#24179;&#21488;/web&#26399;&#26435;&#23450;&#20215;&#25968;&#25454;&#39564;&#35777;/&#27491;&#24120;&#20351;&#29992;&#30340;excel/web-mcp_&#20852;&#19994;&#26399;&#26435;&#27979;&#35797;-USDCN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swap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um"/>
      <sheetName val="Calendar"/>
      <sheetName val="设置"/>
      <sheetName val="DEPO"/>
      <sheetName val="MktVolSurface2"/>
      <sheetName val="曲线数据"/>
      <sheetName val="波动率曲面"/>
      <sheetName val="VanillaOption (2)"/>
      <sheetName val="定价"/>
      <sheetName val="定价 (2)"/>
      <sheetName val="VanillaOption"/>
      <sheetName val="比例远期"/>
      <sheetName val="区间远期"/>
      <sheetName val="封顶远期"/>
      <sheetName val="结构化远期（结构定义）"/>
      <sheetName val="对比"/>
    </sheetNames>
    <sheetDataSet>
      <sheetData sheetId="0"/>
      <sheetData sheetId="1"/>
      <sheetData sheetId="2">
        <row r="5">
          <cell r="C5" t="str">
            <v>McpCalendar@3</v>
          </cell>
        </row>
      </sheetData>
      <sheetData sheetId="3"/>
      <sheetData sheetId="4"/>
      <sheetData sheetId="5"/>
      <sheetData sheetId="6">
        <row r="18">
          <cell r="V18" t="str">
            <v>McpMktVolSurface2@20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Conventions"/>
      <sheetName val="SOFA-OIS-1MFUTURES"/>
      <sheetName val="SOFA-OIS-3MFUTURES"/>
      <sheetName val="SOFR-OIS-SWAPS"/>
      <sheetName val="SOFR IRS"/>
      <sheetName val="SHIBOR3M"/>
      <sheetName val="SOFR-OIS-SWAPS (BBG)"/>
      <sheetName val="SOFR CCS"/>
      <sheetName val="SOFRvsTONA"/>
      <sheetName val="FXCurve"/>
      <sheetName val="MarketData-OIS&amp;Futures"/>
      <sheetName val="MarketData-Swaps"/>
      <sheetName val="HistFixing"/>
      <sheetName val="SHIBOR3M (BBG)"/>
      <sheetName val="Sheet1"/>
    </sheetNames>
    <sheetDataSet>
      <sheetData sheetId="0" refreshError="1"/>
      <sheetData sheetId="1">
        <row r="1">
          <cell r="K1" t="str">
            <v>McpCalendar@9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7">
          <cell r="H47" t="str">
            <v>1W</v>
          </cell>
        </row>
      </sheetData>
      <sheetData sheetId="14"/>
      <sheetData sheetId="15" refreshError="1"/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ibrationSet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iftp.chinamoney.com.cn/dqs/cm-s-notice-query/fileDownLoad.do?mode=open&amp;contentId=2874855&amp;priority=0" TargetMode="External"/><Relationship Id="rId1" Type="http://schemas.openxmlformats.org/officeDocument/2006/relationships/hyperlink" Target="mailto:CalibrationSe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05F1-C575-4402-900A-560B1A59449C}">
  <dimension ref="B2:Q92"/>
  <sheetViews>
    <sheetView topLeftCell="A31" workbookViewId="0">
      <selection activeCell="L33" sqref="L33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7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L2" t="s">
        <v>6</v>
      </c>
      <c r="P2" t="s">
        <v>7</v>
      </c>
    </row>
    <row r="3" spans="2:17">
      <c r="B3" t="s">
        <v>8</v>
      </c>
      <c r="C3">
        <v>0</v>
      </c>
      <c r="E3" t="s">
        <v>9</v>
      </c>
      <c r="F3">
        <v>-1</v>
      </c>
      <c r="H3" t="s">
        <v>10</v>
      </c>
      <c r="I3">
        <v>0</v>
      </c>
      <c r="L3" t="b">
        <v>1</v>
      </c>
      <c r="M3">
        <v>1</v>
      </c>
      <c r="P3" t="s">
        <v>11</v>
      </c>
      <c r="Q3">
        <v>0</v>
      </c>
    </row>
    <row r="4" spans="2:17">
      <c r="B4" t="s">
        <v>1</v>
      </c>
      <c r="C4">
        <v>1</v>
      </c>
      <c r="E4" t="s">
        <v>3</v>
      </c>
      <c r="F4">
        <v>0</v>
      </c>
      <c r="H4" t="s">
        <v>12</v>
      </c>
      <c r="I4">
        <v>1</v>
      </c>
      <c r="L4" t="b">
        <v>0</v>
      </c>
      <c r="M4">
        <v>-1</v>
      </c>
      <c r="P4" t="s">
        <v>13</v>
      </c>
      <c r="Q4">
        <v>1</v>
      </c>
    </row>
    <row r="5" spans="2:17">
      <c r="B5" t="s">
        <v>14</v>
      </c>
      <c r="C5">
        <v>2</v>
      </c>
      <c r="E5" t="s">
        <v>15</v>
      </c>
      <c r="F5">
        <v>1</v>
      </c>
      <c r="H5" t="s">
        <v>5</v>
      </c>
      <c r="I5">
        <v>2</v>
      </c>
      <c r="P5" t="s">
        <v>16</v>
      </c>
      <c r="Q5">
        <v>2</v>
      </c>
    </row>
    <row r="6" spans="2:17">
      <c r="B6" t="s">
        <v>17</v>
      </c>
      <c r="C6">
        <v>3</v>
      </c>
      <c r="E6" t="s">
        <v>18</v>
      </c>
      <c r="F6">
        <v>-11</v>
      </c>
      <c r="H6" t="s">
        <v>19</v>
      </c>
      <c r="I6">
        <v>3</v>
      </c>
    </row>
    <row r="7" spans="2:17">
      <c r="B7" t="s">
        <v>20</v>
      </c>
      <c r="C7">
        <v>4</v>
      </c>
      <c r="E7" t="s">
        <v>21</v>
      </c>
      <c r="F7">
        <v>-9</v>
      </c>
      <c r="H7" t="s">
        <v>22</v>
      </c>
      <c r="I7">
        <v>4</v>
      </c>
      <c r="L7" t="s">
        <v>23</v>
      </c>
    </row>
    <row r="8" spans="2:17">
      <c r="B8" t="s">
        <v>24</v>
      </c>
      <c r="C8">
        <v>5</v>
      </c>
      <c r="E8" t="s">
        <v>25</v>
      </c>
      <c r="F8">
        <v>-8</v>
      </c>
      <c r="H8" t="s">
        <v>26</v>
      </c>
      <c r="I8">
        <v>5</v>
      </c>
      <c r="L8" t="s">
        <v>27</v>
      </c>
    </row>
    <row r="9" spans="2:17">
      <c r="B9" t="s">
        <v>28</v>
      </c>
      <c r="C9">
        <v>6</v>
      </c>
      <c r="E9" t="s">
        <v>29</v>
      </c>
      <c r="F9">
        <v>2</v>
      </c>
      <c r="L9" t="s">
        <v>30</v>
      </c>
    </row>
    <row r="10" spans="2:17">
      <c r="B10" t="s">
        <v>31</v>
      </c>
      <c r="C10">
        <v>7</v>
      </c>
      <c r="E10" t="s">
        <v>32</v>
      </c>
      <c r="F10">
        <v>-5</v>
      </c>
      <c r="L10" t="s">
        <v>33</v>
      </c>
    </row>
    <row r="11" spans="2:17">
      <c r="B11" t="s">
        <v>34</v>
      </c>
      <c r="C11">
        <v>8</v>
      </c>
      <c r="E11" t="s">
        <v>35</v>
      </c>
      <c r="F11">
        <v>3</v>
      </c>
      <c r="L11" t="s">
        <v>36</v>
      </c>
    </row>
    <row r="12" spans="2:17">
      <c r="B12" t="s">
        <v>37</v>
      </c>
      <c r="C12">
        <v>9</v>
      </c>
      <c r="E12" t="s">
        <v>38</v>
      </c>
      <c r="F12">
        <v>4</v>
      </c>
      <c r="L12" t="s">
        <v>39</v>
      </c>
      <c r="P12" t="s">
        <v>4</v>
      </c>
    </row>
    <row r="13" spans="2:17">
      <c r="B13" t="s">
        <v>40</v>
      </c>
      <c r="C13">
        <v>10</v>
      </c>
      <c r="E13" t="s">
        <v>41</v>
      </c>
      <c r="F13">
        <v>6</v>
      </c>
      <c r="P13" t="s">
        <v>10</v>
      </c>
      <c r="Q13">
        <v>0</v>
      </c>
    </row>
    <row r="14" spans="2:17">
      <c r="B14" t="s">
        <v>42</v>
      </c>
      <c r="C14">
        <v>11</v>
      </c>
      <c r="E14" t="s">
        <v>43</v>
      </c>
      <c r="F14">
        <v>12</v>
      </c>
      <c r="P14" t="s">
        <v>12</v>
      </c>
      <c r="Q14">
        <v>1</v>
      </c>
    </row>
    <row r="15" spans="2:17">
      <c r="B15" t="s">
        <v>44</v>
      </c>
      <c r="C15">
        <v>12</v>
      </c>
      <c r="E15" t="s">
        <v>45</v>
      </c>
      <c r="F15">
        <v>13</v>
      </c>
      <c r="L15" t="s">
        <v>46</v>
      </c>
      <c r="P15" t="s">
        <v>5</v>
      </c>
      <c r="Q15">
        <v>2</v>
      </c>
    </row>
    <row r="16" spans="2:17">
      <c r="B16" t="s">
        <v>47</v>
      </c>
      <c r="C16">
        <v>13</v>
      </c>
      <c r="E16" t="s">
        <v>48</v>
      </c>
      <c r="F16">
        <v>26</v>
      </c>
      <c r="L16" t="s">
        <v>282</v>
      </c>
      <c r="M16">
        <v>0</v>
      </c>
      <c r="P16" t="s">
        <v>19</v>
      </c>
      <c r="Q16">
        <v>3</v>
      </c>
    </row>
    <row r="17" spans="2:17">
      <c r="E17" t="s">
        <v>49</v>
      </c>
      <c r="F17">
        <v>52</v>
      </c>
      <c r="L17" t="s">
        <v>15</v>
      </c>
      <c r="M17">
        <v>1</v>
      </c>
      <c r="P17" t="s">
        <v>22</v>
      </c>
      <c r="Q17">
        <v>4</v>
      </c>
    </row>
    <row r="18" spans="2:17">
      <c r="E18" t="s">
        <v>51</v>
      </c>
      <c r="F18">
        <v>260</v>
      </c>
      <c r="H18" t="s">
        <v>52</v>
      </c>
      <c r="I18" t="s">
        <v>53</v>
      </c>
      <c r="L18" t="s">
        <v>50</v>
      </c>
      <c r="M18">
        <v>2</v>
      </c>
      <c r="P18" t="s">
        <v>26</v>
      </c>
      <c r="Q18">
        <v>5</v>
      </c>
    </row>
    <row r="19" spans="2:17">
      <c r="B19" t="s">
        <v>54</v>
      </c>
      <c r="C19" t="s">
        <v>55</v>
      </c>
      <c r="E19" t="s">
        <v>56</v>
      </c>
      <c r="F19">
        <v>365</v>
      </c>
      <c r="H19" t="s">
        <v>57</v>
      </c>
      <c r="I19">
        <v>1</v>
      </c>
      <c r="L19" t="s">
        <v>38</v>
      </c>
      <c r="M19">
        <v>4</v>
      </c>
    </row>
    <row r="20" spans="2:17">
      <c r="B20" t="s">
        <v>58</v>
      </c>
      <c r="C20">
        <v>0</v>
      </c>
      <c r="E20" t="s">
        <v>59</v>
      </c>
      <c r="F20">
        <v>-1</v>
      </c>
      <c r="H20" t="s">
        <v>60</v>
      </c>
      <c r="I20">
        <v>2</v>
      </c>
      <c r="L20" t="s">
        <v>41</v>
      </c>
      <c r="M20">
        <v>6</v>
      </c>
    </row>
    <row r="21" spans="2:17">
      <c r="B21" t="s">
        <v>61</v>
      </c>
      <c r="C21">
        <v>1</v>
      </c>
      <c r="H21" t="s">
        <v>62</v>
      </c>
      <c r="I21">
        <v>3</v>
      </c>
      <c r="L21" t="s">
        <v>43</v>
      </c>
      <c r="M21">
        <v>12</v>
      </c>
      <c r="P21" t="s">
        <v>63</v>
      </c>
    </row>
    <row r="22" spans="2:17">
      <c r="B22" t="s">
        <v>55</v>
      </c>
      <c r="C22">
        <v>2</v>
      </c>
      <c r="L22" t="s">
        <v>49</v>
      </c>
      <c r="M22">
        <v>52</v>
      </c>
      <c r="P22" t="s">
        <v>64</v>
      </c>
      <c r="Q22">
        <v>-1</v>
      </c>
    </row>
    <row r="23" spans="2:17">
      <c r="B23" t="s">
        <v>65</v>
      </c>
      <c r="C23">
        <v>3</v>
      </c>
      <c r="E23" t="s">
        <v>7</v>
      </c>
      <c r="F23" t="s">
        <v>11</v>
      </c>
      <c r="L23" t="s">
        <v>66</v>
      </c>
      <c r="P23" t="s">
        <v>67</v>
      </c>
      <c r="Q23">
        <v>1</v>
      </c>
    </row>
    <row r="24" spans="2:17">
      <c r="B24" t="s">
        <v>68</v>
      </c>
      <c r="C24">
        <v>4</v>
      </c>
      <c r="E24" t="s">
        <v>11</v>
      </c>
      <c r="F24">
        <v>0</v>
      </c>
      <c r="H24" t="s">
        <v>69</v>
      </c>
      <c r="L24" t="s">
        <v>15</v>
      </c>
      <c r="M24">
        <v>1</v>
      </c>
    </row>
    <row r="25" spans="2:17">
      <c r="B25" t="s">
        <v>70</v>
      </c>
      <c r="C25">
        <v>5</v>
      </c>
      <c r="E25" t="s">
        <v>13</v>
      </c>
      <c r="F25">
        <v>1</v>
      </c>
      <c r="H25" t="s">
        <v>71</v>
      </c>
      <c r="L25" t="s">
        <v>50</v>
      </c>
      <c r="M25">
        <v>2</v>
      </c>
    </row>
    <row r="26" spans="2:17">
      <c r="B26" t="s">
        <v>72</v>
      </c>
      <c r="C26">
        <v>6</v>
      </c>
      <c r="E26" t="s">
        <v>16</v>
      </c>
      <c r="F26">
        <v>2</v>
      </c>
      <c r="H26" t="s">
        <v>73</v>
      </c>
      <c r="L26" t="s">
        <v>38</v>
      </c>
      <c r="M26">
        <v>4</v>
      </c>
      <c r="P26" t="s">
        <v>74</v>
      </c>
    </row>
    <row r="27" spans="2:17">
      <c r="H27" t="s">
        <v>75</v>
      </c>
      <c r="L27" t="s">
        <v>41</v>
      </c>
      <c r="M27">
        <v>6</v>
      </c>
      <c r="P27" t="s">
        <v>76</v>
      </c>
      <c r="Q27">
        <v>0</v>
      </c>
    </row>
    <row r="28" spans="2:17">
      <c r="B28" t="s">
        <v>77</v>
      </c>
      <c r="H28" t="s">
        <v>78</v>
      </c>
      <c r="L28" t="s">
        <v>43</v>
      </c>
      <c r="M28">
        <v>12</v>
      </c>
      <c r="P28" t="s">
        <v>79</v>
      </c>
      <c r="Q28">
        <v>1</v>
      </c>
    </row>
    <row r="29" spans="2:17">
      <c r="B29" t="s">
        <v>80</v>
      </c>
      <c r="C29">
        <v>0</v>
      </c>
      <c r="E29" t="s">
        <v>81</v>
      </c>
      <c r="F29" t="s">
        <v>82</v>
      </c>
      <c r="L29" t="s">
        <v>49</v>
      </c>
      <c r="M29">
        <v>52</v>
      </c>
      <c r="P29" t="s">
        <v>83</v>
      </c>
      <c r="Q29">
        <v>2</v>
      </c>
    </row>
    <row r="30" spans="2:17">
      <c r="B30" t="s">
        <v>84</v>
      </c>
      <c r="C30">
        <v>1</v>
      </c>
      <c r="E30" t="s">
        <v>85</v>
      </c>
      <c r="F30">
        <v>1</v>
      </c>
      <c r="H30" t="s">
        <v>86</v>
      </c>
      <c r="L30" t="s">
        <v>56</v>
      </c>
      <c r="M30">
        <v>365</v>
      </c>
    </row>
    <row r="31" spans="2:17">
      <c r="B31" t="s">
        <v>87</v>
      </c>
      <c r="C31">
        <v>2</v>
      </c>
      <c r="E31" t="s">
        <v>82</v>
      </c>
      <c r="F31">
        <v>2</v>
      </c>
      <c r="H31" t="s">
        <v>75</v>
      </c>
      <c r="P31" t="s">
        <v>88</v>
      </c>
    </row>
    <row r="32" spans="2:17">
      <c r="B32" t="s">
        <v>89</v>
      </c>
      <c r="C32">
        <v>3</v>
      </c>
      <c r="E32" t="s">
        <v>90</v>
      </c>
      <c r="F32">
        <v>3</v>
      </c>
      <c r="H32" t="s">
        <v>91</v>
      </c>
      <c r="P32" t="s">
        <v>92</v>
      </c>
      <c r="Q32">
        <v>0</v>
      </c>
    </row>
    <row r="33" spans="2:17">
      <c r="B33" t="s">
        <v>93</v>
      </c>
      <c r="C33">
        <v>4</v>
      </c>
      <c r="E33" t="s">
        <v>94</v>
      </c>
      <c r="F33">
        <v>4</v>
      </c>
      <c r="H33" t="s">
        <v>78</v>
      </c>
      <c r="L33" s="1" t="s">
        <v>95</v>
      </c>
      <c r="M33" t="s">
        <v>96</v>
      </c>
      <c r="P33" t="s">
        <v>97</v>
      </c>
      <c r="Q33">
        <v>1</v>
      </c>
    </row>
    <row r="34" spans="2:17">
      <c r="B34" t="s">
        <v>98</v>
      </c>
      <c r="C34">
        <v>5</v>
      </c>
      <c r="E34" t="s">
        <v>99</v>
      </c>
      <c r="F34">
        <v>5</v>
      </c>
      <c r="L34" t="s">
        <v>100</v>
      </c>
      <c r="M34">
        <v>1</v>
      </c>
      <c r="N34" t="s">
        <v>101</v>
      </c>
      <c r="P34" t="s">
        <v>102</v>
      </c>
      <c r="Q34">
        <v>2</v>
      </c>
    </row>
    <row r="35" spans="2:17">
      <c r="B35" t="s">
        <v>103</v>
      </c>
      <c r="C35">
        <v>6</v>
      </c>
      <c r="H35" t="s">
        <v>104</v>
      </c>
      <c r="L35" t="s">
        <v>105</v>
      </c>
      <c r="M35">
        <v>2</v>
      </c>
      <c r="N35" t="s">
        <v>106</v>
      </c>
    </row>
    <row r="36" spans="2:17">
      <c r="B36" t="s">
        <v>107</v>
      </c>
      <c r="C36">
        <v>7</v>
      </c>
      <c r="H36" t="s">
        <v>108</v>
      </c>
      <c r="L36" t="s">
        <v>109</v>
      </c>
      <c r="M36">
        <v>3</v>
      </c>
      <c r="N36" t="s">
        <v>110</v>
      </c>
    </row>
    <row r="37" spans="2:17">
      <c r="B37" t="s">
        <v>111</v>
      </c>
      <c r="C37">
        <v>8</v>
      </c>
      <c r="E37" t="s">
        <v>112</v>
      </c>
      <c r="F37" t="s">
        <v>113</v>
      </c>
      <c r="H37" t="s">
        <v>114</v>
      </c>
      <c r="L37" t="s">
        <v>115</v>
      </c>
      <c r="M37">
        <v>4</v>
      </c>
      <c r="N37" t="s">
        <v>116</v>
      </c>
    </row>
    <row r="38" spans="2:17">
      <c r="B38" t="s">
        <v>117</v>
      </c>
      <c r="C38">
        <v>9</v>
      </c>
      <c r="E38" t="s">
        <v>118</v>
      </c>
      <c r="F38">
        <v>0</v>
      </c>
      <c r="L38" t="s">
        <v>119</v>
      </c>
      <c r="M38">
        <v>5</v>
      </c>
      <c r="N38" t="s">
        <v>120</v>
      </c>
    </row>
    <row r="39" spans="2:17">
      <c r="B39" t="s">
        <v>121</v>
      </c>
      <c r="C39">
        <v>10</v>
      </c>
      <c r="E39" t="s">
        <v>122</v>
      </c>
      <c r="F39">
        <v>1</v>
      </c>
      <c r="L39" t="s">
        <v>123</v>
      </c>
      <c r="M39">
        <v>6</v>
      </c>
      <c r="N39" t="s">
        <v>124</v>
      </c>
    </row>
    <row r="40" spans="2:17">
      <c r="B40" t="s">
        <v>125</v>
      </c>
      <c r="C40">
        <v>11</v>
      </c>
      <c r="H40" t="s">
        <v>126</v>
      </c>
      <c r="L40" t="s">
        <v>127</v>
      </c>
      <c r="M40">
        <v>7</v>
      </c>
      <c r="N40" t="s">
        <v>128</v>
      </c>
    </row>
    <row r="41" spans="2:17">
      <c r="B41" t="s">
        <v>129</v>
      </c>
      <c r="C41">
        <v>12</v>
      </c>
      <c r="H41" t="s">
        <v>130</v>
      </c>
      <c r="L41" t="s">
        <v>131</v>
      </c>
      <c r="M41">
        <v>8</v>
      </c>
      <c r="N41" t="s">
        <v>132</v>
      </c>
    </row>
    <row r="42" spans="2:17">
      <c r="B42" t="s">
        <v>133</v>
      </c>
      <c r="C42">
        <v>13</v>
      </c>
      <c r="E42" t="s">
        <v>134</v>
      </c>
      <c r="F42" t="s">
        <v>135</v>
      </c>
      <c r="H42" t="s">
        <v>136</v>
      </c>
    </row>
    <row r="43" spans="2:17">
      <c r="B43" t="s">
        <v>137</v>
      </c>
      <c r="C43">
        <v>14</v>
      </c>
      <c r="E43" t="s">
        <v>138</v>
      </c>
      <c r="F43">
        <v>0</v>
      </c>
    </row>
    <row r="44" spans="2:17">
      <c r="B44" t="s">
        <v>139</v>
      </c>
      <c r="C44">
        <v>15</v>
      </c>
      <c r="E44" t="s">
        <v>140</v>
      </c>
      <c r="F44">
        <v>1</v>
      </c>
      <c r="H44" t="s">
        <v>141</v>
      </c>
    </row>
    <row r="45" spans="2:17">
      <c r="B45" t="s">
        <v>142</v>
      </c>
      <c r="C45">
        <v>16</v>
      </c>
      <c r="H45" s="2" t="s">
        <v>143</v>
      </c>
      <c r="I45">
        <v>1</v>
      </c>
      <c r="L45" t="s">
        <v>144</v>
      </c>
    </row>
    <row r="46" spans="2:17">
      <c r="B46" t="s">
        <v>145</v>
      </c>
      <c r="C46">
        <v>17</v>
      </c>
      <c r="H46" s="2" t="s">
        <v>146</v>
      </c>
      <c r="I46">
        <v>2</v>
      </c>
      <c r="L46" t="s">
        <v>147</v>
      </c>
      <c r="N46" t="s">
        <v>148</v>
      </c>
    </row>
    <row r="47" spans="2:17">
      <c r="B47" t="s">
        <v>149</v>
      </c>
      <c r="C47">
        <v>18</v>
      </c>
      <c r="E47" t="s">
        <v>150</v>
      </c>
      <c r="F47" t="s">
        <v>151</v>
      </c>
      <c r="H47" t="s">
        <v>78</v>
      </c>
      <c r="L47" t="s">
        <v>152</v>
      </c>
      <c r="N47" t="s">
        <v>153</v>
      </c>
    </row>
    <row r="48" spans="2:17">
      <c r="B48" t="s">
        <v>154</v>
      </c>
      <c r="C48">
        <v>19</v>
      </c>
      <c r="E48" t="s">
        <v>155</v>
      </c>
      <c r="L48" t="s">
        <v>156</v>
      </c>
    </row>
    <row r="49" spans="2:14">
      <c r="B49" t="s">
        <v>157</v>
      </c>
      <c r="C49">
        <v>20</v>
      </c>
      <c r="E49" t="s">
        <v>158</v>
      </c>
      <c r="H49" t="s">
        <v>159</v>
      </c>
      <c r="L49" t="s">
        <v>111</v>
      </c>
    </row>
    <row r="50" spans="2:14">
      <c r="B50" t="s">
        <v>160</v>
      </c>
      <c r="C50">
        <v>21</v>
      </c>
      <c r="E50" t="s">
        <v>161</v>
      </c>
      <c r="H50" t="s">
        <v>162</v>
      </c>
      <c r="I50">
        <v>1</v>
      </c>
      <c r="L50" t="s">
        <v>163</v>
      </c>
    </row>
    <row r="51" spans="2:14">
      <c r="E51" t="s">
        <v>164</v>
      </c>
      <c r="H51" t="s">
        <v>165</v>
      </c>
      <c r="I51">
        <v>-1</v>
      </c>
      <c r="L51" t="s">
        <v>166</v>
      </c>
    </row>
    <row r="52" spans="2:14">
      <c r="B52" t="s">
        <v>167</v>
      </c>
      <c r="C52" t="s">
        <v>168</v>
      </c>
      <c r="L52" t="s">
        <v>169</v>
      </c>
    </row>
    <row r="53" spans="2:14">
      <c r="B53" t="s">
        <v>170</v>
      </c>
      <c r="C53">
        <v>0</v>
      </c>
      <c r="H53" t="s">
        <v>171</v>
      </c>
      <c r="L53" t="s">
        <v>117</v>
      </c>
    </row>
    <row r="54" spans="2:14">
      <c r="B54" t="s">
        <v>172</v>
      </c>
      <c r="C54">
        <v>1</v>
      </c>
      <c r="E54" t="s">
        <v>173</v>
      </c>
      <c r="F54" t="s">
        <v>174</v>
      </c>
      <c r="H54" t="s">
        <v>175</v>
      </c>
      <c r="I54">
        <v>0</v>
      </c>
    </row>
    <row r="55" spans="2:14">
      <c r="B55" t="s">
        <v>168</v>
      </c>
      <c r="C55">
        <v>2</v>
      </c>
      <c r="E55" t="s">
        <v>176</v>
      </c>
      <c r="F55">
        <v>1</v>
      </c>
      <c r="H55" t="s">
        <v>177</v>
      </c>
      <c r="I55">
        <v>1</v>
      </c>
      <c r="L55" t="s">
        <v>178</v>
      </c>
    </row>
    <row r="56" spans="2:14">
      <c r="B56" t="s">
        <v>179</v>
      </c>
      <c r="C56">
        <v>3</v>
      </c>
      <c r="E56" t="s">
        <v>174</v>
      </c>
      <c r="F56">
        <v>2</v>
      </c>
      <c r="H56" t="s">
        <v>180</v>
      </c>
      <c r="I56">
        <v>2</v>
      </c>
      <c r="L56" t="s">
        <v>181</v>
      </c>
    </row>
    <row r="57" spans="2:14">
      <c r="B57" t="s">
        <v>182</v>
      </c>
      <c r="C57">
        <v>4</v>
      </c>
      <c r="E57" t="s">
        <v>183</v>
      </c>
      <c r="F57">
        <v>3</v>
      </c>
      <c r="H57" t="s">
        <v>184</v>
      </c>
      <c r="I57">
        <v>3</v>
      </c>
      <c r="L57" t="s">
        <v>185</v>
      </c>
    </row>
    <row r="58" spans="2:14">
      <c r="B58" t="s">
        <v>186</v>
      </c>
      <c r="C58">
        <v>5</v>
      </c>
      <c r="H58" t="s">
        <v>187</v>
      </c>
      <c r="I58">
        <v>4</v>
      </c>
      <c r="L58" t="s">
        <v>188</v>
      </c>
    </row>
    <row r="59" spans="2:14">
      <c r="B59" t="s">
        <v>189</v>
      </c>
      <c r="C59">
        <v>6</v>
      </c>
      <c r="L59" t="s">
        <v>190</v>
      </c>
    </row>
    <row r="60" spans="2:14">
      <c r="B60" t="s">
        <v>191</v>
      </c>
      <c r="C60">
        <v>7</v>
      </c>
      <c r="E60" t="s">
        <v>192</v>
      </c>
      <c r="L60" t="s">
        <v>193</v>
      </c>
    </row>
    <row r="61" spans="2:14">
      <c r="B61" t="s">
        <v>194</v>
      </c>
      <c r="C61">
        <v>8</v>
      </c>
      <c r="E61" t="s">
        <v>195</v>
      </c>
    </row>
    <row r="62" spans="2:14">
      <c r="B62" t="s">
        <v>196</v>
      </c>
      <c r="C62">
        <v>9</v>
      </c>
      <c r="E62" t="s">
        <v>197</v>
      </c>
      <c r="L62" t="s">
        <v>198</v>
      </c>
    </row>
    <row r="63" spans="2:14">
      <c r="E63" t="s">
        <v>199</v>
      </c>
      <c r="L63" t="s">
        <v>200</v>
      </c>
      <c r="M63">
        <v>0</v>
      </c>
    </row>
    <row r="64" spans="2:14">
      <c r="E64" t="s">
        <v>201</v>
      </c>
      <c r="L64" t="s">
        <v>202</v>
      </c>
      <c r="M64">
        <v>1</v>
      </c>
      <c r="N64" t="s">
        <v>203</v>
      </c>
    </row>
    <row r="65" spans="5:14">
      <c r="E65" t="s">
        <v>204</v>
      </c>
      <c r="L65" t="s">
        <v>205</v>
      </c>
      <c r="M65">
        <v>2</v>
      </c>
      <c r="N65" t="s">
        <v>206</v>
      </c>
    </row>
    <row r="66" spans="5:14">
      <c r="E66" t="s">
        <v>207</v>
      </c>
      <c r="L66" t="s">
        <v>208</v>
      </c>
      <c r="M66">
        <v>3</v>
      </c>
      <c r="N66" t="s">
        <v>209</v>
      </c>
    </row>
    <row r="67" spans="5:14">
      <c r="E67" t="s">
        <v>210</v>
      </c>
      <c r="L67" t="s">
        <v>211</v>
      </c>
      <c r="M67">
        <v>4</v>
      </c>
    </row>
    <row r="68" spans="5:14">
      <c r="E68" t="s">
        <v>212</v>
      </c>
      <c r="L68" t="s">
        <v>213</v>
      </c>
      <c r="M68">
        <v>5</v>
      </c>
    </row>
    <row r="69" spans="5:14">
      <c r="E69" t="s">
        <v>214</v>
      </c>
    </row>
    <row r="70" spans="5:14">
      <c r="E70" t="s">
        <v>215</v>
      </c>
      <c r="L70" t="s">
        <v>178</v>
      </c>
    </row>
    <row r="71" spans="5:14" ht="30">
      <c r="E71" t="s">
        <v>216</v>
      </c>
      <c r="L71" s="3" t="s">
        <v>181</v>
      </c>
      <c r="N71" t="s">
        <v>217</v>
      </c>
    </row>
    <row r="72" spans="5:14">
      <c r="E72" t="s">
        <v>218</v>
      </c>
      <c r="L72" t="s">
        <v>219</v>
      </c>
      <c r="N72" t="s">
        <v>220</v>
      </c>
    </row>
    <row r="73" spans="5:14">
      <c r="E73" t="s">
        <v>221</v>
      </c>
    </row>
    <row r="74" spans="5:14">
      <c r="E74" t="s">
        <v>222</v>
      </c>
    </row>
    <row r="75" spans="5:14">
      <c r="E75" t="s">
        <v>223</v>
      </c>
    </row>
    <row r="76" spans="5:14">
      <c r="E76" t="s">
        <v>224</v>
      </c>
    </row>
    <row r="77" spans="5:14">
      <c r="E77" t="s">
        <v>225</v>
      </c>
    </row>
    <row r="78" spans="5:14">
      <c r="E78" t="s">
        <v>226</v>
      </c>
    </row>
    <row r="79" spans="5:14">
      <c r="E79" t="s">
        <v>227</v>
      </c>
    </row>
    <row r="80" spans="5:14">
      <c r="E80" t="s">
        <v>228</v>
      </c>
    </row>
    <row r="81" spans="5:5">
      <c r="E81" t="s">
        <v>229</v>
      </c>
    </row>
    <row r="82" spans="5:5">
      <c r="E82" t="s">
        <v>230</v>
      </c>
    </row>
    <row r="83" spans="5:5">
      <c r="E83" t="s">
        <v>231</v>
      </c>
    </row>
    <row r="84" spans="5:5">
      <c r="E84" t="s">
        <v>232</v>
      </c>
    </row>
    <row r="85" spans="5:5">
      <c r="E85" t="s">
        <v>233</v>
      </c>
    </row>
    <row r="86" spans="5:5">
      <c r="E86" t="s">
        <v>234</v>
      </c>
    </row>
    <row r="87" spans="5:5">
      <c r="E87" t="s">
        <v>235</v>
      </c>
    </row>
    <row r="88" spans="5:5">
      <c r="E88" t="s">
        <v>236</v>
      </c>
    </row>
    <row r="89" spans="5:5">
      <c r="E89" t="s">
        <v>237</v>
      </c>
    </row>
    <row r="90" spans="5:5">
      <c r="E90" t="s">
        <v>238</v>
      </c>
    </row>
    <row r="91" spans="5:5">
      <c r="E91" t="s">
        <v>239</v>
      </c>
    </row>
    <row r="92" spans="5:5">
      <c r="E92" t="s">
        <v>240</v>
      </c>
    </row>
  </sheetData>
  <phoneticPr fontId="3" type="noConversion"/>
  <dataValidations count="12">
    <dataValidation type="list" allowBlank="1" showInputMessage="1" showErrorMessage="1" sqref="C2" xr:uid="{2A13B8A1-87FD-4E19-AAED-F47418C10B94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9" xr:uid="{216960AF-B0EB-4D88-9C6A-74969583A4E6}">
      <formula1>"Preceding,ModifiedFollowing,ModifiedPreceding,IMM,Actual,LME"</formula1>
    </dataValidation>
    <dataValidation type="list" allowBlank="1" showInputMessage="1" showErrorMessage="1" sqref="C52" xr:uid="{5DA76135-2ACC-448A-B509-44F012688415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2" xr:uid="{E4CEC9D2-1A83-446F-A886-8C0C745F9D9F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F23" xr:uid="{F5D8EB88-E93D-41A3-BC3F-C81D87582959}">
      <formula1>"InArrears,InAdvance,InDiscount"</formula1>
    </dataValidation>
    <dataValidation type="list" allowBlank="1" showInputMessage="1" showErrorMessage="1" sqref="F29" xr:uid="{D60080E9-7B37-4FF7-B87A-C13B4D804096}">
      <formula1>"INACTIVE,KNOCK_DOWN_IN,KNOCK_DOWN_OUT,KNOCK_UP_IN,KNOCK_UP_OUT"</formula1>
    </dataValidation>
    <dataValidation type="list" allowBlank="1" showInputMessage="1" showErrorMessage="1" sqref="I2" xr:uid="{AE1DAC22-88EB-419C-91C2-0359CFE737F5}">
      <formula1>"NONE,NEAREST,UP,DOWN,FRAC,TRUNC"</formula1>
    </dataValidation>
    <dataValidation type="list" allowBlank="1" showInputMessage="1" showErrorMessage="1" sqref="I18" xr:uid="{177F9AAE-EB90-4199-94D3-FA4F20A8062F}">
      <formula1>"NO_PAY,EXACT_PAY,FULL_PAY"</formula1>
    </dataValidation>
    <dataValidation type="list" allowBlank="1" showInputMessage="1" showErrorMessage="1" sqref="F37" xr:uid="{C4F1293D-DE47-4B47-800C-9D29CEDB3914}">
      <formula1>"Call,Put"</formula1>
    </dataValidation>
    <dataValidation type="list" allowBlank="1" showInputMessage="1" showErrorMessage="1" sqref="F42" xr:uid="{B1530E19-C663-4D3B-BDF2-2420895E454E}">
      <formula1>"SPOT_DELTA,FORWARD_DELTA"</formula1>
    </dataValidation>
    <dataValidation type="list" allowBlank="1" showInputMessage="1" showErrorMessage="1" sqref="F47" xr:uid="{F7350867-B6AC-45C9-90D6-82FA6418A145}">
      <formula1>"NONE,FLATEXTRAPOLATION,LINEAREXTRAPOLATION,TAYLOREXTRAPOLATION"</formula1>
    </dataValidation>
    <dataValidation type="list" allowBlank="1" showInputMessage="1" showErrorMessage="1" sqref="F54" xr:uid="{B4A2FC68-5C2F-4814-A1C8-3DEFF2467BB1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946F-A60B-4609-9930-10CDBB131296}">
  <dimension ref="B1:O1396"/>
  <sheetViews>
    <sheetView zoomScaleNormal="100" workbookViewId="0">
      <selection activeCell="B5" sqref="B5"/>
    </sheetView>
  </sheetViews>
  <sheetFormatPr defaultRowHeight="15"/>
  <cols>
    <col min="1" max="1" width="3.42578125" customWidth="1"/>
    <col min="2" max="2" width="19.42578125" customWidth="1"/>
    <col min="3" max="3" width="3.42578125" customWidth="1"/>
    <col min="4" max="4" width="14.42578125" customWidth="1"/>
    <col min="5" max="5" width="19" customWidth="1"/>
    <col min="6" max="6" width="19.5703125" customWidth="1"/>
    <col min="7" max="7" width="8.85546875" customWidth="1"/>
    <col min="8" max="8" width="23.42578125" customWidth="1"/>
    <col min="9" max="9" width="15.42578125" customWidth="1"/>
    <col min="10" max="10" width="17.7109375" customWidth="1"/>
  </cols>
  <sheetData>
    <row r="1" spans="2:15">
      <c r="D1" s="4"/>
    </row>
    <row r="2" spans="2:15" ht="15.75" thickBot="1">
      <c r="B2" s="36" t="s">
        <v>316</v>
      </c>
      <c r="D2" s="4"/>
      <c r="H2" s="4"/>
    </row>
    <row r="3" spans="2:15" ht="16.5" thickTop="1" thickBot="1">
      <c r="B3" s="43" t="s">
        <v>241</v>
      </c>
      <c r="D3" s="4"/>
      <c r="H3" s="4"/>
      <c r="O3">
        <f>D38</f>
        <v>0</v>
      </c>
    </row>
    <row r="4" spans="2:15" ht="15.75" thickTop="1">
      <c r="B4" s="37" t="str">
        <f>_xll.McpCalendar("code",B6:B362)</f>
        <v>McpCalendar@1</v>
      </c>
      <c r="D4" s="4"/>
      <c r="H4" s="4"/>
    </row>
    <row r="5" spans="2:15">
      <c r="B5" s="6" t="s">
        <v>242</v>
      </c>
      <c r="D5" s="4"/>
      <c r="H5" s="4"/>
    </row>
    <row r="6" spans="2:15">
      <c r="B6" s="39">
        <v>39814</v>
      </c>
      <c r="D6" s="4"/>
      <c r="H6" s="4"/>
    </row>
    <row r="7" spans="2:15">
      <c r="B7" s="39">
        <v>39815</v>
      </c>
      <c r="D7" s="4"/>
      <c r="H7" s="4"/>
    </row>
    <row r="8" spans="2:15">
      <c r="B8" s="39">
        <v>39839</v>
      </c>
      <c r="D8" s="4"/>
      <c r="H8" s="4"/>
    </row>
    <row r="9" spans="2:15">
      <c r="B9" s="39">
        <v>39840</v>
      </c>
      <c r="D9" s="4"/>
      <c r="H9" s="4"/>
    </row>
    <row r="10" spans="2:15">
      <c r="B10" s="39">
        <v>39841</v>
      </c>
      <c r="D10" s="4"/>
      <c r="H10" s="4"/>
    </row>
    <row r="11" spans="2:15">
      <c r="B11" s="39">
        <v>39842</v>
      </c>
      <c r="D11" s="4"/>
      <c r="H11" s="4"/>
    </row>
    <row r="12" spans="2:15">
      <c r="B12" s="39">
        <v>39843</v>
      </c>
      <c r="D12" s="4"/>
      <c r="H12" s="4"/>
    </row>
    <row r="13" spans="2:15">
      <c r="B13" s="39">
        <v>39909</v>
      </c>
      <c r="D13" s="4"/>
      <c r="H13" s="4"/>
    </row>
    <row r="14" spans="2:15">
      <c r="B14" s="39">
        <v>39934</v>
      </c>
      <c r="D14" s="4"/>
      <c r="H14" s="4"/>
    </row>
    <row r="15" spans="2:15">
      <c r="B15" s="39">
        <v>39961</v>
      </c>
      <c r="D15" s="4"/>
      <c r="H15" s="4"/>
    </row>
    <row r="16" spans="2:15">
      <c r="B16" s="39">
        <v>39962</v>
      </c>
      <c r="D16" s="4"/>
      <c r="H16" s="4"/>
    </row>
    <row r="17" spans="2:9">
      <c r="B17" s="39">
        <v>40087</v>
      </c>
      <c r="D17" s="4"/>
      <c r="H17" s="4"/>
    </row>
    <row r="18" spans="2:9">
      <c r="B18" s="39">
        <v>40088</v>
      </c>
      <c r="D18" s="4"/>
      <c r="H18" s="4"/>
    </row>
    <row r="19" spans="2:9">
      <c r="B19" s="39">
        <v>40091</v>
      </c>
      <c r="D19" s="4"/>
      <c r="H19" s="4"/>
    </row>
    <row r="20" spans="2:9">
      <c r="B20" s="39">
        <v>40092</v>
      </c>
      <c r="D20" s="4"/>
      <c r="H20" s="4"/>
    </row>
    <row r="21" spans="2:9">
      <c r="B21" s="39">
        <v>40093</v>
      </c>
      <c r="D21" s="4"/>
      <c r="H21" s="4"/>
    </row>
    <row r="22" spans="2:9">
      <c r="B22" s="39">
        <v>40094</v>
      </c>
      <c r="D22" s="4"/>
      <c r="G22" s="5"/>
      <c r="H22" s="4"/>
      <c r="I22" s="5"/>
    </row>
    <row r="23" spans="2:9">
      <c r="B23" s="39">
        <v>40179</v>
      </c>
      <c r="D23" s="4"/>
      <c r="G23" s="5"/>
      <c r="H23" s="4"/>
      <c r="I23" s="5"/>
    </row>
    <row r="24" spans="2:9">
      <c r="B24" s="39">
        <v>40224</v>
      </c>
      <c r="D24" s="4"/>
      <c r="H24" s="4"/>
    </row>
    <row r="25" spans="2:9">
      <c r="B25" s="39">
        <v>40225</v>
      </c>
      <c r="D25" s="4"/>
      <c r="H25" s="4"/>
    </row>
    <row r="26" spans="2:9">
      <c r="B26" s="39">
        <v>40226</v>
      </c>
      <c r="D26" s="4"/>
      <c r="H26" s="4"/>
    </row>
    <row r="27" spans="2:9">
      <c r="B27" s="39">
        <v>40227</v>
      </c>
      <c r="D27" s="4"/>
      <c r="H27" s="4"/>
    </row>
    <row r="28" spans="2:9">
      <c r="B28" s="39">
        <v>40228</v>
      </c>
      <c r="D28" s="4"/>
      <c r="H28" s="4"/>
    </row>
    <row r="29" spans="2:9">
      <c r="B29" s="39">
        <v>40273</v>
      </c>
      <c r="D29" s="4"/>
      <c r="H29" s="4"/>
    </row>
    <row r="30" spans="2:9">
      <c r="B30" s="39">
        <v>40301</v>
      </c>
      <c r="D30" s="4"/>
      <c r="H30" s="4"/>
    </row>
    <row r="31" spans="2:9">
      <c r="B31" s="39">
        <v>40343</v>
      </c>
      <c r="D31" s="4"/>
      <c r="H31" s="4"/>
    </row>
    <row r="32" spans="2:9">
      <c r="B32" s="39">
        <v>40344</v>
      </c>
      <c r="D32" s="4"/>
      <c r="H32" s="4"/>
    </row>
    <row r="33" spans="2:8">
      <c r="B33" s="39">
        <v>40345</v>
      </c>
      <c r="D33" s="4"/>
      <c r="H33" s="4"/>
    </row>
    <row r="34" spans="2:8">
      <c r="B34" s="39">
        <v>40443</v>
      </c>
      <c r="D34" s="4"/>
      <c r="H34" s="4"/>
    </row>
    <row r="35" spans="2:8">
      <c r="B35" s="39">
        <v>40444</v>
      </c>
      <c r="D35" s="4"/>
      <c r="H35" s="4"/>
    </row>
    <row r="36" spans="2:8">
      <c r="B36" s="39">
        <v>40445</v>
      </c>
      <c r="D36" s="4"/>
      <c r="H36" s="4"/>
    </row>
    <row r="37" spans="2:8">
      <c r="B37" s="39">
        <v>40452</v>
      </c>
      <c r="D37" s="4"/>
      <c r="H37" s="4"/>
    </row>
    <row r="38" spans="2:8">
      <c r="B38" s="39">
        <v>40455</v>
      </c>
      <c r="D38" s="4"/>
      <c r="H38" s="4"/>
    </row>
    <row r="39" spans="2:8">
      <c r="B39" s="39">
        <v>40456</v>
      </c>
      <c r="D39" s="4"/>
      <c r="H39" s="4"/>
    </row>
    <row r="40" spans="2:8">
      <c r="B40" s="39">
        <v>40457</v>
      </c>
      <c r="D40" s="4"/>
      <c r="H40" s="4"/>
    </row>
    <row r="41" spans="2:8">
      <c r="B41" s="39">
        <v>40458</v>
      </c>
      <c r="D41" s="4"/>
      <c r="H41" s="4"/>
    </row>
    <row r="42" spans="2:8">
      <c r="B42" s="39">
        <v>40546</v>
      </c>
      <c r="D42" s="4"/>
      <c r="H42" s="4"/>
    </row>
    <row r="43" spans="2:8">
      <c r="B43" s="39">
        <v>40576</v>
      </c>
      <c r="D43" s="4"/>
      <c r="H43" s="4"/>
    </row>
    <row r="44" spans="2:8">
      <c r="B44" s="39">
        <v>40577</v>
      </c>
      <c r="D44" s="4"/>
      <c r="H44" s="4"/>
    </row>
    <row r="45" spans="2:8">
      <c r="B45" s="39">
        <v>40578</v>
      </c>
      <c r="D45" s="4"/>
      <c r="H45" s="4"/>
    </row>
    <row r="46" spans="2:8">
      <c r="B46" s="39">
        <v>40581</v>
      </c>
      <c r="D46" s="4"/>
      <c r="H46" s="4"/>
    </row>
    <row r="47" spans="2:8">
      <c r="B47" s="39">
        <v>40582</v>
      </c>
      <c r="D47" s="4"/>
      <c r="H47" s="4"/>
    </row>
    <row r="48" spans="2:8">
      <c r="B48" s="39">
        <v>40637</v>
      </c>
      <c r="D48" s="4"/>
      <c r="H48" s="4"/>
    </row>
    <row r="49" spans="2:8">
      <c r="B49" s="39">
        <v>40638</v>
      </c>
      <c r="D49" s="4"/>
      <c r="H49" s="4"/>
    </row>
    <row r="50" spans="2:8">
      <c r="B50" s="39">
        <v>40665</v>
      </c>
      <c r="D50" s="4"/>
      <c r="H50" s="4"/>
    </row>
    <row r="51" spans="2:8">
      <c r="B51" s="39">
        <v>40700</v>
      </c>
      <c r="D51" s="4"/>
      <c r="H51" s="4"/>
    </row>
    <row r="52" spans="2:8">
      <c r="B52" s="39">
        <v>40798</v>
      </c>
      <c r="D52" s="4"/>
      <c r="H52" s="4"/>
    </row>
    <row r="53" spans="2:8">
      <c r="B53" s="39">
        <v>40819</v>
      </c>
      <c r="D53" s="4"/>
      <c r="H53" s="4"/>
    </row>
    <row r="54" spans="2:8">
      <c r="B54" s="39">
        <v>40820</v>
      </c>
      <c r="D54" s="4"/>
      <c r="H54" s="4"/>
    </row>
    <row r="55" spans="2:8">
      <c r="B55" s="39">
        <v>40821</v>
      </c>
      <c r="D55" s="4"/>
      <c r="H55" s="4"/>
    </row>
    <row r="56" spans="2:8">
      <c r="B56" s="39">
        <v>40822</v>
      </c>
      <c r="D56" s="4"/>
      <c r="H56" s="4"/>
    </row>
    <row r="57" spans="2:8">
      <c r="B57" s="39">
        <v>40823</v>
      </c>
      <c r="D57" s="4"/>
      <c r="H57" s="4"/>
    </row>
    <row r="58" spans="2:8">
      <c r="B58" s="39">
        <v>40910</v>
      </c>
      <c r="D58" s="4"/>
      <c r="H58" s="4"/>
    </row>
    <row r="59" spans="2:8">
      <c r="B59" s="39">
        <v>40911</v>
      </c>
      <c r="D59" s="4"/>
      <c r="H59" s="4"/>
    </row>
    <row r="60" spans="2:8">
      <c r="B60" s="39">
        <v>40931</v>
      </c>
      <c r="D60" s="4"/>
      <c r="H60" s="4"/>
    </row>
    <row r="61" spans="2:8">
      <c r="B61" s="39">
        <v>40932</v>
      </c>
      <c r="D61" s="4"/>
      <c r="H61" s="4"/>
    </row>
    <row r="62" spans="2:8">
      <c r="B62" s="39">
        <v>40933</v>
      </c>
      <c r="D62" s="4"/>
      <c r="H62" s="4"/>
    </row>
    <row r="63" spans="2:8">
      <c r="B63" s="39">
        <v>40934</v>
      </c>
      <c r="D63" s="4"/>
      <c r="H63" s="4"/>
    </row>
    <row r="64" spans="2:8">
      <c r="B64" s="39">
        <v>40935</v>
      </c>
      <c r="D64" s="4"/>
      <c r="H64" s="4"/>
    </row>
    <row r="65" spans="2:8">
      <c r="B65" s="39">
        <v>41001</v>
      </c>
      <c r="D65" s="4"/>
      <c r="H65" s="4"/>
    </row>
    <row r="66" spans="2:8">
      <c r="B66" s="39">
        <v>41002</v>
      </c>
      <c r="D66" s="4"/>
      <c r="H66" s="4"/>
    </row>
    <row r="67" spans="2:8">
      <c r="B67" s="39">
        <v>41003</v>
      </c>
      <c r="D67" s="4"/>
      <c r="H67" s="4"/>
    </row>
    <row r="68" spans="2:8">
      <c r="B68" s="39">
        <v>41029</v>
      </c>
      <c r="D68" s="4"/>
      <c r="H68" s="4"/>
    </row>
    <row r="69" spans="2:8">
      <c r="B69" s="39">
        <v>41030</v>
      </c>
      <c r="D69" s="4"/>
      <c r="H69" s="4"/>
    </row>
    <row r="70" spans="2:8">
      <c r="B70" s="39">
        <v>41082</v>
      </c>
      <c r="D70" s="4"/>
      <c r="H70" s="4"/>
    </row>
    <row r="71" spans="2:8">
      <c r="B71" s="39">
        <v>41183</v>
      </c>
      <c r="D71" s="4"/>
      <c r="H71" s="4"/>
    </row>
    <row r="72" spans="2:8">
      <c r="B72" s="39">
        <v>41184</v>
      </c>
      <c r="D72" s="4"/>
      <c r="H72" s="4"/>
    </row>
    <row r="73" spans="2:8">
      <c r="B73" s="39">
        <v>41185</v>
      </c>
      <c r="D73" s="4"/>
      <c r="H73" s="4"/>
    </row>
    <row r="74" spans="2:8">
      <c r="B74" s="39">
        <v>41186</v>
      </c>
      <c r="D74" s="4"/>
      <c r="H74" s="4"/>
    </row>
    <row r="75" spans="2:8">
      <c r="B75" s="39">
        <v>41187</v>
      </c>
      <c r="D75" s="4"/>
      <c r="H75" s="4"/>
    </row>
    <row r="76" spans="2:8">
      <c r="B76" s="39">
        <v>41275</v>
      </c>
      <c r="D76" s="4"/>
      <c r="H76" s="4"/>
    </row>
    <row r="77" spans="2:8">
      <c r="B77" s="39">
        <v>41276</v>
      </c>
      <c r="D77" s="4"/>
      <c r="H77" s="4"/>
    </row>
    <row r="78" spans="2:8">
      <c r="B78" s="39">
        <v>41277</v>
      </c>
      <c r="D78" s="4"/>
      <c r="H78" s="4"/>
    </row>
    <row r="79" spans="2:8">
      <c r="B79" s="39">
        <v>41316</v>
      </c>
      <c r="D79" s="4"/>
      <c r="H79" s="4"/>
    </row>
    <row r="80" spans="2:8">
      <c r="B80" s="39">
        <v>41317</v>
      </c>
      <c r="D80" s="4"/>
      <c r="H80" s="4"/>
    </row>
    <row r="81" spans="2:8">
      <c r="B81" s="39">
        <v>41318</v>
      </c>
      <c r="D81" s="4"/>
      <c r="H81" s="4"/>
    </row>
    <row r="82" spans="2:8">
      <c r="B82" s="39">
        <v>41319</v>
      </c>
      <c r="D82" s="4"/>
      <c r="H82" s="4"/>
    </row>
    <row r="83" spans="2:8">
      <c r="B83" s="39">
        <v>41320</v>
      </c>
      <c r="D83" s="4"/>
    </row>
    <row r="84" spans="2:8">
      <c r="B84" s="39">
        <v>41368</v>
      </c>
      <c r="D84" s="4"/>
    </row>
    <row r="85" spans="2:8">
      <c r="B85" s="39">
        <v>41369</v>
      </c>
      <c r="D85" s="4"/>
    </row>
    <row r="86" spans="2:8">
      <c r="B86" s="39">
        <v>41393</v>
      </c>
      <c r="D86" s="4"/>
    </row>
    <row r="87" spans="2:8">
      <c r="B87" s="39">
        <v>41394</v>
      </c>
      <c r="D87" s="4"/>
    </row>
    <row r="88" spans="2:8">
      <c r="B88" s="39">
        <v>41395</v>
      </c>
      <c r="D88" s="4"/>
    </row>
    <row r="89" spans="2:8">
      <c r="B89" s="39">
        <v>41435</v>
      </c>
      <c r="D89" s="4"/>
    </row>
    <row r="90" spans="2:8">
      <c r="B90" s="39">
        <v>41436</v>
      </c>
      <c r="D90" s="4"/>
    </row>
    <row r="91" spans="2:8">
      <c r="B91" s="39">
        <v>41437</v>
      </c>
      <c r="D91" s="4"/>
    </row>
    <row r="92" spans="2:8">
      <c r="B92" s="39">
        <v>41536</v>
      </c>
      <c r="D92" s="4"/>
    </row>
    <row r="93" spans="2:8">
      <c r="B93" s="39">
        <v>41537</v>
      </c>
      <c r="D93" s="4"/>
    </row>
    <row r="94" spans="2:8">
      <c r="B94" s="39">
        <v>41548</v>
      </c>
      <c r="D94" s="4"/>
    </row>
    <row r="95" spans="2:8">
      <c r="B95" s="39">
        <v>41549</v>
      </c>
      <c r="D95" s="4"/>
    </row>
    <row r="96" spans="2:8">
      <c r="B96" s="39">
        <v>41550</v>
      </c>
      <c r="D96" s="4"/>
    </row>
    <row r="97" spans="2:4">
      <c r="B97" s="39">
        <v>41551</v>
      </c>
      <c r="D97" s="4"/>
    </row>
    <row r="98" spans="2:4">
      <c r="B98" s="39">
        <v>41554</v>
      </c>
      <c r="D98" s="4"/>
    </row>
    <row r="99" spans="2:4">
      <c r="B99" s="39">
        <v>41640</v>
      </c>
      <c r="D99" s="4"/>
    </row>
    <row r="100" spans="2:4">
      <c r="B100" s="39">
        <v>41670</v>
      </c>
      <c r="D100" s="4"/>
    </row>
    <row r="101" spans="2:4">
      <c r="B101" s="39">
        <v>41673</v>
      </c>
      <c r="D101" s="4"/>
    </row>
    <row r="102" spans="2:4">
      <c r="B102" s="39">
        <v>41674</v>
      </c>
      <c r="D102" s="4"/>
    </row>
    <row r="103" spans="2:4">
      <c r="B103" s="39">
        <v>41675</v>
      </c>
      <c r="D103" s="4"/>
    </row>
    <row r="104" spans="2:4">
      <c r="B104" s="39">
        <v>41676</v>
      </c>
      <c r="D104" s="4"/>
    </row>
    <row r="105" spans="2:4">
      <c r="B105" s="39">
        <v>41736</v>
      </c>
      <c r="D105" s="4"/>
    </row>
    <row r="106" spans="2:4">
      <c r="B106" s="39">
        <v>41760</v>
      </c>
      <c r="D106" s="4"/>
    </row>
    <row r="107" spans="2:4">
      <c r="B107" s="39">
        <v>41761</v>
      </c>
      <c r="D107" s="4"/>
    </row>
    <row r="108" spans="2:4">
      <c r="B108" s="39">
        <v>41792</v>
      </c>
      <c r="D108" s="4"/>
    </row>
    <row r="109" spans="2:4">
      <c r="B109" s="39">
        <v>41890</v>
      </c>
      <c r="D109" s="4"/>
    </row>
    <row r="110" spans="2:4">
      <c r="B110" s="39">
        <v>41913</v>
      </c>
      <c r="D110" s="4"/>
    </row>
    <row r="111" spans="2:4">
      <c r="B111" s="39">
        <v>41914</v>
      </c>
      <c r="D111" s="4"/>
    </row>
    <row r="112" spans="2:4">
      <c r="B112" s="39">
        <v>41915</v>
      </c>
      <c r="D112" s="4"/>
    </row>
    <row r="113" spans="2:4">
      <c r="B113" s="39">
        <v>41918</v>
      </c>
      <c r="D113" s="4"/>
    </row>
    <row r="114" spans="2:4">
      <c r="B114" s="39">
        <v>41919</v>
      </c>
      <c r="D114" s="4"/>
    </row>
    <row r="115" spans="2:4">
      <c r="B115" s="39">
        <v>42005</v>
      </c>
      <c r="D115" s="4"/>
    </row>
    <row r="116" spans="2:4">
      <c r="B116" s="39">
        <v>42006</v>
      </c>
      <c r="D116" s="4"/>
    </row>
    <row r="117" spans="2:4">
      <c r="B117" s="39">
        <v>42053</v>
      </c>
      <c r="D117" s="4"/>
    </row>
    <row r="118" spans="2:4">
      <c r="B118" s="39">
        <v>42054</v>
      </c>
      <c r="D118" s="4"/>
    </row>
    <row r="119" spans="2:4">
      <c r="B119" s="39">
        <v>42055</v>
      </c>
      <c r="D119" s="4"/>
    </row>
    <row r="120" spans="2:4">
      <c r="B120" s="39">
        <v>42058</v>
      </c>
      <c r="D120" s="4"/>
    </row>
    <row r="121" spans="2:4">
      <c r="B121" s="39">
        <v>42059</v>
      </c>
      <c r="D121" s="4"/>
    </row>
    <row r="122" spans="2:4">
      <c r="B122" s="39">
        <v>42100</v>
      </c>
      <c r="D122" s="4"/>
    </row>
    <row r="123" spans="2:4">
      <c r="B123" s="39">
        <v>42125</v>
      </c>
      <c r="D123" s="4"/>
    </row>
    <row r="124" spans="2:4">
      <c r="B124" s="39">
        <v>42177</v>
      </c>
      <c r="D124" s="4"/>
    </row>
    <row r="125" spans="2:4">
      <c r="B125" s="39">
        <v>42250</v>
      </c>
      <c r="D125" s="4"/>
    </row>
    <row r="126" spans="2:4">
      <c r="B126" s="39">
        <v>42251</v>
      </c>
      <c r="D126" s="4"/>
    </row>
    <row r="127" spans="2:4">
      <c r="B127" s="39">
        <v>42278</v>
      </c>
      <c r="D127" s="4"/>
    </row>
    <row r="128" spans="2:4">
      <c r="B128" s="39">
        <v>42279</v>
      </c>
      <c r="D128" s="4"/>
    </row>
    <row r="129" spans="2:4">
      <c r="B129" s="39">
        <v>42282</v>
      </c>
      <c r="D129" s="4"/>
    </row>
    <row r="130" spans="2:4">
      <c r="B130" s="39">
        <v>42283</v>
      </c>
      <c r="D130" s="4"/>
    </row>
    <row r="131" spans="2:4">
      <c r="B131" s="39">
        <v>42284</v>
      </c>
      <c r="D131" s="4"/>
    </row>
    <row r="132" spans="2:4">
      <c r="B132" s="39">
        <v>42370</v>
      </c>
      <c r="D132" s="4"/>
    </row>
    <row r="133" spans="2:4">
      <c r="B133" s="39">
        <v>42408</v>
      </c>
      <c r="D133" s="4"/>
    </row>
    <row r="134" spans="2:4">
      <c r="B134" s="39">
        <v>42409</v>
      </c>
      <c r="D134" s="4"/>
    </row>
    <row r="135" spans="2:4">
      <c r="B135" s="39">
        <v>42410</v>
      </c>
      <c r="D135" s="4"/>
    </row>
    <row r="136" spans="2:4">
      <c r="B136" s="39">
        <v>42411</v>
      </c>
      <c r="D136" s="4"/>
    </row>
    <row r="137" spans="2:4">
      <c r="B137" s="39">
        <v>42412</v>
      </c>
      <c r="D137" s="4"/>
    </row>
    <row r="138" spans="2:4">
      <c r="B138" s="39">
        <v>42464</v>
      </c>
      <c r="D138" s="4"/>
    </row>
    <row r="139" spans="2:4">
      <c r="B139" s="39">
        <v>42492</v>
      </c>
      <c r="D139" s="4"/>
    </row>
    <row r="140" spans="2:4">
      <c r="B140" s="39">
        <v>42530</v>
      </c>
      <c r="D140" s="4"/>
    </row>
    <row r="141" spans="2:4">
      <c r="B141" s="39">
        <v>42531</v>
      </c>
      <c r="D141" s="4"/>
    </row>
    <row r="142" spans="2:4">
      <c r="B142" s="39">
        <v>42628</v>
      </c>
      <c r="D142" s="4"/>
    </row>
    <row r="143" spans="2:4">
      <c r="B143" s="39">
        <v>42629</v>
      </c>
      <c r="D143" s="4"/>
    </row>
    <row r="144" spans="2:4">
      <c r="B144" s="39">
        <v>42646</v>
      </c>
      <c r="D144" s="4"/>
    </row>
    <row r="145" spans="2:4">
      <c r="B145" s="39">
        <v>42647</v>
      </c>
      <c r="D145" s="4"/>
    </row>
    <row r="146" spans="2:4">
      <c r="B146" s="39">
        <v>42648</v>
      </c>
      <c r="D146" s="4"/>
    </row>
    <row r="147" spans="2:4">
      <c r="B147" s="39">
        <v>42649</v>
      </c>
      <c r="D147" s="4"/>
    </row>
    <row r="148" spans="2:4">
      <c r="B148" s="39">
        <v>42650</v>
      </c>
      <c r="D148" s="4"/>
    </row>
    <row r="149" spans="2:4">
      <c r="B149" s="39">
        <v>42737</v>
      </c>
      <c r="D149" s="4"/>
    </row>
    <row r="150" spans="2:4">
      <c r="B150" s="39">
        <v>42762</v>
      </c>
      <c r="D150" s="4"/>
    </row>
    <row r="151" spans="2:4">
      <c r="B151" s="39">
        <v>42765</v>
      </c>
      <c r="D151" s="4"/>
    </row>
    <row r="152" spans="2:4">
      <c r="B152" s="39">
        <v>42766</v>
      </c>
      <c r="D152" s="4"/>
    </row>
    <row r="153" spans="2:4">
      <c r="B153" s="39">
        <v>42767</v>
      </c>
      <c r="D153" s="4"/>
    </row>
    <row r="154" spans="2:4">
      <c r="B154" s="39">
        <v>42768</v>
      </c>
      <c r="D154" s="4"/>
    </row>
    <row r="155" spans="2:4">
      <c r="B155" s="39">
        <v>42828</v>
      </c>
      <c r="D155" s="4"/>
    </row>
    <row r="156" spans="2:4">
      <c r="B156" s="39">
        <v>42829</v>
      </c>
      <c r="D156" s="4"/>
    </row>
    <row r="157" spans="2:4">
      <c r="B157" s="39">
        <v>42856</v>
      </c>
      <c r="D157" s="4"/>
    </row>
    <row r="158" spans="2:4">
      <c r="B158" s="39">
        <v>42884</v>
      </c>
      <c r="D158" s="4"/>
    </row>
    <row r="159" spans="2:4">
      <c r="B159" s="39">
        <v>42885</v>
      </c>
      <c r="D159" s="4"/>
    </row>
    <row r="160" spans="2:4">
      <c r="B160" s="39">
        <v>43010</v>
      </c>
      <c r="D160" s="4"/>
    </row>
    <row r="161" spans="2:4">
      <c r="B161" s="39">
        <v>43011</v>
      </c>
      <c r="D161" s="4"/>
    </row>
    <row r="162" spans="2:4">
      <c r="B162" s="39">
        <v>43012</v>
      </c>
      <c r="D162" s="4"/>
    </row>
    <row r="163" spans="2:4">
      <c r="B163" s="39">
        <v>43013</v>
      </c>
      <c r="D163" s="4"/>
    </row>
    <row r="164" spans="2:4">
      <c r="B164" s="39">
        <v>43014</v>
      </c>
      <c r="D164" s="4"/>
    </row>
    <row r="165" spans="2:4">
      <c r="B165" s="39">
        <v>43101</v>
      </c>
      <c r="D165" s="4"/>
    </row>
    <row r="166" spans="2:4">
      <c r="B166" s="39">
        <v>43146</v>
      </c>
      <c r="D166" s="4"/>
    </row>
    <row r="167" spans="2:4">
      <c r="B167" s="39">
        <v>43147</v>
      </c>
      <c r="D167" s="4"/>
    </row>
    <row r="168" spans="2:4">
      <c r="B168" s="39">
        <v>43150</v>
      </c>
      <c r="D168" s="4"/>
    </row>
    <row r="169" spans="2:4">
      <c r="B169" s="39">
        <v>43151</v>
      </c>
      <c r="D169" s="4"/>
    </row>
    <row r="170" spans="2:4">
      <c r="B170" s="39">
        <v>43152</v>
      </c>
      <c r="D170" s="4"/>
    </row>
    <row r="171" spans="2:4">
      <c r="B171" s="39">
        <v>43195</v>
      </c>
      <c r="D171" s="4"/>
    </row>
    <row r="172" spans="2:4">
      <c r="B172" s="39">
        <v>43196</v>
      </c>
      <c r="D172" s="4"/>
    </row>
    <row r="173" spans="2:4">
      <c r="B173" s="39">
        <v>43220</v>
      </c>
      <c r="D173" s="4"/>
    </row>
    <row r="174" spans="2:4">
      <c r="B174" s="39">
        <v>43221</v>
      </c>
      <c r="D174" s="4"/>
    </row>
    <row r="175" spans="2:4">
      <c r="B175" s="39">
        <v>43269</v>
      </c>
      <c r="D175" s="4"/>
    </row>
    <row r="176" spans="2:4">
      <c r="B176" s="39">
        <v>43367</v>
      </c>
      <c r="D176" s="4"/>
    </row>
    <row r="177" spans="2:2">
      <c r="B177" s="39">
        <v>43374</v>
      </c>
    </row>
    <row r="178" spans="2:2">
      <c r="B178" s="39">
        <v>43375</v>
      </c>
    </row>
    <row r="179" spans="2:2">
      <c r="B179" s="39">
        <v>43376</v>
      </c>
    </row>
    <row r="180" spans="2:2">
      <c r="B180" s="39">
        <v>43377</v>
      </c>
    </row>
    <row r="181" spans="2:2">
      <c r="B181" s="39">
        <v>43378</v>
      </c>
    </row>
    <row r="182" spans="2:2">
      <c r="B182" s="39">
        <v>43465</v>
      </c>
    </row>
    <row r="183" spans="2:2">
      <c r="B183" s="39">
        <v>43466</v>
      </c>
    </row>
    <row r="184" spans="2:2">
      <c r="B184" s="39">
        <v>43500</v>
      </c>
    </row>
    <row r="185" spans="2:2">
      <c r="B185" s="39">
        <v>43501</v>
      </c>
    </row>
    <row r="186" spans="2:2">
      <c r="B186" s="39">
        <v>43502</v>
      </c>
    </row>
    <row r="187" spans="2:2">
      <c r="B187" s="39">
        <v>43503</v>
      </c>
    </row>
    <row r="188" spans="2:2">
      <c r="B188" s="39">
        <v>43504</v>
      </c>
    </row>
    <row r="189" spans="2:2">
      <c r="B189" s="39">
        <v>43560</v>
      </c>
    </row>
    <row r="190" spans="2:2">
      <c r="B190" s="39">
        <v>43586</v>
      </c>
    </row>
    <row r="191" spans="2:2">
      <c r="B191" s="39">
        <v>43587</v>
      </c>
    </row>
    <row r="192" spans="2:2">
      <c r="B192" s="39">
        <v>43588</v>
      </c>
    </row>
    <row r="193" spans="2:2">
      <c r="B193" s="39">
        <v>43623</v>
      </c>
    </row>
    <row r="194" spans="2:2">
      <c r="B194" s="39">
        <v>43721</v>
      </c>
    </row>
    <row r="195" spans="2:2">
      <c r="B195" s="39">
        <v>43739</v>
      </c>
    </row>
    <row r="196" spans="2:2">
      <c r="B196" s="39">
        <v>43740</v>
      </c>
    </row>
    <row r="197" spans="2:2">
      <c r="B197" s="39">
        <v>43741</v>
      </c>
    </row>
    <row r="198" spans="2:2">
      <c r="B198" s="39">
        <v>43742</v>
      </c>
    </row>
    <row r="199" spans="2:2">
      <c r="B199" s="39">
        <v>43745</v>
      </c>
    </row>
    <row r="200" spans="2:2">
      <c r="B200" s="39">
        <v>43831</v>
      </c>
    </row>
    <row r="201" spans="2:2">
      <c r="B201" s="39">
        <v>43854</v>
      </c>
    </row>
    <row r="202" spans="2:2">
      <c r="B202" s="39">
        <v>43857</v>
      </c>
    </row>
    <row r="203" spans="2:2">
      <c r="B203" s="39">
        <v>43858</v>
      </c>
    </row>
    <row r="204" spans="2:2">
      <c r="B204" s="39">
        <v>43859</v>
      </c>
    </row>
    <row r="205" spans="2:2">
      <c r="B205" s="39">
        <v>43860</v>
      </c>
    </row>
    <row r="206" spans="2:2">
      <c r="B206" s="39">
        <v>43927</v>
      </c>
    </row>
    <row r="207" spans="2:2">
      <c r="B207" s="39">
        <v>43952</v>
      </c>
    </row>
    <row r="208" spans="2:2">
      <c r="B208" s="39">
        <v>43955</v>
      </c>
    </row>
    <row r="209" spans="2:2">
      <c r="B209" s="39">
        <v>43956</v>
      </c>
    </row>
    <row r="210" spans="2:2">
      <c r="B210" s="39">
        <v>44007</v>
      </c>
    </row>
    <row r="211" spans="2:2">
      <c r="B211" s="39">
        <v>44008</v>
      </c>
    </row>
    <row r="212" spans="2:2">
      <c r="B212" s="39">
        <v>44105</v>
      </c>
    </row>
    <row r="213" spans="2:2">
      <c r="B213" s="39">
        <v>44106</v>
      </c>
    </row>
    <row r="214" spans="2:2">
      <c r="B214" s="39">
        <v>44109</v>
      </c>
    </row>
    <row r="215" spans="2:2">
      <c r="B215" s="39">
        <v>44110</v>
      </c>
    </row>
    <row r="216" spans="2:2">
      <c r="B216" s="39">
        <v>44111</v>
      </c>
    </row>
    <row r="217" spans="2:2">
      <c r="B217" s="39">
        <v>44112</v>
      </c>
    </row>
    <row r="218" spans="2:2">
      <c r="B218" s="39">
        <v>44197</v>
      </c>
    </row>
    <row r="219" spans="2:2">
      <c r="B219" s="39">
        <v>44238</v>
      </c>
    </row>
    <row r="220" spans="2:2">
      <c r="B220" s="39">
        <v>44239</v>
      </c>
    </row>
    <row r="221" spans="2:2">
      <c r="B221" s="39">
        <v>44242</v>
      </c>
    </row>
    <row r="222" spans="2:2">
      <c r="B222" s="39">
        <v>44243</v>
      </c>
    </row>
    <row r="223" spans="2:2">
      <c r="B223" s="39">
        <v>44244</v>
      </c>
    </row>
    <row r="224" spans="2:2">
      <c r="B224" s="39">
        <v>44291</v>
      </c>
    </row>
    <row r="225" spans="2:2">
      <c r="B225" s="39">
        <v>44319</v>
      </c>
    </row>
    <row r="226" spans="2:2">
      <c r="B226" s="39">
        <v>44320</v>
      </c>
    </row>
    <row r="227" spans="2:2">
      <c r="B227" s="39">
        <v>44321</v>
      </c>
    </row>
    <row r="228" spans="2:2">
      <c r="B228" s="39">
        <v>44361</v>
      </c>
    </row>
    <row r="229" spans="2:2">
      <c r="B229" s="39">
        <v>44459</v>
      </c>
    </row>
    <row r="230" spans="2:2">
      <c r="B230" s="39">
        <v>44460</v>
      </c>
    </row>
    <row r="231" spans="2:2">
      <c r="B231" s="39">
        <v>44470</v>
      </c>
    </row>
    <row r="232" spans="2:2">
      <c r="B232" s="39">
        <v>44473</v>
      </c>
    </row>
    <row r="233" spans="2:2">
      <c r="B233" s="39">
        <v>44474</v>
      </c>
    </row>
    <row r="234" spans="2:2">
      <c r="B234" s="39">
        <v>44475</v>
      </c>
    </row>
    <row r="235" spans="2:2">
      <c r="B235" s="39">
        <v>44476</v>
      </c>
    </row>
    <row r="236" spans="2:2">
      <c r="B236" s="39">
        <v>44564</v>
      </c>
    </row>
    <row r="237" spans="2:2">
      <c r="B237" s="39">
        <v>44592</v>
      </c>
    </row>
    <row r="238" spans="2:2">
      <c r="B238" s="39">
        <v>44593</v>
      </c>
    </row>
    <row r="239" spans="2:2">
      <c r="B239" s="39">
        <v>44594</v>
      </c>
    </row>
    <row r="240" spans="2:2">
      <c r="B240" s="39">
        <v>44595</v>
      </c>
    </row>
    <row r="241" spans="2:2">
      <c r="B241" s="39">
        <v>44596</v>
      </c>
    </row>
    <row r="242" spans="2:2">
      <c r="B242" s="39">
        <v>44655</v>
      </c>
    </row>
    <row r="243" spans="2:2">
      <c r="B243" s="39">
        <v>44656</v>
      </c>
    </row>
    <row r="244" spans="2:2">
      <c r="B244" s="39">
        <v>44683</v>
      </c>
    </row>
    <row r="245" spans="2:2">
      <c r="B245" s="39">
        <v>44684</v>
      </c>
    </row>
    <row r="246" spans="2:2">
      <c r="B246" s="39">
        <v>44685</v>
      </c>
    </row>
    <row r="247" spans="2:2">
      <c r="B247" s="39">
        <v>44715</v>
      </c>
    </row>
    <row r="248" spans="2:2">
      <c r="B248" s="39">
        <v>44816</v>
      </c>
    </row>
    <row r="249" spans="2:2">
      <c r="B249" s="39">
        <v>44837</v>
      </c>
    </row>
    <row r="250" spans="2:2">
      <c r="B250" s="39">
        <v>44838</v>
      </c>
    </row>
    <row r="251" spans="2:2">
      <c r="B251" s="39">
        <v>44839</v>
      </c>
    </row>
    <row r="252" spans="2:2">
      <c r="B252" s="39">
        <v>44840</v>
      </c>
    </row>
    <row r="253" spans="2:2">
      <c r="B253" s="39">
        <v>44841</v>
      </c>
    </row>
    <row r="254" spans="2:2">
      <c r="B254" s="39">
        <v>44928</v>
      </c>
    </row>
    <row r="255" spans="2:2">
      <c r="B255" s="39">
        <v>44949</v>
      </c>
    </row>
    <row r="256" spans="2:2">
      <c r="B256" s="39">
        <v>44950</v>
      </c>
    </row>
    <row r="257" spans="2:2">
      <c r="B257" s="39">
        <v>44951</v>
      </c>
    </row>
    <row r="258" spans="2:2">
      <c r="B258" s="39">
        <v>44952</v>
      </c>
    </row>
    <row r="259" spans="2:2">
      <c r="B259" s="39">
        <v>44953</v>
      </c>
    </row>
    <row r="260" spans="2:2">
      <c r="B260" s="39">
        <v>45021</v>
      </c>
    </row>
    <row r="261" spans="2:2">
      <c r="B261" s="39">
        <v>45047</v>
      </c>
    </row>
    <row r="262" spans="2:2">
      <c r="B262" s="39">
        <v>45048</v>
      </c>
    </row>
    <row r="263" spans="2:2">
      <c r="B263" s="39">
        <v>45049</v>
      </c>
    </row>
    <row r="264" spans="2:2">
      <c r="B264" s="39">
        <v>45099</v>
      </c>
    </row>
    <row r="265" spans="2:2">
      <c r="B265" s="39">
        <v>45100</v>
      </c>
    </row>
    <row r="266" spans="2:2">
      <c r="B266" s="39">
        <v>45198</v>
      </c>
    </row>
    <row r="267" spans="2:2">
      <c r="B267" s="39">
        <v>45201</v>
      </c>
    </row>
    <row r="268" spans="2:2">
      <c r="B268" s="39">
        <v>45202</v>
      </c>
    </row>
    <row r="269" spans="2:2">
      <c r="B269" s="39">
        <v>45203</v>
      </c>
    </row>
    <row r="270" spans="2:2">
      <c r="B270" s="39">
        <v>45204</v>
      </c>
    </row>
    <row r="271" spans="2:2">
      <c r="B271" s="39">
        <v>45205</v>
      </c>
    </row>
    <row r="272" spans="2:2">
      <c r="B272" s="39">
        <v>45292</v>
      </c>
    </row>
    <row r="273" spans="2:2">
      <c r="B273" s="39">
        <v>45331</v>
      </c>
    </row>
    <row r="274" spans="2:2">
      <c r="B274" s="39">
        <v>45334</v>
      </c>
    </row>
    <row r="275" spans="2:2">
      <c r="B275" s="39">
        <v>45335</v>
      </c>
    </row>
    <row r="276" spans="2:2">
      <c r="B276" s="39">
        <v>45336</v>
      </c>
    </row>
    <row r="277" spans="2:2">
      <c r="B277" s="39">
        <v>45337</v>
      </c>
    </row>
    <row r="278" spans="2:2">
      <c r="B278" s="39">
        <v>45386</v>
      </c>
    </row>
    <row r="279" spans="2:2">
      <c r="B279" s="39">
        <v>45387</v>
      </c>
    </row>
    <row r="280" spans="2:2">
      <c r="B280" s="39">
        <v>45413</v>
      </c>
    </row>
    <row r="281" spans="2:2">
      <c r="B281" s="39">
        <v>45414</v>
      </c>
    </row>
    <row r="282" spans="2:2">
      <c r="B282" s="39">
        <v>45415</v>
      </c>
    </row>
    <row r="283" spans="2:2">
      <c r="B283" s="39">
        <v>45453</v>
      </c>
    </row>
    <row r="284" spans="2:2">
      <c r="B284" s="39">
        <v>45551</v>
      </c>
    </row>
    <row r="285" spans="2:2">
      <c r="B285" s="39">
        <v>45552</v>
      </c>
    </row>
    <row r="286" spans="2:2">
      <c r="B286" s="39">
        <v>45566</v>
      </c>
    </row>
    <row r="287" spans="2:2">
      <c r="B287" s="39">
        <v>45567</v>
      </c>
    </row>
    <row r="288" spans="2:2">
      <c r="B288" s="39">
        <v>45568</v>
      </c>
    </row>
    <row r="289" spans="2:2">
      <c r="B289" s="39">
        <v>45569</v>
      </c>
    </row>
    <row r="290" spans="2:2">
      <c r="B290" s="39">
        <v>45572</v>
      </c>
    </row>
    <row r="291" spans="2:2">
      <c r="B291" s="39">
        <v>45658</v>
      </c>
    </row>
    <row r="292" spans="2:2">
      <c r="B292" s="39">
        <v>45685</v>
      </c>
    </row>
    <row r="293" spans="2:2">
      <c r="B293" s="39">
        <v>45686</v>
      </c>
    </row>
    <row r="294" spans="2:2">
      <c r="B294" s="39">
        <v>45687</v>
      </c>
    </row>
    <row r="295" spans="2:2">
      <c r="B295" s="39">
        <v>45688</v>
      </c>
    </row>
    <row r="296" spans="2:2">
      <c r="B296" s="39">
        <v>45691</v>
      </c>
    </row>
    <row r="297" spans="2:2">
      <c r="B297" s="39">
        <v>45751</v>
      </c>
    </row>
    <row r="298" spans="2:2">
      <c r="B298" s="39">
        <v>45778</v>
      </c>
    </row>
    <row r="299" spans="2:2">
      <c r="B299" s="39">
        <v>45931</v>
      </c>
    </row>
    <row r="300" spans="2:2">
      <c r="B300" s="39">
        <v>45932</v>
      </c>
    </row>
    <row r="301" spans="2:2">
      <c r="B301" s="39">
        <v>45933</v>
      </c>
    </row>
    <row r="302" spans="2:2">
      <c r="B302" s="39">
        <v>45936</v>
      </c>
    </row>
    <row r="303" spans="2:2">
      <c r="B303" s="39">
        <v>46023</v>
      </c>
    </row>
    <row r="304" spans="2:2">
      <c r="B304" s="39">
        <v>46070</v>
      </c>
    </row>
    <row r="305" spans="2:2">
      <c r="B305" s="39">
        <v>46071</v>
      </c>
    </row>
    <row r="306" spans="2:2">
      <c r="B306" s="39">
        <v>46072</v>
      </c>
    </row>
    <row r="307" spans="2:2">
      <c r="B307" s="39">
        <v>46073</v>
      </c>
    </row>
    <row r="308" spans="2:2">
      <c r="B308" s="39">
        <v>46143</v>
      </c>
    </row>
    <row r="309" spans="2:2">
      <c r="B309" s="39">
        <v>46192</v>
      </c>
    </row>
    <row r="310" spans="2:2">
      <c r="B310" s="39">
        <v>46290</v>
      </c>
    </row>
    <row r="311" spans="2:2">
      <c r="B311" s="39">
        <v>46296</v>
      </c>
    </row>
    <row r="312" spans="2:2">
      <c r="B312" s="39">
        <v>46297</v>
      </c>
    </row>
    <row r="313" spans="2:2">
      <c r="B313" s="39">
        <v>46300</v>
      </c>
    </row>
    <row r="314" spans="2:2">
      <c r="B314" s="39">
        <v>46388</v>
      </c>
    </row>
    <row r="315" spans="2:2">
      <c r="B315" s="39">
        <v>46426</v>
      </c>
    </row>
    <row r="316" spans="2:2">
      <c r="B316" s="39">
        <v>46427</v>
      </c>
    </row>
    <row r="317" spans="2:2">
      <c r="B317" s="39">
        <v>46428</v>
      </c>
    </row>
    <row r="318" spans="2:2">
      <c r="B318" s="39">
        <v>46429</v>
      </c>
    </row>
    <row r="319" spans="2:2">
      <c r="B319" s="39">
        <v>46482</v>
      </c>
    </row>
    <row r="320" spans="2:2">
      <c r="B320" s="39">
        <v>46547</v>
      </c>
    </row>
    <row r="321" spans="2:2">
      <c r="B321" s="39">
        <v>46645</v>
      </c>
    </row>
    <row r="322" spans="2:2">
      <c r="B322" s="39">
        <v>46661</v>
      </c>
    </row>
    <row r="323" spans="2:2">
      <c r="B323" s="39">
        <v>46664</v>
      </c>
    </row>
    <row r="324" spans="2:2">
      <c r="B324" s="39">
        <v>46665</v>
      </c>
    </row>
    <row r="325" spans="2:2">
      <c r="B325" s="39">
        <v>46755</v>
      </c>
    </row>
    <row r="326" spans="2:2">
      <c r="B326" s="39">
        <v>46778</v>
      </c>
    </row>
    <row r="327" spans="2:2">
      <c r="B327" s="39">
        <v>46779</v>
      </c>
    </row>
    <row r="328" spans="2:2">
      <c r="B328" s="39">
        <v>46780</v>
      </c>
    </row>
    <row r="329" spans="2:2">
      <c r="B329" s="39">
        <v>46783</v>
      </c>
    </row>
    <row r="330" spans="2:2">
      <c r="B330" s="39">
        <v>46847</v>
      </c>
    </row>
    <row r="331" spans="2:2">
      <c r="B331" s="39">
        <v>46874</v>
      </c>
    </row>
    <row r="332" spans="2:2">
      <c r="B332" s="39">
        <v>46902</v>
      </c>
    </row>
    <row r="333" spans="2:2">
      <c r="B333" s="39">
        <v>47028</v>
      </c>
    </row>
    <row r="334" spans="2:2">
      <c r="B334" s="39">
        <v>47029</v>
      </c>
    </row>
    <row r="335" spans="2:2">
      <c r="B335" s="39">
        <v>47030</v>
      </c>
    </row>
    <row r="336" spans="2:2">
      <c r="B336" s="39">
        <v>47031</v>
      </c>
    </row>
    <row r="337" spans="2:2">
      <c r="B337" s="39">
        <v>47119</v>
      </c>
    </row>
    <row r="338" spans="2:2">
      <c r="B338" s="39">
        <v>47162</v>
      </c>
    </row>
    <row r="339" spans="2:2">
      <c r="B339" s="39">
        <v>47163</v>
      </c>
    </row>
    <row r="340" spans="2:2">
      <c r="B340" s="39">
        <v>47164</v>
      </c>
    </row>
    <row r="341" spans="2:2">
      <c r="B341" s="39">
        <v>47165</v>
      </c>
    </row>
    <row r="342" spans="2:2">
      <c r="B342" s="39">
        <v>47212</v>
      </c>
    </row>
    <row r="343" spans="2:2">
      <c r="B343" s="39">
        <v>47239</v>
      </c>
    </row>
    <row r="344" spans="2:2">
      <c r="B344" s="39">
        <v>47392</v>
      </c>
    </row>
    <row r="345" spans="2:2">
      <c r="B345" s="39">
        <v>47393</v>
      </c>
    </row>
    <row r="346" spans="2:2">
      <c r="B346" s="39">
        <v>47394</v>
      </c>
    </row>
    <row r="347" spans="2:2">
      <c r="B347" s="39">
        <v>47395</v>
      </c>
    </row>
    <row r="348" spans="2:2">
      <c r="B348" s="39">
        <v>47396</v>
      </c>
    </row>
    <row r="349" spans="2:2">
      <c r="B349" s="39">
        <v>47484</v>
      </c>
    </row>
    <row r="350" spans="2:2">
      <c r="B350" s="39">
        <v>47518</v>
      </c>
    </row>
    <row r="351" spans="2:2">
      <c r="B351" s="39">
        <v>47519</v>
      </c>
    </row>
    <row r="352" spans="2:2">
      <c r="B352" s="39">
        <v>47520</v>
      </c>
    </row>
    <row r="353" spans="2:2">
      <c r="B353" s="39">
        <v>47521</v>
      </c>
    </row>
    <row r="354" spans="2:2">
      <c r="B354" s="39">
        <v>47522</v>
      </c>
    </row>
    <row r="355" spans="2:2">
      <c r="B355" s="39">
        <v>47577</v>
      </c>
    </row>
    <row r="356" spans="2:2">
      <c r="B356" s="39">
        <v>47604</v>
      </c>
    </row>
    <row r="357" spans="2:2">
      <c r="B357" s="39">
        <v>47639</v>
      </c>
    </row>
    <row r="358" spans="2:2">
      <c r="B358" s="39">
        <v>47738</v>
      </c>
    </row>
    <row r="359" spans="2:2">
      <c r="B359" s="39">
        <v>47757</v>
      </c>
    </row>
    <row r="360" spans="2:2">
      <c r="B360" s="39">
        <v>47758</v>
      </c>
    </row>
    <row r="361" spans="2:2">
      <c r="B361" s="39">
        <v>47759</v>
      </c>
    </row>
    <row r="362" spans="2:2">
      <c r="B362" s="39">
        <v>47760</v>
      </c>
    </row>
    <row r="363" spans="2:2">
      <c r="B363" s="39"/>
    </row>
    <row r="364" spans="2:2">
      <c r="B364" s="39"/>
    </row>
    <row r="365" spans="2:2">
      <c r="B365" s="39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8" spans="2:2">
      <c r="B1038" s="5"/>
    </row>
    <row r="1039" spans="2:2">
      <c r="B1039" s="5"/>
    </row>
    <row r="1040" spans="2:2">
      <c r="B1040" s="5"/>
    </row>
    <row r="1041" spans="2:2">
      <c r="B1041" s="5"/>
    </row>
    <row r="1042" spans="2:2">
      <c r="B1042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  <row r="1062" spans="2:2">
      <c r="B1062" s="5"/>
    </row>
    <row r="1063" spans="2:2">
      <c r="B1063" s="5"/>
    </row>
    <row r="1064" spans="2:2">
      <c r="B1064" s="5"/>
    </row>
    <row r="1065" spans="2:2">
      <c r="B1065" s="5"/>
    </row>
    <row r="1066" spans="2:2">
      <c r="B1066" s="5"/>
    </row>
    <row r="1067" spans="2:2">
      <c r="B1067" s="5"/>
    </row>
    <row r="1068" spans="2:2">
      <c r="B1068" s="5"/>
    </row>
    <row r="1069" spans="2:2">
      <c r="B1069" s="5"/>
    </row>
    <row r="1070" spans="2:2">
      <c r="B1070" s="5"/>
    </row>
    <row r="1071" spans="2:2">
      <c r="B1071" s="5"/>
    </row>
    <row r="1072" spans="2:2">
      <c r="B1072" s="5"/>
    </row>
    <row r="1073" spans="2:2">
      <c r="B1073" s="5"/>
    </row>
    <row r="1074" spans="2:2">
      <c r="B1074" s="5"/>
    </row>
    <row r="1075" spans="2:2">
      <c r="B1075" s="5"/>
    </row>
    <row r="1076" spans="2:2">
      <c r="B1076" s="5"/>
    </row>
    <row r="1077" spans="2:2">
      <c r="B1077" s="5"/>
    </row>
    <row r="1078" spans="2:2">
      <c r="B1078" s="5"/>
    </row>
    <row r="1079" spans="2:2">
      <c r="B1079" s="5"/>
    </row>
    <row r="1080" spans="2:2">
      <c r="B1080" s="5"/>
    </row>
    <row r="1081" spans="2:2">
      <c r="B1081" s="5"/>
    </row>
    <row r="1082" spans="2:2">
      <c r="B1082" s="5"/>
    </row>
    <row r="1083" spans="2:2">
      <c r="B1083" s="5"/>
    </row>
    <row r="1084" spans="2:2">
      <c r="B1084" s="5"/>
    </row>
    <row r="1085" spans="2:2">
      <c r="B1085" s="5"/>
    </row>
    <row r="1086" spans="2:2">
      <c r="B1086" s="5"/>
    </row>
    <row r="1087" spans="2:2">
      <c r="B1087" s="5"/>
    </row>
    <row r="1088" spans="2:2">
      <c r="B1088" s="5"/>
    </row>
    <row r="1089" spans="2:2">
      <c r="B1089" s="5"/>
    </row>
    <row r="1090" spans="2:2">
      <c r="B1090" s="5"/>
    </row>
    <row r="1091" spans="2:2">
      <c r="B1091" s="5"/>
    </row>
    <row r="1092" spans="2:2">
      <c r="B1092" s="5"/>
    </row>
    <row r="1093" spans="2:2">
      <c r="B1093" s="5"/>
    </row>
    <row r="1094" spans="2:2">
      <c r="B1094" s="5"/>
    </row>
    <row r="1095" spans="2:2">
      <c r="B1095" s="5"/>
    </row>
    <row r="1096" spans="2:2">
      <c r="B1096" s="5"/>
    </row>
    <row r="1097" spans="2:2">
      <c r="B1097" s="5"/>
    </row>
    <row r="1098" spans="2:2">
      <c r="B1098" s="5"/>
    </row>
    <row r="1099" spans="2:2">
      <c r="B1099" s="5"/>
    </row>
    <row r="1100" spans="2:2">
      <c r="B1100" s="5"/>
    </row>
    <row r="1101" spans="2:2">
      <c r="B1101" s="5"/>
    </row>
    <row r="1102" spans="2:2">
      <c r="B1102" s="5"/>
    </row>
    <row r="1103" spans="2:2">
      <c r="B1103" s="5"/>
    </row>
    <row r="1104" spans="2:2">
      <c r="B1104" s="5"/>
    </row>
    <row r="1105" spans="2:2">
      <c r="B1105" s="5"/>
    </row>
    <row r="1106" spans="2:2">
      <c r="B1106" s="5"/>
    </row>
    <row r="1107" spans="2:2">
      <c r="B1107" s="5"/>
    </row>
    <row r="1108" spans="2:2">
      <c r="B1108" s="5"/>
    </row>
    <row r="1109" spans="2:2">
      <c r="B1109" s="5"/>
    </row>
    <row r="1110" spans="2:2">
      <c r="B1110" s="5"/>
    </row>
    <row r="1111" spans="2:2">
      <c r="B1111" s="5"/>
    </row>
    <row r="1112" spans="2:2">
      <c r="B1112" s="5"/>
    </row>
    <row r="1113" spans="2:2">
      <c r="B1113" s="5"/>
    </row>
    <row r="1114" spans="2:2">
      <c r="B1114" s="5"/>
    </row>
    <row r="1115" spans="2:2">
      <c r="B1115" s="5"/>
    </row>
    <row r="1116" spans="2:2">
      <c r="B1116" s="5"/>
    </row>
    <row r="1117" spans="2:2">
      <c r="B1117" s="5"/>
    </row>
    <row r="1118" spans="2:2">
      <c r="B1118" s="5"/>
    </row>
    <row r="1119" spans="2:2">
      <c r="B1119" s="5"/>
    </row>
    <row r="1120" spans="2:2">
      <c r="B1120" s="5"/>
    </row>
    <row r="1121" spans="2:2">
      <c r="B1121" s="5"/>
    </row>
    <row r="1122" spans="2:2">
      <c r="B1122" s="5"/>
    </row>
    <row r="1123" spans="2:2">
      <c r="B1123" s="5"/>
    </row>
    <row r="1124" spans="2:2">
      <c r="B1124" s="5"/>
    </row>
    <row r="1125" spans="2:2">
      <c r="B1125" s="5"/>
    </row>
    <row r="1126" spans="2:2">
      <c r="B1126" s="5"/>
    </row>
    <row r="1127" spans="2:2">
      <c r="B1127" s="5"/>
    </row>
    <row r="1128" spans="2:2">
      <c r="B1128" s="5"/>
    </row>
    <row r="1129" spans="2:2">
      <c r="B1129" s="5"/>
    </row>
    <row r="1130" spans="2:2">
      <c r="B1130" s="5"/>
    </row>
    <row r="1131" spans="2:2">
      <c r="B1131" s="5"/>
    </row>
    <row r="1132" spans="2:2">
      <c r="B1132" s="5"/>
    </row>
    <row r="1133" spans="2:2">
      <c r="B1133" s="5"/>
    </row>
    <row r="1134" spans="2:2">
      <c r="B1134" s="5"/>
    </row>
    <row r="1135" spans="2:2">
      <c r="B1135" s="5"/>
    </row>
    <row r="1136" spans="2:2">
      <c r="B1136" s="5"/>
    </row>
    <row r="1137" spans="2:2">
      <c r="B1137" s="5"/>
    </row>
    <row r="1138" spans="2:2">
      <c r="B1138" s="5"/>
    </row>
    <row r="1139" spans="2:2">
      <c r="B1139" s="5"/>
    </row>
    <row r="1140" spans="2:2">
      <c r="B1140" s="5"/>
    </row>
    <row r="1141" spans="2:2">
      <c r="B1141" s="5"/>
    </row>
    <row r="1142" spans="2:2">
      <c r="B1142" s="5"/>
    </row>
    <row r="1143" spans="2:2">
      <c r="B1143" s="5"/>
    </row>
    <row r="1144" spans="2:2">
      <c r="B1144" s="5"/>
    </row>
    <row r="1145" spans="2:2">
      <c r="B1145" s="5"/>
    </row>
    <row r="1146" spans="2:2">
      <c r="B1146" s="5"/>
    </row>
    <row r="1147" spans="2:2">
      <c r="B1147" s="5"/>
    </row>
    <row r="1148" spans="2:2">
      <c r="B1148" s="5"/>
    </row>
    <row r="1149" spans="2:2">
      <c r="B1149" s="5"/>
    </row>
    <row r="1150" spans="2:2">
      <c r="B1150" s="5"/>
    </row>
    <row r="1151" spans="2:2">
      <c r="B1151" s="5"/>
    </row>
    <row r="1152" spans="2:2">
      <c r="B1152" s="5"/>
    </row>
    <row r="1153" spans="2:2">
      <c r="B1153" s="5"/>
    </row>
    <row r="1154" spans="2:2">
      <c r="B1154" s="5"/>
    </row>
    <row r="1155" spans="2:2">
      <c r="B1155" s="5"/>
    </row>
    <row r="1156" spans="2:2">
      <c r="B1156" s="5"/>
    </row>
    <row r="1157" spans="2:2">
      <c r="B1157" s="5"/>
    </row>
    <row r="1158" spans="2:2">
      <c r="B1158" s="5"/>
    </row>
    <row r="1159" spans="2:2">
      <c r="B1159" s="5"/>
    </row>
    <row r="1160" spans="2:2">
      <c r="B1160" s="5"/>
    </row>
    <row r="1161" spans="2:2">
      <c r="B1161" s="5"/>
    </row>
    <row r="1162" spans="2:2">
      <c r="B1162" s="5"/>
    </row>
    <row r="1163" spans="2:2">
      <c r="B1163" s="5"/>
    </row>
    <row r="1164" spans="2:2">
      <c r="B1164" s="5"/>
    </row>
    <row r="1165" spans="2:2">
      <c r="B1165" s="5"/>
    </row>
    <row r="1166" spans="2:2">
      <c r="B1166" s="5"/>
    </row>
    <row r="1167" spans="2:2">
      <c r="B1167" s="5"/>
    </row>
    <row r="1168" spans="2:2">
      <c r="B1168" s="5"/>
    </row>
    <row r="1169" spans="2:2">
      <c r="B1169" s="5"/>
    </row>
    <row r="1170" spans="2:2">
      <c r="B1170" s="5"/>
    </row>
    <row r="1171" spans="2:2">
      <c r="B1171" s="5"/>
    </row>
    <row r="1172" spans="2:2">
      <c r="B1172" s="5"/>
    </row>
    <row r="1173" spans="2:2">
      <c r="B1173" s="5"/>
    </row>
    <row r="1174" spans="2:2">
      <c r="B1174" s="5"/>
    </row>
    <row r="1175" spans="2:2">
      <c r="B1175" s="5"/>
    </row>
    <row r="1176" spans="2:2">
      <c r="B1176" s="5"/>
    </row>
    <row r="1177" spans="2:2">
      <c r="B1177" s="5"/>
    </row>
    <row r="1178" spans="2:2">
      <c r="B1178" s="5"/>
    </row>
    <row r="1179" spans="2:2">
      <c r="B1179" s="5"/>
    </row>
    <row r="1180" spans="2:2">
      <c r="B1180" s="5"/>
    </row>
    <row r="1181" spans="2:2">
      <c r="B1181" s="5"/>
    </row>
    <row r="1182" spans="2:2">
      <c r="B1182" s="5"/>
    </row>
    <row r="1183" spans="2:2">
      <c r="B1183" s="5"/>
    </row>
    <row r="1184" spans="2:2">
      <c r="B1184" s="5"/>
    </row>
    <row r="1185" spans="2:2">
      <c r="B1185" s="5"/>
    </row>
    <row r="1186" spans="2:2">
      <c r="B1186" s="5"/>
    </row>
    <row r="1187" spans="2:2">
      <c r="B1187" s="5"/>
    </row>
    <row r="1188" spans="2:2">
      <c r="B1188" s="5"/>
    </row>
    <row r="1189" spans="2:2">
      <c r="B1189" s="5"/>
    </row>
    <row r="1190" spans="2:2">
      <c r="B1190" s="5"/>
    </row>
    <row r="1191" spans="2:2">
      <c r="B1191" s="5"/>
    </row>
    <row r="1192" spans="2:2">
      <c r="B1192" s="5"/>
    </row>
    <row r="1193" spans="2:2">
      <c r="B1193" s="5"/>
    </row>
    <row r="1194" spans="2:2">
      <c r="B1194" s="5"/>
    </row>
    <row r="1195" spans="2:2">
      <c r="B1195" s="5"/>
    </row>
    <row r="1196" spans="2:2">
      <c r="B1196" s="5"/>
    </row>
    <row r="1197" spans="2:2">
      <c r="B1197" s="5"/>
    </row>
    <row r="1198" spans="2:2">
      <c r="B1198" s="5"/>
    </row>
    <row r="1199" spans="2:2">
      <c r="B1199" s="5"/>
    </row>
    <row r="1200" spans="2:2">
      <c r="B1200" s="5"/>
    </row>
    <row r="1201" spans="2:2">
      <c r="B1201" s="5"/>
    </row>
    <row r="1202" spans="2:2">
      <c r="B1202" s="5"/>
    </row>
    <row r="1203" spans="2:2">
      <c r="B1203" s="5"/>
    </row>
    <row r="1204" spans="2:2">
      <c r="B1204" s="5"/>
    </row>
    <row r="1205" spans="2:2">
      <c r="B1205" s="5"/>
    </row>
    <row r="1206" spans="2:2">
      <c r="B1206" s="5"/>
    </row>
    <row r="1207" spans="2:2">
      <c r="B1207" s="5"/>
    </row>
    <row r="1208" spans="2:2">
      <c r="B1208" s="5"/>
    </row>
    <row r="1209" spans="2:2">
      <c r="B1209" s="5"/>
    </row>
    <row r="1210" spans="2:2">
      <c r="B1210" s="5"/>
    </row>
    <row r="1211" spans="2:2">
      <c r="B1211" s="5"/>
    </row>
    <row r="1212" spans="2:2">
      <c r="B1212" s="5"/>
    </row>
    <row r="1213" spans="2:2">
      <c r="B1213" s="5"/>
    </row>
    <row r="1214" spans="2:2">
      <c r="B1214" s="5"/>
    </row>
    <row r="1215" spans="2:2">
      <c r="B1215" s="5"/>
    </row>
    <row r="1216" spans="2:2">
      <c r="B1216" s="5"/>
    </row>
    <row r="1217" spans="2:2">
      <c r="B1217" s="5"/>
    </row>
    <row r="1218" spans="2:2">
      <c r="B1218" s="5"/>
    </row>
    <row r="1219" spans="2:2">
      <c r="B1219" s="5"/>
    </row>
    <row r="1220" spans="2:2">
      <c r="B1220" s="5"/>
    </row>
    <row r="1221" spans="2:2">
      <c r="B1221" s="5"/>
    </row>
    <row r="1222" spans="2:2">
      <c r="B1222" s="5"/>
    </row>
    <row r="1223" spans="2:2">
      <c r="B1223" s="5"/>
    </row>
    <row r="1224" spans="2:2">
      <c r="B1224" s="5"/>
    </row>
    <row r="1225" spans="2:2">
      <c r="B1225" s="5"/>
    </row>
    <row r="1226" spans="2:2">
      <c r="B1226" s="5"/>
    </row>
    <row r="1227" spans="2:2">
      <c r="B1227" s="5"/>
    </row>
    <row r="1228" spans="2:2">
      <c r="B1228" s="5"/>
    </row>
    <row r="1229" spans="2:2">
      <c r="B1229" s="5"/>
    </row>
    <row r="1230" spans="2:2">
      <c r="B1230" s="5"/>
    </row>
    <row r="1231" spans="2:2">
      <c r="B1231" s="5"/>
    </row>
    <row r="1232" spans="2:2">
      <c r="B1232" s="5"/>
    </row>
    <row r="1233" spans="2:2">
      <c r="B1233" s="5"/>
    </row>
    <row r="1234" spans="2:2">
      <c r="B1234" s="5"/>
    </row>
    <row r="1235" spans="2:2">
      <c r="B1235" s="5"/>
    </row>
    <row r="1236" spans="2:2">
      <c r="B1236" s="5"/>
    </row>
    <row r="1237" spans="2:2">
      <c r="B1237" s="5"/>
    </row>
    <row r="1238" spans="2:2">
      <c r="B1238" s="5"/>
    </row>
    <row r="1239" spans="2:2">
      <c r="B1239" s="5"/>
    </row>
    <row r="1240" spans="2:2">
      <c r="B1240" s="5"/>
    </row>
    <row r="1241" spans="2:2">
      <c r="B1241" s="5"/>
    </row>
    <row r="1242" spans="2:2">
      <c r="B1242" s="5"/>
    </row>
    <row r="1243" spans="2:2">
      <c r="B1243" s="5"/>
    </row>
    <row r="1244" spans="2:2">
      <c r="B1244" s="5"/>
    </row>
    <row r="1245" spans="2:2">
      <c r="B1245" s="5"/>
    </row>
    <row r="1246" spans="2:2">
      <c r="B1246" s="5"/>
    </row>
    <row r="1247" spans="2:2">
      <c r="B1247" s="5"/>
    </row>
    <row r="1248" spans="2:2">
      <c r="B1248" s="5"/>
    </row>
    <row r="1249" spans="2:2">
      <c r="B1249" s="5"/>
    </row>
    <row r="1250" spans="2:2">
      <c r="B1250" s="5"/>
    </row>
    <row r="1251" spans="2:2">
      <c r="B1251" s="5"/>
    </row>
    <row r="1252" spans="2:2">
      <c r="B1252" s="5"/>
    </row>
    <row r="1253" spans="2:2">
      <c r="B1253" s="5"/>
    </row>
    <row r="1254" spans="2:2">
      <c r="B1254" s="5"/>
    </row>
    <row r="1255" spans="2:2">
      <c r="B1255" s="5"/>
    </row>
    <row r="1256" spans="2:2">
      <c r="B1256" s="5"/>
    </row>
    <row r="1257" spans="2:2">
      <c r="B1257" s="5"/>
    </row>
    <row r="1258" spans="2:2">
      <c r="B1258" s="5"/>
    </row>
    <row r="1259" spans="2:2">
      <c r="B1259" s="5"/>
    </row>
    <row r="1260" spans="2:2">
      <c r="B1260" s="5"/>
    </row>
    <row r="1261" spans="2:2">
      <c r="B1261" s="5"/>
    </row>
    <row r="1262" spans="2:2">
      <c r="B1262" s="5"/>
    </row>
    <row r="1263" spans="2:2">
      <c r="B1263" s="5"/>
    </row>
    <row r="1264" spans="2:2">
      <c r="B1264" s="5"/>
    </row>
    <row r="1265" spans="2:2">
      <c r="B1265" s="5"/>
    </row>
    <row r="1266" spans="2:2">
      <c r="B1266" s="5"/>
    </row>
    <row r="1267" spans="2:2">
      <c r="B1267" s="5"/>
    </row>
    <row r="1268" spans="2:2">
      <c r="B1268" s="5"/>
    </row>
    <row r="1269" spans="2:2">
      <c r="B1269" s="5"/>
    </row>
    <row r="1270" spans="2:2">
      <c r="B1270" s="5"/>
    </row>
    <row r="1271" spans="2:2">
      <c r="B1271" s="5"/>
    </row>
    <row r="1272" spans="2:2">
      <c r="B1272" s="5"/>
    </row>
    <row r="1273" spans="2:2">
      <c r="B1273" s="5"/>
    </row>
    <row r="1274" spans="2:2">
      <c r="B1274" s="5"/>
    </row>
    <row r="1275" spans="2:2">
      <c r="B1275" s="5"/>
    </row>
    <row r="1276" spans="2:2">
      <c r="B1276" s="5"/>
    </row>
    <row r="1277" spans="2:2">
      <c r="B1277" s="5"/>
    </row>
    <row r="1278" spans="2:2">
      <c r="B1278" s="5"/>
    </row>
    <row r="1279" spans="2:2">
      <c r="B1279" s="5"/>
    </row>
    <row r="1280" spans="2:2">
      <c r="B1280" s="5"/>
    </row>
    <row r="1281" spans="2:2">
      <c r="B1281" s="5"/>
    </row>
    <row r="1282" spans="2:2">
      <c r="B1282" s="5"/>
    </row>
    <row r="1283" spans="2:2">
      <c r="B1283" s="5"/>
    </row>
    <row r="1284" spans="2:2">
      <c r="B1284" s="5"/>
    </row>
    <row r="1285" spans="2:2">
      <c r="B1285" s="5"/>
    </row>
    <row r="1286" spans="2:2">
      <c r="B1286" s="5"/>
    </row>
    <row r="1287" spans="2:2">
      <c r="B1287" s="5"/>
    </row>
    <row r="1288" spans="2:2">
      <c r="B1288" s="5"/>
    </row>
    <row r="1289" spans="2:2">
      <c r="B1289" s="5"/>
    </row>
    <row r="1290" spans="2:2">
      <c r="B1290" s="5"/>
    </row>
    <row r="1291" spans="2:2">
      <c r="B1291" s="5"/>
    </row>
    <row r="1292" spans="2:2">
      <c r="B1292" s="5"/>
    </row>
    <row r="1293" spans="2:2">
      <c r="B1293" s="5"/>
    </row>
    <row r="1294" spans="2:2">
      <c r="B1294" s="5"/>
    </row>
    <row r="1295" spans="2:2">
      <c r="B1295" s="5"/>
    </row>
    <row r="1296" spans="2:2">
      <c r="B1296" s="5"/>
    </row>
    <row r="1297" spans="2:2">
      <c r="B1297" s="5"/>
    </row>
    <row r="1298" spans="2:2">
      <c r="B1298" s="5"/>
    </row>
    <row r="1299" spans="2:2">
      <c r="B1299" s="5"/>
    </row>
    <row r="1300" spans="2:2">
      <c r="B1300" s="5"/>
    </row>
    <row r="1301" spans="2:2">
      <c r="B1301" s="5"/>
    </row>
    <row r="1302" spans="2:2">
      <c r="B1302" s="5"/>
    </row>
    <row r="1303" spans="2:2">
      <c r="B1303" s="5"/>
    </row>
    <row r="1304" spans="2:2">
      <c r="B1304" s="5"/>
    </row>
    <row r="1305" spans="2:2">
      <c r="B1305" s="5"/>
    </row>
    <row r="1306" spans="2:2">
      <c r="B1306" s="5"/>
    </row>
    <row r="1307" spans="2:2">
      <c r="B1307" s="5"/>
    </row>
    <row r="1308" spans="2:2">
      <c r="B1308" s="5"/>
    </row>
    <row r="1309" spans="2:2">
      <c r="B1309" s="5"/>
    </row>
    <row r="1310" spans="2:2">
      <c r="B1310" s="5"/>
    </row>
    <row r="1311" spans="2:2">
      <c r="B1311" s="5"/>
    </row>
    <row r="1312" spans="2:2">
      <c r="B1312" s="5"/>
    </row>
    <row r="1313" spans="2:2">
      <c r="B1313" s="5"/>
    </row>
    <row r="1314" spans="2:2">
      <c r="B1314" s="5"/>
    </row>
    <row r="1315" spans="2:2">
      <c r="B1315" s="5"/>
    </row>
    <row r="1316" spans="2:2">
      <c r="B1316" s="5"/>
    </row>
    <row r="1317" spans="2:2">
      <c r="B1317" s="5"/>
    </row>
    <row r="1318" spans="2:2">
      <c r="B1318" s="5"/>
    </row>
    <row r="1319" spans="2:2">
      <c r="B1319" s="5"/>
    </row>
    <row r="1320" spans="2:2">
      <c r="B1320" s="5"/>
    </row>
    <row r="1321" spans="2:2">
      <c r="B1321" s="5"/>
    </row>
    <row r="1322" spans="2:2">
      <c r="B1322" s="5"/>
    </row>
    <row r="1323" spans="2:2">
      <c r="B1323" s="5"/>
    </row>
    <row r="1324" spans="2:2">
      <c r="B1324" s="5"/>
    </row>
    <row r="1325" spans="2:2">
      <c r="B1325" s="5"/>
    </row>
    <row r="1326" spans="2:2">
      <c r="B1326" s="5"/>
    </row>
    <row r="1327" spans="2:2">
      <c r="B1327" s="5"/>
    </row>
    <row r="1328" spans="2:2">
      <c r="B1328" s="5"/>
    </row>
    <row r="1329" spans="2:2">
      <c r="B1329" s="5"/>
    </row>
    <row r="1330" spans="2:2">
      <c r="B1330" s="5"/>
    </row>
    <row r="1331" spans="2:2">
      <c r="B1331" s="5"/>
    </row>
    <row r="1332" spans="2:2">
      <c r="B1332" s="5"/>
    </row>
    <row r="1333" spans="2:2">
      <c r="B1333" s="5"/>
    </row>
    <row r="1334" spans="2:2">
      <c r="B1334" s="5"/>
    </row>
    <row r="1335" spans="2:2">
      <c r="B1335" s="5"/>
    </row>
    <row r="1336" spans="2:2">
      <c r="B1336" s="5"/>
    </row>
    <row r="1337" spans="2:2">
      <c r="B1337" s="5"/>
    </row>
    <row r="1338" spans="2:2">
      <c r="B1338" s="5"/>
    </row>
    <row r="1339" spans="2:2">
      <c r="B1339" s="5"/>
    </row>
    <row r="1340" spans="2:2">
      <c r="B1340" s="5"/>
    </row>
    <row r="1341" spans="2:2">
      <c r="B1341" s="5"/>
    </row>
    <row r="1342" spans="2:2">
      <c r="B1342" s="5"/>
    </row>
    <row r="1343" spans="2:2">
      <c r="B1343" s="5"/>
    </row>
    <row r="1344" spans="2:2">
      <c r="B1344" s="5"/>
    </row>
    <row r="1345" spans="2:2">
      <c r="B1345" s="5"/>
    </row>
    <row r="1346" spans="2:2">
      <c r="B1346" s="5"/>
    </row>
    <row r="1347" spans="2:2">
      <c r="B1347" s="5"/>
    </row>
    <row r="1348" spans="2:2">
      <c r="B1348" s="5"/>
    </row>
    <row r="1349" spans="2:2">
      <c r="B1349" s="5"/>
    </row>
    <row r="1350" spans="2:2">
      <c r="B1350" s="5"/>
    </row>
    <row r="1351" spans="2:2">
      <c r="B1351" s="5"/>
    </row>
    <row r="1352" spans="2:2">
      <c r="B1352" s="5"/>
    </row>
    <row r="1353" spans="2:2">
      <c r="B1353" s="5"/>
    </row>
    <row r="1354" spans="2:2">
      <c r="B1354" s="5"/>
    </row>
    <row r="1355" spans="2:2">
      <c r="B1355" s="5"/>
    </row>
    <row r="1356" spans="2:2">
      <c r="B1356" s="5"/>
    </row>
    <row r="1357" spans="2:2">
      <c r="B1357" s="5"/>
    </row>
    <row r="1358" spans="2:2">
      <c r="B1358" s="5"/>
    </row>
    <row r="1359" spans="2:2">
      <c r="B1359" s="5"/>
    </row>
    <row r="1360" spans="2:2">
      <c r="B1360" s="5"/>
    </row>
    <row r="1361" spans="2:2">
      <c r="B1361" s="5"/>
    </row>
    <row r="1362" spans="2:2">
      <c r="B1362" s="5"/>
    </row>
    <row r="1363" spans="2:2">
      <c r="B1363" s="5"/>
    </row>
    <row r="1364" spans="2:2">
      <c r="B1364" s="5"/>
    </row>
    <row r="1365" spans="2:2">
      <c r="B1365" s="5"/>
    </row>
    <row r="1366" spans="2:2">
      <c r="B1366" s="5"/>
    </row>
    <row r="1367" spans="2:2">
      <c r="B1367" s="5"/>
    </row>
    <row r="1368" spans="2:2">
      <c r="B1368" s="5"/>
    </row>
    <row r="1369" spans="2:2">
      <c r="B1369" s="5"/>
    </row>
    <row r="1370" spans="2:2">
      <c r="B1370" s="5"/>
    </row>
    <row r="1371" spans="2:2">
      <c r="B1371" s="5"/>
    </row>
    <row r="1372" spans="2:2">
      <c r="B1372" s="5"/>
    </row>
    <row r="1373" spans="2:2">
      <c r="B1373" s="5"/>
    </row>
    <row r="1374" spans="2:2">
      <c r="B1374" s="5"/>
    </row>
    <row r="1375" spans="2:2">
      <c r="B1375" s="5"/>
    </row>
    <row r="1376" spans="2:2">
      <c r="B1376" s="5"/>
    </row>
    <row r="1377" spans="2:2">
      <c r="B1377" s="5"/>
    </row>
    <row r="1378" spans="2:2">
      <c r="B1378" s="5"/>
    </row>
    <row r="1379" spans="2:2">
      <c r="B1379" s="5"/>
    </row>
    <row r="1380" spans="2:2">
      <c r="B1380" s="5"/>
    </row>
    <row r="1381" spans="2:2">
      <c r="B1381" s="5"/>
    </row>
    <row r="1382" spans="2:2">
      <c r="B1382" s="5"/>
    </row>
    <row r="1383" spans="2:2">
      <c r="B1383" s="5"/>
    </row>
    <row r="1384" spans="2:2">
      <c r="B1384" s="5"/>
    </row>
    <row r="1385" spans="2:2">
      <c r="B1385" s="5"/>
    </row>
    <row r="1386" spans="2:2">
      <c r="B1386" s="5"/>
    </row>
    <row r="1387" spans="2:2">
      <c r="B1387" s="5"/>
    </row>
    <row r="1388" spans="2:2">
      <c r="B1388" s="5"/>
    </row>
    <row r="1389" spans="2:2">
      <c r="B1389" s="5"/>
    </row>
    <row r="1390" spans="2:2">
      <c r="B1390" s="5"/>
    </row>
    <row r="1391" spans="2:2">
      <c r="B1391" s="5"/>
    </row>
    <row r="1392" spans="2:2">
      <c r="B1392" s="5"/>
    </row>
    <row r="1393" spans="2:2">
      <c r="B1393" s="5"/>
    </row>
    <row r="1394" spans="2:2">
      <c r="B1394" s="5"/>
    </row>
    <row r="1395" spans="2:2">
      <c r="B1395" s="5"/>
    </row>
    <row r="1396" spans="2:2">
      <c r="B1396" s="5"/>
    </row>
  </sheetData>
  <phoneticPr fontId="3" type="noConversion"/>
  <dataValidations count="1">
    <dataValidation type="list" allowBlank="1" showInputMessage="1" showErrorMessage="1" sqref="E21:E22" xr:uid="{7DFF7816-5809-451C-BAC4-7F225AD75177}">
      <formula1>$J$28:$J$34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EC64-5C38-43D1-9B5B-799C985D9C38}">
  <dimension ref="A1:R74"/>
  <sheetViews>
    <sheetView topLeftCell="A25" zoomScaleNormal="100" workbookViewId="0">
      <selection activeCell="G16" sqref="G16"/>
    </sheetView>
  </sheetViews>
  <sheetFormatPr defaultRowHeight="15"/>
  <cols>
    <col min="1" max="1" width="13.7109375" customWidth="1"/>
    <col min="2" max="2" width="21.85546875" customWidth="1"/>
    <col min="3" max="3" width="22" customWidth="1"/>
    <col min="4" max="4" width="11.7109375" customWidth="1"/>
    <col min="5" max="5" width="11.42578125" customWidth="1"/>
    <col min="6" max="6" width="11.85546875" customWidth="1"/>
    <col min="7" max="7" width="13.5703125" customWidth="1"/>
    <col min="8" max="8" width="14.42578125" customWidth="1"/>
    <col min="9" max="9" width="18.140625" customWidth="1"/>
    <col min="10" max="10" width="16.7109375" bestFit="1" customWidth="1"/>
    <col min="11" max="11" width="17.28515625" bestFit="1" customWidth="1"/>
    <col min="12" max="12" width="21.42578125" customWidth="1"/>
    <col min="13" max="13" width="19.42578125" customWidth="1"/>
    <col min="14" max="14" width="15.5703125" customWidth="1"/>
    <col min="15" max="15" width="15.7109375" customWidth="1"/>
    <col min="16" max="16" width="10" customWidth="1"/>
    <col min="17" max="18" width="11.42578125" customWidth="1"/>
    <col min="19" max="19" width="13" customWidth="1"/>
    <col min="20" max="20" width="12.7109375" customWidth="1"/>
    <col min="21" max="21" width="10.28515625" customWidth="1"/>
    <col min="23" max="23" width="15.85546875" customWidth="1"/>
  </cols>
  <sheetData>
    <row r="1" spans="2:15" s="10" customFormat="1" ht="23.25">
      <c r="B1" s="7" t="s">
        <v>277</v>
      </c>
      <c r="C1" s="8"/>
      <c r="D1" s="8"/>
      <c r="E1" s="8"/>
      <c r="F1" s="9"/>
      <c r="G1" s="8"/>
      <c r="H1" s="8"/>
      <c r="I1" s="35"/>
      <c r="J1" s="8"/>
      <c r="K1" s="8"/>
    </row>
    <row r="2" spans="2:15" ht="15.75" thickBot="1">
      <c r="B2" s="36" t="s">
        <v>317</v>
      </c>
      <c r="C2" s="36"/>
    </row>
    <row r="3" spans="2:15" ht="16.5" thickTop="1" thickBot="1">
      <c r="B3" s="44" t="s">
        <v>244</v>
      </c>
      <c r="C3" s="45">
        <f>G3</f>
        <v>45556</v>
      </c>
      <c r="F3" s="44" t="s">
        <v>318</v>
      </c>
      <c r="G3" s="41">
        <v>45556</v>
      </c>
    </row>
    <row r="4" spans="2:15" ht="16.5" thickTop="1" thickBot="1">
      <c r="B4" s="44" t="s">
        <v>290</v>
      </c>
      <c r="C4" s="45" t="s">
        <v>84</v>
      </c>
      <c r="F4" s="44" t="s">
        <v>287</v>
      </c>
      <c r="G4" s="38" t="str">
        <f>Calendar!B4</f>
        <v>McpCalendar@1</v>
      </c>
      <c r="O4" s="12"/>
    </row>
    <row r="5" spans="2:15" ht="16.5" thickTop="1" thickBot="1">
      <c r="B5" s="44" t="s">
        <v>291</v>
      </c>
      <c r="C5" s="45" t="s">
        <v>168</v>
      </c>
      <c r="O5" s="12"/>
    </row>
    <row r="6" spans="2:15" ht="16.5" thickTop="1" thickBot="1">
      <c r="B6" s="44" t="s">
        <v>248</v>
      </c>
      <c r="C6" s="45" t="s">
        <v>28</v>
      </c>
      <c r="O6" s="12"/>
    </row>
    <row r="7" spans="2:15" ht="16.5" thickTop="1" thickBot="1">
      <c r="B7" s="44" t="s">
        <v>249</v>
      </c>
      <c r="C7" s="45" t="b">
        <v>0</v>
      </c>
      <c r="O7" s="12"/>
    </row>
    <row r="8" spans="2:15" ht="16.5" thickTop="1" thickBot="1">
      <c r="B8" s="44" t="s">
        <v>250</v>
      </c>
      <c r="C8" s="45"/>
      <c r="F8" s="13"/>
      <c r="G8" s="13"/>
      <c r="H8" s="13"/>
      <c r="O8" s="12"/>
    </row>
    <row r="9" spans="2:15" ht="16.5" thickTop="1" thickBot="1">
      <c r="B9" s="11"/>
      <c r="C9" s="11"/>
      <c r="G9" s="13"/>
      <c r="O9" s="12"/>
    </row>
    <row r="10" spans="2:15" ht="16.5" thickTop="1" thickBot="1">
      <c r="B10" s="14" t="s">
        <v>251</v>
      </c>
      <c r="C10" s="15"/>
      <c r="O10" s="12"/>
    </row>
    <row r="11" spans="2:15" ht="16.5" thickTop="1" thickBot="1">
      <c r="B11" s="44" t="s">
        <v>252</v>
      </c>
      <c r="C11" s="41"/>
      <c r="O11" s="12"/>
    </row>
    <row r="12" spans="2:15" ht="16.5" thickTop="1" thickBot="1">
      <c r="B12" s="44" t="s">
        <v>253</v>
      </c>
      <c r="C12" s="41"/>
      <c r="H12" s="34"/>
      <c r="O12" s="12"/>
    </row>
    <row r="13" spans="2:15" ht="16.5" thickTop="1" thickBot="1">
      <c r="B13" s="44" t="s">
        <v>254</v>
      </c>
      <c r="C13" s="46" t="str">
        <f>I19</f>
        <v>McpVanillaSwapCurveData@4</v>
      </c>
      <c r="O13" s="12"/>
    </row>
    <row r="14" spans="2:15" ht="16.5" thickTop="1" thickBot="1">
      <c r="B14" s="14" t="s">
        <v>255</v>
      </c>
      <c r="C14" s="41"/>
      <c r="I14" s="44"/>
      <c r="O14" s="12"/>
    </row>
    <row r="15" spans="2:15" ht="16.5" thickTop="1" thickBot="1">
      <c r="B15" s="44" t="s">
        <v>292</v>
      </c>
      <c r="C15" s="46" t="str">
        <f>_xll.McpCalibrationSet(C13)</f>
        <v>McpCalibrationSet@0</v>
      </c>
      <c r="O15" s="12"/>
    </row>
    <row r="16" spans="2:15" ht="16.5" thickTop="1" thickBot="1">
      <c r="B16" s="44" t="s">
        <v>256</v>
      </c>
      <c r="C16" s="46" t="str">
        <f>_xll.McpSwapCurve(B3:C15)</f>
        <v>McpSwapCurve@0</v>
      </c>
      <c r="O16" s="12"/>
    </row>
    <row r="17" spans="2:15" ht="15.75" thickTop="1">
      <c r="O17" s="12"/>
    </row>
    <row r="18" spans="2:15">
      <c r="O18" s="12"/>
    </row>
    <row r="19" spans="2:15">
      <c r="I19" t="str">
        <f>_xll.McpVanillaSwapCurveData(I22:J36,C22:F31,,,,"VP|HD")</f>
        <v>McpVanillaSwapCurveData@4</v>
      </c>
      <c r="M19" s="17"/>
    </row>
    <row r="20" spans="2:15">
      <c r="B20" s="18"/>
      <c r="C20" s="18"/>
      <c r="D20" s="19"/>
      <c r="E20" s="20"/>
      <c r="F20" s="21"/>
      <c r="G20" s="21"/>
      <c r="M20" s="17"/>
    </row>
    <row r="21" spans="2:15" ht="15.75" thickBot="1">
      <c r="B21" s="36" t="s">
        <v>261</v>
      </c>
      <c r="C21" s="36"/>
      <c r="D21" s="36"/>
      <c r="E21" s="36"/>
      <c r="F21" s="36"/>
      <c r="I21" s="36" t="s">
        <v>321</v>
      </c>
      <c r="J21" s="36"/>
      <c r="M21" s="17"/>
    </row>
    <row r="22" spans="2:15" ht="16.5" thickTop="1" thickBot="1">
      <c r="B22" s="15"/>
      <c r="C22" s="15" t="s">
        <v>257</v>
      </c>
      <c r="D22" s="15" t="s">
        <v>263</v>
      </c>
      <c r="E22" s="15" t="s">
        <v>258</v>
      </c>
      <c r="F22" s="15" t="s">
        <v>259</v>
      </c>
      <c r="I22" s="44" t="s">
        <v>318</v>
      </c>
      <c r="J22" s="41">
        <f>G3</f>
        <v>45556</v>
      </c>
    </row>
    <row r="23" spans="2:15" ht="16.5" thickTop="1" thickBot="1">
      <c r="B23" s="11" t="s">
        <v>297</v>
      </c>
      <c r="C23" s="11">
        <v>45737</v>
      </c>
      <c r="D23" s="22">
        <v>1.84E-2</v>
      </c>
      <c r="E23" s="16">
        <v>0</v>
      </c>
      <c r="F23" s="11" t="s">
        <v>260</v>
      </c>
      <c r="I23" s="44" t="s">
        <v>262</v>
      </c>
      <c r="J23" s="42">
        <v>1</v>
      </c>
    </row>
    <row r="24" spans="2:15" ht="16.5" thickTop="1" thickBot="1">
      <c r="B24" s="11" t="s">
        <v>298</v>
      </c>
      <c r="C24" s="11">
        <v>45831</v>
      </c>
      <c r="D24" s="22">
        <v>1.755E-2</v>
      </c>
      <c r="E24" s="16">
        <v>0</v>
      </c>
      <c r="F24" s="11" t="s">
        <v>260</v>
      </c>
      <c r="I24" s="44" t="s">
        <v>287</v>
      </c>
      <c r="J24" s="22" t="str">
        <f>G4</f>
        <v>McpCalendar@1</v>
      </c>
    </row>
    <row r="25" spans="2:15" ht="16.5" thickTop="1" thickBot="1">
      <c r="B25" s="11" t="s">
        <v>299</v>
      </c>
      <c r="C25" s="11">
        <v>45922</v>
      </c>
      <c r="D25" s="22">
        <v>1.7100000000000001E-2</v>
      </c>
      <c r="E25" s="16">
        <v>0</v>
      </c>
      <c r="F25" s="11" t="s">
        <v>260</v>
      </c>
      <c r="I25" s="44" t="s">
        <v>284</v>
      </c>
      <c r="J25" s="22" t="s">
        <v>55</v>
      </c>
    </row>
    <row r="26" spans="2:15" ht="16.5" thickTop="1" thickBot="1">
      <c r="B26" s="11" t="s">
        <v>300</v>
      </c>
      <c r="C26" s="11">
        <v>46286</v>
      </c>
      <c r="D26" s="22">
        <v>1.7149999999999999E-2</v>
      </c>
      <c r="E26" s="16">
        <v>0</v>
      </c>
      <c r="F26" s="11" t="s">
        <v>260</v>
      </c>
      <c r="I26" s="44" t="s">
        <v>285</v>
      </c>
      <c r="J26" s="22" t="s">
        <v>286</v>
      </c>
    </row>
    <row r="27" spans="2:15" ht="16.5" thickTop="1" thickBot="1">
      <c r="B27" s="11" t="s">
        <v>301</v>
      </c>
      <c r="C27" s="11">
        <v>46651</v>
      </c>
      <c r="D27" s="22">
        <v>1.7600000000000001E-2</v>
      </c>
      <c r="E27" s="16">
        <v>0</v>
      </c>
      <c r="F27" s="11" t="s">
        <v>260</v>
      </c>
      <c r="I27" s="44" t="s">
        <v>264</v>
      </c>
      <c r="J27" s="22" t="s">
        <v>38</v>
      </c>
    </row>
    <row r="28" spans="2:15" ht="16.5" thickTop="1" thickBot="1">
      <c r="B28" s="11" t="s">
        <v>302</v>
      </c>
      <c r="C28" s="11">
        <v>47017</v>
      </c>
      <c r="D28" s="22">
        <v>1.8200000000000001E-2</v>
      </c>
      <c r="E28" s="16">
        <v>0</v>
      </c>
      <c r="F28" s="11" t="s">
        <v>260</v>
      </c>
      <c r="I28" s="44" t="s">
        <v>265</v>
      </c>
      <c r="J28" s="22" t="s">
        <v>38</v>
      </c>
    </row>
    <row r="29" spans="2:15" ht="16.5" thickTop="1" thickBot="1">
      <c r="B29" s="11" t="s">
        <v>303</v>
      </c>
      <c r="C29" s="11">
        <v>47382</v>
      </c>
      <c r="D29" s="22">
        <v>1.8849999999999999E-2</v>
      </c>
      <c r="E29" s="16">
        <v>0</v>
      </c>
      <c r="F29" s="11" t="s">
        <v>260</v>
      </c>
      <c r="I29" s="44" t="s">
        <v>293</v>
      </c>
      <c r="J29" s="22" t="s">
        <v>1</v>
      </c>
    </row>
    <row r="30" spans="2:15" ht="16.5" thickTop="1" thickBot="1">
      <c r="B30" s="11" t="s">
        <v>304</v>
      </c>
      <c r="C30" s="11">
        <v>48113</v>
      </c>
      <c r="D30" s="22">
        <v>1.9649999999999997E-2</v>
      </c>
      <c r="E30" s="16">
        <v>0</v>
      </c>
      <c r="F30" s="11" t="s">
        <v>260</v>
      </c>
      <c r="I30" s="44" t="s">
        <v>288</v>
      </c>
      <c r="J30" s="22" t="s">
        <v>1</v>
      </c>
    </row>
    <row r="31" spans="2:15" ht="16.5" thickTop="1" thickBot="1">
      <c r="B31" s="11" t="s">
        <v>305</v>
      </c>
      <c r="C31" s="11">
        <v>49208</v>
      </c>
      <c r="D31" s="22">
        <v>2.0649999999999998E-2</v>
      </c>
      <c r="E31" s="16">
        <v>0</v>
      </c>
      <c r="F31" s="11" t="s">
        <v>260</v>
      </c>
      <c r="I31" s="44" t="s">
        <v>289</v>
      </c>
      <c r="J31" s="22" t="b">
        <v>1</v>
      </c>
    </row>
    <row r="32" spans="2:15" ht="16.5" thickTop="1" thickBot="1">
      <c r="I32" s="44" t="s">
        <v>267</v>
      </c>
      <c r="J32" s="22" t="s">
        <v>30</v>
      </c>
    </row>
    <row r="33" spans="1:18" ht="16.5" thickTop="1" thickBot="1">
      <c r="I33" s="44" t="s">
        <v>268</v>
      </c>
      <c r="J33" s="22" t="s">
        <v>269</v>
      </c>
    </row>
    <row r="34" spans="1:18" ht="16.5" thickTop="1" thickBot="1">
      <c r="D34" s="13"/>
      <c r="I34" s="44" t="s">
        <v>294</v>
      </c>
      <c r="J34" s="22" t="b">
        <v>1</v>
      </c>
    </row>
    <row r="35" spans="1:18" ht="16.5" thickTop="1" thickBot="1">
      <c r="I35" s="44" t="s">
        <v>295</v>
      </c>
      <c r="J35" s="42">
        <v>1</v>
      </c>
    </row>
    <row r="36" spans="1:18" ht="16.5" thickTop="1" thickBot="1">
      <c r="I36" s="44" t="s">
        <v>270</v>
      </c>
      <c r="J36" s="22">
        <v>0</v>
      </c>
    </row>
    <row r="37" spans="1:18" ht="15.75" thickTop="1"/>
    <row r="39" spans="1:18" ht="15.75" thickBot="1">
      <c r="B39" s="36"/>
      <c r="C39" s="36" t="s">
        <v>322</v>
      </c>
      <c r="D39" s="36"/>
      <c r="E39" s="36"/>
    </row>
    <row r="40" spans="1:18" ht="16.5" thickTop="1" thickBot="1">
      <c r="C40" s="23" t="s">
        <v>271</v>
      </c>
      <c r="D40" s="15" t="s">
        <v>272</v>
      </c>
      <c r="E40" s="15" t="s">
        <v>273</v>
      </c>
      <c r="R40" s="27"/>
    </row>
    <row r="41" spans="1:18" ht="16.5" thickTop="1" thickBot="1">
      <c r="B41" s="44" t="s">
        <v>306</v>
      </c>
      <c r="C41" s="46">
        <f>G3</f>
        <v>45556</v>
      </c>
      <c r="D41" s="47">
        <f>_xll.SwapCurveDiscountFactor($C$16,C41)</f>
        <v>1</v>
      </c>
      <c r="E41" s="47">
        <f>_xll.SwapCurveZeroRate($C$16,C41)</f>
        <v>1.8390719072720021E-2</v>
      </c>
    </row>
    <row r="42" spans="1:18" ht="16.5" thickTop="1" thickBot="1">
      <c r="A42" s="32"/>
      <c r="B42" s="44" t="s">
        <v>307</v>
      </c>
      <c r="C42" s="46">
        <f>_xll.CalendarValueDateTenor($J$24,$C$41,B42,"ModifiedFollowing",TRUE)</f>
        <v>45558</v>
      </c>
      <c r="D42" s="47">
        <f>_xll.SwapCurveDiscountFactor($C$16,C42)</f>
        <v>0.9998995093168892</v>
      </c>
      <c r="E42" s="47">
        <f>_xll.SwapCurveZeroRate($C$16,C42)</f>
        <v>1.8390719072720021E-2</v>
      </c>
    </row>
    <row r="43" spans="1:18" ht="16.5" thickTop="1" thickBot="1">
      <c r="B43" s="44" t="s">
        <v>308</v>
      </c>
      <c r="C43" s="46">
        <f>_xll.CalendarValueDateTenor($J$24,$C$41,B43,"ModifiedFollowing",TRUE)</f>
        <v>45573</v>
      </c>
      <c r="D43" s="47">
        <f>_xll.SwapCurveDiscountFactor($C$16,C43)</f>
        <v>0.99914615100926285</v>
      </c>
      <c r="E43" s="47">
        <f>_xll.SwapCurveZeroRate($C$16,C43)</f>
        <v>1.8390719072720021E-2</v>
      </c>
    </row>
    <row r="44" spans="1:18" ht="16.5" thickTop="1" thickBot="1">
      <c r="B44" s="44" t="s">
        <v>33</v>
      </c>
      <c r="C44" s="46">
        <f>_xll.CalendarValueDateTenor($J$24,$C$41,B44,"ModifiedFollowing",TRUE)</f>
        <v>45589</v>
      </c>
      <c r="D44" s="47">
        <f>_xll.SwapCurveDiscountFactor($C$16,C44)</f>
        <v>0.99834319443168762</v>
      </c>
      <c r="E44" s="47">
        <f>_xll.SwapCurveZeroRate($C$16,C44)</f>
        <v>1.8390719072720021E-2</v>
      </c>
    </row>
    <row r="45" spans="1:18" ht="16.5" thickTop="1" thickBot="1">
      <c r="B45" s="44" t="s">
        <v>36</v>
      </c>
      <c r="C45" s="46">
        <f>_xll.CalendarValueDateTenor($J$24,$C$41,B45,"ModifiedFollowing",TRUE)</f>
        <v>45650</v>
      </c>
      <c r="D45" s="47">
        <f>_xll.SwapCurveDiscountFactor($C$16,C45)</f>
        <v>0.99528783780305941</v>
      </c>
      <c r="E45" s="47">
        <f>_xll.SwapCurveZeroRate($C$16,C45)</f>
        <v>1.8390719072720021E-2</v>
      </c>
    </row>
    <row r="46" spans="1:18" ht="16.5" thickTop="1" thickBot="1">
      <c r="B46" s="44" t="s">
        <v>39</v>
      </c>
      <c r="C46" s="46">
        <f>_xll.CalendarValueDateTenor($J$24,$C$41,B46,"ModifiedFollowing",TRUE)</f>
        <v>45740</v>
      </c>
      <c r="D46" s="47">
        <f>_xll.SwapCurveDiscountFactor($C$16,C46)</f>
        <v>0.99079991475319551</v>
      </c>
      <c r="E46" s="47">
        <f>_xll.SwapCurveZeroRate($C$16,C46)</f>
        <v>1.8362451126872754E-2</v>
      </c>
    </row>
    <row r="47" spans="1:18" ht="16.5" thickTop="1" thickBot="1">
      <c r="B47" s="44" t="s">
        <v>309</v>
      </c>
      <c r="C47" s="46">
        <f>_xll.CalendarValueDateTenor($J$24,$C$41,B47,"ModifiedFollowing",TRUE)</f>
        <v>45832</v>
      </c>
      <c r="D47" s="47">
        <f>_xll.SwapCurveDiscountFactor($C$16,C47)</f>
        <v>0.98686739320939831</v>
      </c>
      <c r="E47" s="47">
        <f>_xll.SwapCurveZeroRate($C$16,C47)</f>
        <v>1.7500115204700257E-2</v>
      </c>
    </row>
    <row r="48" spans="1:18" ht="16.5" thickTop="1" thickBot="1">
      <c r="B48" s="44" t="s">
        <v>247</v>
      </c>
      <c r="C48" s="46">
        <f>_xll.CalendarValueDateTenor($J$24,$C$41,B48,"ModifiedFollowing",TRUE)</f>
        <v>45924</v>
      </c>
      <c r="D48" s="47">
        <f>_xll.SwapCurveDiscountFactor($C$16,C48)</f>
        <v>0.98295798384702315</v>
      </c>
      <c r="E48" s="47">
        <f>_xll.SwapCurveZeroRate($C$16,C48)</f>
        <v>1.7061696527204739E-2</v>
      </c>
    </row>
    <row r="49" spans="2:11" ht="16.5" thickTop="1" thickBot="1">
      <c r="B49" s="44" t="s">
        <v>310</v>
      </c>
      <c r="C49" s="46">
        <f>_xll.CalendarValueDateTenor($J$24,$C$41,B49,"ModifiedFollowing",TRUE)</f>
        <v>46289</v>
      </c>
      <c r="D49" s="47">
        <f>_xll.SwapCurveDiscountFactor($C$16,C49)</f>
        <v>0.96620893100661909</v>
      </c>
      <c r="E49" s="47">
        <f>_xll.SwapCurveZeroRate($C$16,C49)</f>
        <v>1.7123757382225678E-2</v>
      </c>
    </row>
    <row r="50" spans="2:11" ht="16.5" thickTop="1" thickBot="1">
      <c r="B50" s="44" t="s">
        <v>311</v>
      </c>
      <c r="C50" s="46">
        <f>_xll.CalendarValueDateTenor($J$24,$C$41,B50,"ModifiedFollowing",TRUE)</f>
        <v>46654</v>
      </c>
      <c r="D50" s="47">
        <f>_xll.SwapCurveDiscountFactor($C$16,C50)</f>
        <v>0.94849813444847497</v>
      </c>
      <c r="E50" s="47">
        <f>_xll.SwapCurveZeroRate($C$16,C50)</f>
        <v>1.7581458429920233E-2</v>
      </c>
    </row>
    <row r="51" spans="2:11" ht="16.5" thickTop="1" thickBot="1">
      <c r="B51" s="44" t="s">
        <v>312</v>
      </c>
      <c r="C51" s="46">
        <f>_xll.CalendarValueDateTenor($J$24,$C$41,B51,"ModifiedFollowing",TRUE)</f>
        <v>47021</v>
      </c>
      <c r="D51" s="47">
        <f>_xll.SwapCurveDiscountFactor($C$16,C51)</f>
        <v>0.92958247514769454</v>
      </c>
      <c r="E51" s="47">
        <f>_xll.SwapCurveZeroRate($C$16,C51)</f>
        <v>1.8205195303676109E-2</v>
      </c>
    </row>
    <row r="52" spans="2:11" ht="16.5" thickTop="1" thickBot="1">
      <c r="B52" s="44" t="s">
        <v>313</v>
      </c>
      <c r="C52" s="46">
        <f>_xll.CalendarValueDateTenor($J$24,$C$41,B52,"ModifiedFollowing",TRUE)</f>
        <v>47385</v>
      </c>
      <c r="D52" s="47">
        <f>_xll.SwapCurveDiscountFactor($C$16,C52)</f>
        <v>0.90982642938525415</v>
      </c>
      <c r="E52" s="47">
        <f>_xll.SwapCurveZeroRate($C$16,C52)</f>
        <v>1.8872146105412956E-2</v>
      </c>
    </row>
    <row r="53" spans="2:11" ht="16.5" thickTop="1" thickBot="1">
      <c r="B53" s="44" t="s">
        <v>314</v>
      </c>
      <c r="C53" s="46">
        <f>_xll.CalendarValueDateTenor($J$24,$C$41,B53,"ModifiedFollowing",TRUE)</f>
        <v>48115</v>
      </c>
      <c r="D53" s="47">
        <f>_xll.SwapCurveDiscountFactor($C$16,C53)</f>
        <v>0.87108930896845305</v>
      </c>
      <c r="E53" s="47">
        <f>_xll.SwapCurveZeroRate($C$16,C53)</f>
        <v>1.9694847629723004E-2</v>
      </c>
    </row>
    <row r="54" spans="2:11" ht="16.5" thickTop="1" thickBot="1">
      <c r="B54" s="44" t="s">
        <v>315</v>
      </c>
      <c r="C54" s="46">
        <f>_xll.CalendarValueDateTenor($J$24,$C$41,B54,"ModifiedFollowing",TRUE)</f>
        <v>49212</v>
      </c>
      <c r="D54" s="47">
        <f>_xll.SwapCurveDiscountFactor($C$16,C54)</f>
        <v>0.81243319549921322</v>
      </c>
      <c r="E54" s="47">
        <f>_xll.SwapCurveZeroRate($C$16,C54)</f>
        <v>2.0751002485336879E-2</v>
      </c>
    </row>
    <row r="55" spans="2:11" ht="15.75" thickTop="1"/>
    <row r="56" spans="2:11">
      <c r="G56" s="28"/>
      <c r="H56" s="29"/>
    </row>
    <row r="58" spans="2:11" ht="15.75" thickBot="1">
      <c r="B58" s="36"/>
      <c r="C58" s="36" t="s">
        <v>323</v>
      </c>
      <c r="D58" s="36"/>
      <c r="E58" s="36"/>
    </row>
    <row r="59" spans="2:11" ht="16.5" thickTop="1" thickBot="1">
      <c r="C59" s="36" t="s">
        <v>319</v>
      </c>
      <c r="D59" s="36"/>
      <c r="E59" s="36"/>
    </row>
    <row r="60" spans="2:11" ht="16.5" thickTop="1" thickBot="1">
      <c r="C60" s="44" t="s">
        <v>318</v>
      </c>
      <c r="D60" s="41">
        <f>G3</f>
        <v>45556</v>
      </c>
    </row>
    <row r="61" spans="2:11" ht="16.5" thickTop="1" thickBot="1">
      <c r="C61" s="41" t="s">
        <v>248</v>
      </c>
      <c r="D61" s="22" t="s">
        <v>28</v>
      </c>
    </row>
    <row r="62" spans="2:11" ht="16.5" thickTop="1" thickBot="1">
      <c r="C62" s="41" t="s">
        <v>279</v>
      </c>
      <c r="D62" s="22" t="b">
        <v>1</v>
      </c>
    </row>
    <row r="63" spans="2:11" ht="16.5" thickTop="1" thickBot="1">
      <c r="C63" s="41" t="s">
        <v>280</v>
      </c>
      <c r="D63" s="22" t="s">
        <v>59</v>
      </c>
    </row>
    <row r="64" spans="2:11" s="34" customFormat="1" ht="15.75" thickTop="1">
      <c r="B64" s="33"/>
      <c r="C64" s="33" t="s">
        <v>33</v>
      </c>
      <c r="D64" s="33"/>
      <c r="E64" s="33"/>
      <c r="F64" s="33" t="s">
        <v>36</v>
      </c>
      <c r="G64" s="33"/>
      <c r="H64" s="33"/>
      <c r="I64" s="33" t="s">
        <v>39</v>
      </c>
      <c r="J64" s="33"/>
      <c r="K64" s="33"/>
    </row>
    <row r="65" spans="2:11" ht="15.75" thickBot="1">
      <c r="C65" s="40" t="s">
        <v>324</v>
      </c>
      <c r="D65" s="40" t="s">
        <v>325</v>
      </c>
      <c r="E65" s="40" t="s">
        <v>326</v>
      </c>
      <c r="F65" s="40" t="s">
        <v>324</v>
      </c>
      <c r="G65" s="40" t="s">
        <v>325</v>
      </c>
      <c r="H65" s="40" t="s">
        <v>326</v>
      </c>
      <c r="I65" s="40" t="s">
        <v>324</v>
      </c>
      <c r="J65" s="40" t="s">
        <v>325</v>
      </c>
      <c r="K65" s="40" t="s">
        <v>326</v>
      </c>
    </row>
    <row r="66" spans="2:11" ht="16.5" thickTop="1" thickBot="1">
      <c r="B66" s="44" t="s">
        <v>245</v>
      </c>
      <c r="C66" s="46">
        <f>_xll.CalendarValueDateTenor($G$4,$G$3,B66)</f>
        <v>45573</v>
      </c>
      <c r="D66" s="46">
        <f>_xll.CalendarAddPeriod($G$4,$C66,C$64,"ModifiedFollowing",TRUE)</f>
        <v>45604</v>
      </c>
      <c r="E66" s="47">
        <f>_xll.YieldCurveForwardRate($C$16,C66,D66,$D$61,$D$62,$D$63)</f>
        <v>1.8390719072718664E-2</v>
      </c>
      <c r="F66" s="46">
        <f>_xll.CalendarValueDateTenor($G$4,$G$3,$B66)</f>
        <v>45573</v>
      </c>
      <c r="G66" s="46">
        <f>_xll.CalendarAddPeriod($G$4,$C66,F$64,"ModifiedFollowing",TRUE)</f>
        <v>45665</v>
      </c>
      <c r="H66" s="47">
        <f>_xll.YieldCurveForwardRate($C$16,F66,G66,$D$61,$D$62,$D$63)</f>
        <v>1.83907190727194E-2</v>
      </c>
      <c r="I66" s="46">
        <f>_xll.CalendarValueDateTenor($G$4,$G$3,$B66)</f>
        <v>45573</v>
      </c>
      <c r="J66" s="46">
        <f>_xll.CalendarAddPeriod($G$4,$C66,I$64,"ModifiedFollowing",TRUE)</f>
        <v>45755</v>
      </c>
      <c r="K66" s="47">
        <f>_xll.YieldCurveForwardRate($C$16,I66,J66,$D$61,$D$62,$D$63)</f>
        <v>1.8205292021685287E-2</v>
      </c>
    </row>
    <row r="67" spans="2:11" ht="16.5" thickTop="1" thickBot="1">
      <c r="B67" s="44" t="s">
        <v>33</v>
      </c>
      <c r="C67" s="46">
        <f>_xll.CalendarValueDateTenor($G$4,$G$3,B67)</f>
        <v>45589</v>
      </c>
      <c r="D67" s="46">
        <f>_xll.CalendarAddPeriod($G$4,$C67,C$64,"ModifiedFollowing",TRUE)</f>
        <v>45621</v>
      </c>
      <c r="E67" s="47">
        <f>_xll.YieldCurveForwardRate($C$16,C67,D67,$D$61,$D$62,$D$63)</f>
        <v>1.8390719072720545E-2</v>
      </c>
      <c r="F67" s="46">
        <f>_xll.CalendarValueDateTenor($G$4,$G$3,$B67)</f>
        <v>45589</v>
      </c>
      <c r="G67" s="46">
        <f>_xll.CalendarAddPeriod($G$4,$C67,F$64,"ModifiedFollowing",TRUE)</f>
        <v>45681</v>
      </c>
      <c r="H67" s="47">
        <f>_xll.YieldCurveForwardRate($C$16,F67,G67,$D$61,$D$62,$D$63)</f>
        <v>1.8390719072720153E-2</v>
      </c>
      <c r="I67" s="46">
        <f>_xll.CalendarValueDateTenor($G$4,$G$3,$B67)</f>
        <v>45589</v>
      </c>
      <c r="J67" s="46">
        <f>_xll.CalendarAddPeriod($G$4,$C67,I$64,"ModifiedFollowing",TRUE)</f>
        <v>45771</v>
      </c>
      <c r="K67" s="47">
        <f>_xll.YieldCurveForwardRate($C$16,I67,J67,$D$61,$D$62,$D$63)</f>
        <v>1.801235858821993E-2</v>
      </c>
    </row>
    <row r="68" spans="2:11" ht="16.5" thickTop="1" thickBot="1">
      <c r="B68" s="44" t="s">
        <v>246</v>
      </c>
      <c r="C68" s="46">
        <f>_xll.CalendarValueDateTenor($G$4,$G$3,B68)</f>
        <v>45621</v>
      </c>
      <c r="D68" s="46">
        <f>_xll.CalendarAddPeriod($G$4,$C68,C$64,"ModifiedFollowing",TRUE)</f>
        <v>45651</v>
      </c>
      <c r="E68" s="47">
        <f>_xll.YieldCurveForwardRate($C$16,C68,D68,$D$61,$D$62,$D$63)</f>
        <v>1.8390719072719618E-2</v>
      </c>
      <c r="F68" s="46">
        <f>_xll.CalendarValueDateTenor($G$4,$G$3,$B68)</f>
        <v>45621</v>
      </c>
      <c r="G68" s="46">
        <f>_xll.CalendarAddPeriod($G$4,$C68,F$64,"ModifiedFollowing",TRUE)</f>
        <v>45713</v>
      </c>
      <c r="H68" s="47">
        <f>_xll.YieldCurveForwardRate($C$16,F68,G68,$D$61,$D$62,$D$63)</f>
        <v>1.8390719072720201E-2</v>
      </c>
      <c r="I68" s="46">
        <f>_xll.CalendarValueDateTenor($G$4,$G$3,$B68)</f>
        <v>45621</v>
      </c>
      <c r="J68" s="46">
        <f>_xll.CalendarAddPeriod($G$4,$C68,I$64,"ModifiedFollowing",TRUE)</f>
        <v>45803</v>
      </c>
      <c r="K68" s="47">
        <f>_xll.YieldCurveForwardRate($C$16,I68,J68,$D$61,$D$62,$D$63)</f>
        <v>1.7547202719431679E-2</v>
      </c>
    </row>
    <row r="69" spans="2:11" ht="16.5" thickTop="1" thickBot="1">
      <c r="B69" s="44" t="s">
        <v>36</v>
      </c>
      <c r="C69" s="46">
        <f>_xll.CalendarValueDateTenor($G$4,$G$3,B69)</f>
        <v>45650</v>
      </c>
      <c r="D69" s="46">
        <f>_xll.CalendarAddPeriod($G$4,$C69,C$64,"ModifiedFollowing",TRUE)</f>
        <v>45681</v>
      </c>
      <c r="E69" s="47">
        <f>_xll.YieldCurveForwardRate($C$16,C69,D69,$D$61,$D$62,$D$63)</f>
        <v>1.8390719072718505E-2</v>
      </c>
      <c r="F69" s="46">
        <f>_xll.CalendarValueDateTenor($G$4,$G$3,$B69)</f>
        <v>45650</v>
      </c>
      <c r="G69" s="46">
        <f>_xll.CalendarAddPeriod($G$4,$C69,F$64,"ModifiedFollowing",TRUE)</f>
        <v>45740</v>
      </c>
      <c r="H69" s="47">
        <f>_xll.YieldCurveForwardRate($C$16,F69,G69,$D$61,$D$62,$D$63)</f>
        <v>1.8333000342771424E-2</v>
      </c>
      <c r="I69" s="46">
        <f>_xll.CalendarValueDateTenor($G$4,$G$3,$B69)</f>
        <v>45650</v>
      </c>
      <c r="J69" s="46">
        <f>_xll.CalendarAddPeriod($G$4,$C69,I$64,"ModifiedFollowing",TRUE)</f>
        <v>45832</v>
      </c>
      <c r="K69" s="47">
        <f>_xll.YieldCurveForwardRate($C$16,I69,J69,$D$61,$D$62,$D$63)</f>
        <v>1.7041334670321519E-2</v>
      </c>
    </row>
    <row r="70" spans="2:11" ht="16.5" thickTop="1" thickBot="1">
      <c r="B70" s="44" t="s">
        <v>274</v>
      </c>
      <c r="C70" s="46">
        <f>_xll.CalendarValueDateTenor($G$4,$G$3,B70)</f>
        <v>45681</v>
      </c>
      <c r="D70" s="46">
        <f>_xll.CalendarAddPeriod($G$4,$C70,C$64,"ModifiedFollowing",TRUE)</f>
        <v>45712</v>
      </c>
      <c r="E70" s="47">
        <f>_xll.YieldCurveForwardRate($C$16,C70,D70,$D$61,$D$62,$D$63)</f>
        <v>1.8390719072719063E-2</v>
      </c>
      <c r="F70" s="46">
        <f>_xll.CalendarValueDateTenor($G$4,$G$3,$B70)</f>
        <v>45681</v>
      </c>
      <c r="G70" s="46">
        <f>_xll.CalendarAddPeriod($G$4,$C70,F$64,"ModifiedFollowing",TRUE)</f>
        <v>45771</v>
      </c>
      <c r="H70" s="47">
        <f>_xll.YieldCurveForwardRate($C$16,F70,G70,$D$61,$D$62,$D$63)</f>
        <v>1.7626382651344332E-2</v>
      </c>
      <c r="I70" s="46">
        <f>_xll.CalendarValueDateTenor($G$4,$G$3,$B70)</f>
        <v>45681</v>
      </c>
      <c r="J70" s="46">
        <f>_xll.CalendarAddPeriod($G$4,$C70,I$64,"ModifiedFollowing",TRUE)</f>
        <v>45862</v>
      </c>
      <c r="K70" s="47">
        <f>_xll.YieldCurveForwardRate($C$16,I70,J70,$D$61,$D$62,$D$63)</f>
        <v>1.6639407525179881E-2</v>
      </c>
    </row>
    <row r="71" spans="2:11" ht="16.5" thickTop="1" thickBot="1">
      <c r="B71" s="44" t="s">
        <v>275</v>
      </c>
      <c r="C71" s="46">
        <f>_xll.CalendarValueDateTenor($G$4,$G$3,B71)</f>
        <v>45712</v>
      </c>
      <c r="D71" s="46">
        <f>_xll.CalendarAddPeriod($G$4,$C71,C$64,"ModifiedFollowing",TRUE)</f>
        <v>45740</v>
      </c>
      <c r="E71" s="47">
        <f>_xll.YieldCurveForwardRate($C$16,C71,D71,$D$61,$D$62,$D$63)</f>
        <v>1.8205239641155578E-2</v>
      </c>
      <c r="F71" s="46">
        <f>_xll.CalendarValueDateTenor($G$4,$G$3,$B71)</f>
        <v>45712</v>
      </c>
      <c r="G71" s="46">
        <f>_xll.CalendarAddPeriod($G$4,$C71,F$64,"ModifiedFollowing",TRUE)</f>
        <v>45803</v>
      </c>
      <c r="H71" s="47">
        <f>_xll.YieldCurveForwardRate($C$16,F71,G71,$D$61,$D$62,$D$63)</f>
        <v>1.6704623437693741E-2</v>
      </c>
      <c r="I71" s="46">
        <f>_xll.CalendarValueDateTenor($G$4,$G$3,$B71)</f>
        <v>45712</v>
      </c>
      <c r="J71" s="46">
        <f>_xll.CalendarAddPeriod($G$4,$C71,I$64,"ModifiedFollowing",TRUE)</f>
        <v>45894</v>
      </c>
      <c r="K71" s="47">
        <f>_xll.YieldCurveForwardRate($C$16,I71,J71,$D$61,$D$62,$D$63)</f>
        <v>1.6177257315236806E-2</v>
      </c>
    </row>
    <row r="72" spans="2:11" ht="16.5" thickTop="1" thickBot="1">
      <c r="B72" s="44" t="s">
        <v>39</v>
      </c>
      <c r="C72" s="46">
        <f>_xll.CalendarValueDateTenor($G$4,$G$3,B72)</f>
        <v>45740</v>
      </c>
      <c r="D72" s="46">
        <f>_xll.CalendarAddPeriod($G$4,$C72,C$64,"ModifiedFollowing",TRUE)</f>
        <v>45771</v>
      </c>
      <c r="E72" s="47">
        <f>_xll.YieldCurveForwardRate($C$16,C72,D72,$D$61,$D$62,$D$63)</f>
        <v>1.6339207658527286E-2</v>
      </c>
      <c r="F72" s="46">
        <f>_xll.CalendarValueDateTenor($G$4,$G$3,$B72)</f>
        <v>45740</v>
      </c>
      <c r="G72" s="46">
        <f>_xll.CalendarAddPeriod($G$4,$C72,F$64,"ModifiedFollowing",TRUE)</f>
        <v>45832</v>
      </c>
      <c r="H72" s="47">
        <f>_xll.YieldCurveForwardRate($C$16,F72,G72,$D$61,$D$62,$D$63)</f>
        <v>1.5778055568245141E-2</v>
      </c>
      <c r="I72" s="46">
        <f>_xll.CalendarValueDateTenor($G$4,$G$3,$B72)</f>
        <v>45740</v>
      </c>
      <c r="J72" s="46">
        <f>_xll.CalendarAddPeriod($G$4,$C72,I$64,"ModifiedFollowing",TRUE)</f>
        <v>45924</v>
      </c>
      <c r="K72" s="47">
        <f>_xll.YieldCurveForwardRate($C$16,I72,J72,$D$61,$D$62,$D$63)</f>
        <v>1.5762912065472746E-2</v>
      </c>
    </row>
    <row r="73" spans="2:11" ht="16.5" thickTop="1" thickBot="1">
      <c r="B73" s="44" t="s">
        <v>247</v>
      </c>
      <c r="C73" s="46">
        <f>_xll.CalendarValueDateTenor($G$4,$G$3,B73)</f>
        <v>45924</v>
      </c>
      <c r="D73" s="46">
        <f>_xll.CalendarAddPeriod($G$4,$C73,C$64,"ModifiedFollowing",TRUE)</f>
        <v>45954</v>
      </c>
      <c r="E73" s="47">
        <f>_xll.YieldCurveForwardRate($C$16,C73,D73,$D$61,$D$62,$D$63)</f>
        <v>1.7125760480271486E-2</v>
      </c>
      <c r="F73" s="46">
        <f>_xll.CalendarValueDateTenor($G$4,$G$3,$B73)</f>
        <v>45924</v>
      </c>
      <c r="G73" s="46">
        <f>_xll.CalendarAddPeriod($G$4,$C73,F$64,"ModifiedFollowing",TRUE)</f>
        <v>46015</v>
      </c>
      <c r="H73" s="47">
        <f>_xll.YieldCurveForwardRate($C$16,F73,G73,$D$61,$D$62,$D$63)</f>
        <v>1.7135586207544528E-2</v>
      </c>
      <c r="I73" s="46">
        <f>_xll.CalendarValueDateTenor($G$4,$G$3,$B73)</f>
        <v>45924</v>
      </c>
      <c r="J73" s="46">
        <f>_xll.CalendarAddPeriod($G$4,$C73,I$64,"ModifiedFollowing",TRUE)</f>
        <v>46105</v>
      </c>
      <c r="K73" s="47">
        <f>_xll.YieldCurveForwardRate($C$16,I73,J73,$D$61,$D$62,$D$63)</f>
        <v>1.7150083182208998E-2</v>
      </c>
    </row>
    <row r="74" spans="2:11" ht="15.75" thickTop="1"/>
  </sheetData>
  <phoneticPr fontId="3" type="noConversion"/>
  <dataValidations count="2">
    <dataValidation type="list" allowBlank="1" showInputMessage="1" showErrorMessage="1" sqref="J19:J21" xr:uid="{6A8F7DD4-17F0-4CF8-A336-DBC86753304F}">
      <formula1>$K$24:$K$28</formula1>
    </dataValidation>
    <dataValidation type="list" allowBlank="1" showInputMessage="1" showErrorMessage="1" sqref="C6" xr:uid="{5E2856CE-0488-4D76-86F4-3BD0BF4B9118}">
      <formula1>"Act360,Act365Fixed,ThirtyE360,ThirtyE360ISDA,ThirtyEPlus360,ThirtyU360,ActActISDA,ActActICMA,Act365L,ActActAFB,Act365Leap,ActActXTR,ActActICMAComplement,Act252"</formula1>
    </dataValidation>
  </dataValidations>
  <hyperlinks>
    <hyperlink ref="C15" r:id="rId1" display="CalibrationSet@1" xr:uid="{E880990D-D433-4B04-8669-79D37FC11C2C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D2479C9-B02B-4E74-8B84-4FBDA9FE38EB}">
          <x14:formula1>
            <xm:f>'C:\mcp\python2\excel\[swap test.xlsx]Enum'!#REF!</xm:f>
          </x14:formula1>
          <xm:sqref>D63 D61</xm:sqref>
        </x14:dataValidation>
        <x14:dataValidation type="list" allowBlank="1" showInputMessage="1" showErrorMessage="1" xr:uid="{393616E9-BC20-4D3F-9EBD-3DFE2DA99B75}">
          <x14:formula1>
            <xm:f>Enum!$B$20:$B$26</xm:f>
          </x14:formula1>
          <xm:sqref>J25:J26</xm:sqref>
        </x14:dataValidation>
        <x14:dataValidation type="list" allowBlank="1" showInputMessage="1" showErrorMessage="1" xr:uid="{9B7FCC2A-986F-4F02-B798-7D7D26D2C38E}">
          <x14:formula1>
            <xm:f>Enum!$L$34:$L$41</xm:f>
          </x14:formula1>
          <xm:sqref>J33</xm:sqref>
        </x14:dataValidation>
        <x14:dataValidation type="list" allowBlank="1" showInputMessage="1" showErrorMessage="1" xr:uid="{CFD12CE0-40C4-4531-AEE0-D3DDC2A37AAD}">
          <x14:formula1>
            <xm:f>Enum!$B$53:$B$62</xm:f>
          </x14:formula1>
          <xm:sqref>C5</xm:sqref>
        </x14:dataValidation>
        <x14:dataValidation type="list" allowBlank="1" showInputMessage="1" showErrorMessage="1" xr:uid="{858A0ED2-EF4B-45DD-8508-3C3A68686552}">
          <x14:formula1>
            <xm:f>Enum!$L$17:$L$22</xm:f>
          </x14:formula1>
          <xm:sqref>J27:J28</xm:sqref>
        </x14:dataValidation>
        <x14:dataValidation type="list" allowBlank="1" showInputMessage="1" showErrorMessage="1" xr:uid="{9C2AE656-BF61-4D6D-9C77-01495A340FA6}">
          <x14:formula1>
            <xm:f>Enum!$B$29:$B$30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57E6-FFF9-4F4B-8FB0-AEE91D162064}">
  <dimension ref="A1:R73"/>
  <sheetViews>
    <sheetView tabSelected="1" zoomScaleNormal="100" workbookViewId="0">
      <selection activeCell="E11" sqref="E11"/>
    </sheetView>
  </sheetViews>
  <sheetFormatPr defaultRowHeight="15"/>
  <cols>
    <col min="1" max="1" width="13.7109375" customWidth="1"/>
    <col min="2" max="2" width="19.42578125" customWidth="1"/>
    <col min="3" max="3" width="14.85546875" customWidth="1"/>
    <col min="4" max="4" width="11.7109375" customWidth="1"/>
    <col min="5" max="5" width="11.42578125" customWidth="1"/>
    <col min="6" max="6" width="11.85546875" customWidth="1"/>
    <col min="7" max="7" width="13.5703125" customWidth="1"/>
    <col min="8" max="8" width="22.42578125" customWidth="1"/>
    <col min="9" max="9" width="18" customWidth="1"/>
    <col min="10" max="10" width="23" customWidth="1"/>
    <col min="11" max="11" width="17.28515625" bestFit="1" customWidth="1"/>
    <col min="12" max="12" width="21.42578125" customWidth="1"/>
    <col min="13" max="13" width="19.42578125" customWidth="1"/>
    <col min="14" max="14" width="15.5703125" customWidth="1"/>
    <col min="15" max="15" width="15.7109375" customWidth="1"/>
    <col min="16" max="16" width="10" customWidth="1"/>
    <col min="17" max="18" width="11.42578125" customWidth="1"/>
    <col min="19" max="19" width="13" customWidth="1"/>
    <col min="20" max="20" width="12.7109375" customWidth="1"/>
    <col min="21" max="21" width="10.28515625" customWidth="1"/>
    <col min="23" max="23" width="15.85546875" customWidth="1"/>
  </cols>
  <sheetData>
    <row r="1" spans="2:15" s="10" customFormat="1" ht="23.25">
      <c r="B1" s="7" t="s">
        <v>283</v>
      </c>
      <c r="C1" s="8"/>
      <c r="D1" s="8"/>
      <c r="E1" s="8"/>
      <c r="F1" s="9"/>
      <c r="G1" s="8"/>
      <c r="H1" s="8"/>
      <c r="I1" s="35" t="s">
        <v>276</v>
      </c>
      <c r="J1" s="8"/>
      <c r="K1" s="8"/>
    </row>
    <row r="2" spans="2:15" ht="15.75" thickBot="1">
      <c r="B2" s="36" t="s">
        <v>317</v>
      </c>
      <c r="C2" s="36"/>
      <c r="D2" s="36"/>
    </row>
    <row r="3" spans="2:15" ht="16.5" thickTop="1" thickBot="1">
      <c r="B3" s="44" t="s">
        <v>296</v>
      </c>
      <c r="C3" s="41">
        <f>G3</f>
        <v>45577</v>
      </c>
      <c r="D3" s="11"/>
      <c r="F3" s="44" t="s">
        <v>318</v>
      </c>
      <c r="G3" s="41">
        <v>45577</v>
      </c>
    </row>
    <row r="4" spans="2:15" ht="16.5" thickTop="1" thickBot="1">
      <c r="B4" s="44" t="s">
        <v>290</v>
      </c>
      <c r="C4" s="42" t="s">
        <v>84</v>
      </c>
      <c r="D4" s="11"/>
      <c r="F4" s="44" t="s">
        <v>287</v>
      </c>
      <c r="G4" s="38" t="str">
        <f>Calendar!B4</f>
        <v>McpCalendar@1</v>
      </c>
      <c r="O4" s="12"/>
    </row>
    <row r="5" spans="2:15" ht="16.5" thickTop="1" thickBot="1">
      <c r="B5" s="44" t="s">
        <v>291</v>
      </c>
      <c r="C5" s="22" t="s">
        <v>168</v>
      </c>
      <c r="D5" s="11"/>
      <c r="O5" s="12"/>
    </row>
    <row r="6" spans="2:15" ht="16.5" thickTop="1" thickBot="1">
      <c r="B6" s="44" t="s">
        <v>248</v>
      </c>
      <c r="C6" s="22" t="s">
        <v>28</v>
      </c>
      <c r="D6" s="11"/>
      <c r="O6" s="12"/>
    </row>
    <row r="7" spans="2:15" ht="16.5" thickTop="1" thickBot="1">
      <c r="B7" s="44" t="s">
        <v>249</v>
      </c>
      <c r="C7" s="22" t="b">
        <v>0</v>
      </c>
      <c r="D7" s="11"/>
      <c r="O7" s="12"/>
    </row>
    <row r="8" spans="2:15" ht="16.5" thickTop="1" thickBot="1">
      <c r="B8" s="44" t="s">
        <v>250</v>
      </c>
      <c r="C8" s="22">
        <v>0</v>
      </c>
      <c r="D8" s="11"/>
      <c r="F8" s="13"/>
      <c r="G8" s="13"/>
      <c r="H8" s="13"/>
      <c r="O8" s="12"/>
    </row>
    <row r="9" spans="2:15" ht="16.5" thickTop="1" thickBot="1">
      <c r="B9" s="11"/>
      <c r="C9" s="11"/>
      <c r="D9" s="11"/>
      <c r="G9" s="13"/>
      <c r="O9" s="12"/>
    </row>
    <row r="10" spans="2:15" ht="16.5" thickTop="1" thickBot="1">
      <c r="B10" s="14" t="s">
        <v>251</v>
      </c>
      <c r="C10" s="15"/>
      <c r="D10" s="15"/>
      <c r="O10" s="12"/>
    </row>
    <row r="11" spans="2:15" ht="16.5" thickTop="1" thickBot="1">
      <c r="B11" s="44" t="s">
        <v>252</v>
      </c>
      <c r="C11" s="11"/>
      <c r="D11" s="11"/>
      <c r="O11" s="12"/>
    </row>
    <row r="12" spans="2:15" ht="16.5" thickTop="1" thickBot="1">
      <c r="B12" s="44" t="s">
        <v>253</v>
      </c>
      <c r="C12" s="11"/>
      <c r="D12" s="11"/>
      <c r="O12" s="12"/>
    </row>
    <row r="13" spans="2:15" ht="16.5" thickTop="1" thickBot="1">
      <c r="B13" s="44" t="s">
        <v>254</v>
      </c>
      <c r="C13" s="38" t="str">
        <f>I19</f>
        <v>McpVanillaSwapCurveData@9</v>
      </c>
      <c r="D13" s="11"/>
      <c r="O13" s="12"/>
    </row>
    <row r="14" spans="2:15" ht="16.5" thickTop="1" thickBot="1">
      <c r="B14" s="14" t="s">
        <v>255</v>
      </c>
      <c r="C14" s="15"/>
      <c r="D14" s="15"/>
      <c r="O14" s="12"/>
    </row>
    <row r="15" spans="2:15" ht="16.5" thickTop="1" thickBot="1">
      <c r="B15" s="44" t="s">
        <v>292</v>
      </c>
      <c r="C15" s="38" t="str">
        <f>_xll.McpCalibrationSet(C13)</f>
        <v>McpCalibrationSet@1</v>
      </c>
      <c r="D15" s="11"/>
      <c r="O15" s="12"/>
    </row>
    <row r="16" spans="2:15" ht="16.5" thickTop="1" thickBot="1">
      <c r="B16" s="44" t="s">
        <v>256</v>
      </c>
      <c r="C16" s="38" t="str">
        <f>_xll.McpSwapCurve(B3:C15)</f>
        <v>McpSwapCurve@1</v>
      </c>
      <c r="D16" s="11"/>
      <c r="O16" s="12"/>
    </row>
    <row r="17" spans="2:15" ht="15.75" thickTop="1">
      <c r="O17" s="12"/>
    </row>
    <row r="18" spans="2:15">
      <c r="O18" s="12"/>
    </row>
    <row r="19" spans="2:15">
      <c r="I19" s="38" t="str">
        <f>_xll.McpVanillaSwapCurveData(I22:J36,C22:F31,,,,"VP|HD")</f>
        <v>McpVanillaSwapCurveData@9</v>
      </c>
      <c r="M19" s="17"/>
    </row>
    <row r="20" spans="2:15">
      <c r="B20" s="18"/>
      <c r="C20" s="18"/>
      <c r="D20" s="19"/>
      <c r="E20" s="20"/>
      <c r="F20" s="21"/>
      <c r="G20" s="21"/>
      <c r="M20" s="17"/>
    </row>
    <row r="21" spans="2:15" ht="15.75" thickBot="1">
      <c r="B21" s="36" t="s">
        <v>327</v>
      </c>
      <c r="C21" s="36"/>
      <c r="D21" s="36"/>
      <c r="E21" s="36"/>
      <c r="F21" s="36"/>
      <c r="I21" s="36" t="s">
        <v>321</v>
      </c>
      <c r="J21" s="36"/>
      <c r="M21" s="17"/>
    </row>
    <row r="22" spans="2:15" ht="16.5" thickTop="1" thickBot="1">
      <c r="B22" s="15" t="s">
        <v>243</v>
      </c>
      <c r="C22" s="15" t="s">
        <v>257</v>
      </c>
      <c r="D22" s="15" t="s">
        <v>263</v>
      </c>
      <c r="E22" s="15" t="s">
        <v>258</v>
      </c>
      <c r="F22" s="15" t="s">
        <v>259</v>
      </c>
      <c r="I22" s="44" t="s">
        <v>244</v>
      </c>
      <c r="J22" s="41">
        <f>G3</f>
        <v>45577</v>
      </c>
    </row>
    <row r="23" spans="2:15" ht="16.5" thickTop="1" thickBot="1">
      <c r="B23" s="11" t="s">
        <v>297</v>
      </c>
      <c r="C23" s="11">
        <v>45761</v>
      </c>
      <c r="D23" s="22">
        <v>1.84E-2</v>
      </c>
      <c r="E23" s="16">
        <v>0</v>
      </c>
      <c r="F23" s="11" t="s">
        <v>260</v>
      </c>
      <c r="I23" s="44" t="s">
        <v>262</v>
      </c>
      <c r="J23" s="42">
        <v>1</v>
      </c>
    </row>
    <row r="24" spans="2:15" ht="16.5" thickTop="1" thickBot="1">
      <c r="B24" s="11" t="s">
        <v>298</v>
      </c>
      <c r="C24" s="11">
        <v>45852</v>
      </c>
      <c r="D24" s="22">
        <v>1.755E-2</v>
      </c>
      <c r="E24" s="16">
        <v>0</v>
      </c>
      <c r="F24" s="11" t="s">
        <v>260</v>
      </c>
      <c r="I24" s="44" t="s">
        <v>287</v>
      </c>
      <c r="J24" s="22" t="str">
        <f>G4</f>
        <v>McpCalendar@1</v>
      </c>
    </row>
    <row r="25" spans="2:15" ht="16.5" thickTop="1" thickBot="1">
      <c r="B25" s="11" t="s">
        <v>299</v>
      </c>
      <c r="C25" s="11">
        <v>45943</v>
      </c>
      <c r="D25" s="22">
        <v>1.7100000000000001E-2</v>
      </c>
      <c r="E25" s="16">
        <v>0</v>
      </c>
      <c r="F25" s="11" t="s">
        <v>260</v>
      </c>
      <c r="I25" s="44" t="s">
        <v>284</v>
      </c>
      <c r="J25" s="22" t="s">
        <v>55</v>
      </c>
    </row>
    <row r="26" spans="2:15" ht="16.5" thickTop="1" thickBot="1">
      <c r="B26" s="11" t="s">
        <v>300</v>
      </c>
      <c r="C26" s="11">
        <v>46307</v>
      </c>
      <c r="D26" s="22">
        <v>1.7149999999999999E-2</v>
      </c>
      <c r="E26" s="16">
        <v>0</v>
      </c>
      <c r="F26" s="11" t="s">
        <v>260</v>
      </c>
      <c r="I26" s="44" t="s">
        <v>285</v>
      </c>
      <c r="J26" s="22" t="s">
        <v>286</v>
      </c>
    </row>
    <row r="27" spans="2:15" ht="16.5" thickTop="1" thickBot="1">
      <c r="B27" s="11" t="s">
        <v>301</v>
      </c>
      <c r="C27" s="11">
        <v>46672</v>
      </c>
      <c r="D27" s="22">
        <v>1.7600000000000001E-2</v>
      </c>
      <c r="E27" s="16">
        <v>0</v>
      </c>
      <c r="F27" s="11" t="s">
        <v>260</v>
      </c>
      <c r="I27" s="44" t="s">
        <v>264</v>
      </c>
      <c r="J27" s="22" t="s">
        <v>38</v>
      </c>
    </row>
    <row r="28" spans="2:15" ht="16.5" thickTop="1" thickBot="1">
      <c r="B28" s="11" t="s">
        <v>302</v>
      </c>
      <c r="C28" s="11">
        <v>47038</v>
      </c>
      <c r="D28" s="22">
        <v>1.8200000000000001E-2</v>
      </c>
      <c r="E28" s="16">
        <v>0</v>
      </c>
      <c r="F28" s="11" t="s">
        <v>260</v>
      </c>
      <c r="I28" s="44" t="s">
        <v>265</v>
      </c>
      <c r="J28" s="22" t="s">
        <v>38</v>
      </c>
    </row>
    <row r="29" spans="2:15" ht="16.5" thickTop="1" thickBot="1">
      <c r="B29" s="11" t="s">
        <v>303</v>
      </c>
      <c r="C29" s="11">
        <v>47403</v>
      </c>
      <c r="D29" s="22">
        <v>1.8849999999999999E-2</v>
      </c>
      <c r="E29" s="16">
        <v>0</v>
      </c>
      <c r="F29" s="11" t="s">
        <v>260</v>
      </c>
      <c r="I29" s="44" t="s">
        <v>293</v>
      </c>
      <c r="J29" s="22" t="s">
        <v>1</v>
      </c>
    </row>
    <row r="30" spans="2:15" ht="16.5" thickTop="1" thickBot="1">
      <c r="B30" s="11" t="s">
        <v>304</v>
      </c>
      <c r="C30" s="11">
        <v>48134</v>
      </c>
      <c r="D30" s="22">
        <v>1.9649999999999997E-2</v>
      </c>
      <c r="E30" s="16">
        <v>0</v>
      </c>
      <c r="F30" s="11" t="s">
        <v>260</v>
      </c>
      <c r="I30" s="44" t="s">
        <v>288</v>
      </c>
      <c r="J30" s="22" t="s">
        <v>266</v>
      </c>
    </row>
    <row r="31" spans="2:15" ht="16.5" thickTop="1" thickBot="1">
      <c r="B31" s="11" t="s">
        <v>305</v>
      </c>
      <c r="C31" s="11">
        <v>49229</v>
      </c>
      <c r="D31" s="22">
        <v>2.0649999999999998E-2</v>
      </c>
      <c r="E31" s="16">
        <v>0</v>
      </c>
      <c r="F31" s="11" t="s">
        <v>260</v>
      </c>
      <c r="I31" s="44" t="s">
        <v>289</v>
      </c>
      <c r="J31" s="22" t="b">
        <v>1</v>
      </c>
    </row>
    <row r="32" spans="2:15" ht="16.5" thickTop="1" thickBot="1">
      <c r="I32" s="44" t="s">
        <v>267</v>
      </c>
      <c r="J32" s="22" t="s">
        <v>36</v>
      </c>
    </row>
    <row r="33" spans="1:18" ht="16.5" thickTop="1" thickBot="1">
      <c r="I33" s="44" t="s">
        <v>268</v>
      </c>
      <c r="J33" s="22" t="s">
        <v>281</v>
      </c>
    </row>
    <row r="34" spans="1:18" ht="16.5" thickTop="1" thickBot="1">
      <c r="D34" s="13"/>
      <c r="I34" s="44" t="s">
        <v>294</v>
      </c>
      <c r="J34" s="22" t="b">
        <v>1</v>
      </c>
    </row>
    <row r="35" spans="1:18" ht="16.5" thickTop="1" thickBot="1">
      <c r="I35" s="44" t="s">
        <v>295</v>
      </c>
      <c r="J35" s="42">
        <v>1</v>
      </c>
    </row>
    <row r="36" spans="1:18" ht="16.5" thickTop="1" thickBot="1">
      <c r="I36" s="44" t="s">
        <v>270</v>
      </c>
      <c r="J36" s="22">
        <v>0</v>
      </c>
    </row>
    <row r="37" spans="1:18" ht="16.5" thickTop="1" thickBot="1">
      <c r="H37" s="1"/>
    </row>
    <row r="38" spans="1:18" ht="16.5" thickBot="1">
      <c r="B38" s="36"/>
      <c r="C38" s="36" t="s">
        <v>322</v>
      </c>
      <c r="D38" s="36"/>
      <c r="E38" s="36"/>
      <c r="I38" s="24"/>
      <c r="J38" s="24"/>
      <c r="K38" s="25"/>
      <c r="L38" s="25"/>
      <c r="M38" s="24"/>
      <c r="N38" s="25"/>
      <c r="O38" s="26"/>
    </row>
    <row r="39" spans="1:18" ht="17.25" thickTop="1" thickBot="1">
      <c r="B39" s="15" t="s">
        <v>243</v>
      </c>
      <c r="C39" s="23" t="s">
        <v>271</v>
      </c>
      <c r="D39" s="15" t="s">
        <v>272</v>
      </c>
      <c r="E39" s="15" t="s">
        <v>273</v>
      </c>
      <c r="F39" t="s">
        <v>320</v>
      </c>
      <c r="I39" s="24"/>
      <c r="J39" s="24"/>
      <c r="K39" s="25"/>
      <c r="L39" s="25"/>
      <c r="M39" s="24"/>
      <c r="N39" s="25"/>
      <c r="O39" s="26"/>
      <c r="R39" s="27"/>
    </row>
    <row r="40" spans="1:18" ht="16.5" thickTop="1" thickBot="1">
      <c r="B40" s="44" t="s">
        <v>306</v>
      </c>
      <c r="C40" s="46">
        <f>G3</f>
        <v>45577</v>
      </c>
      <c r="D40" s="47">
        <f>_xll.SwapCurveDiscountFactor($C$16,C40)</f>
        <v>1</v>
      </c>
      <c r="E40" s="47">
        <f>_xll.SwapCurveZeroRate($C$16,C40)</f>
        <v>1.8421896937235664E-2</v>
      </c>
      <c r="F40" s="47">
        <f t="array" ref="F40:F53">_xll.SwapCurveZeroRates(C16,C40:C53)</f>
        <v>1.8421896937235664E-2</v>
      </c>
      <c r="G40" s="28"/>
      <c r="H40" s="29"/>
      <c r="I40" s="30"/>
      <c r="J40" s="30"/>
      <c r="K40" s="31"/>
      <c r="L40" s="31"/>
      <c r="M40" s="30"/>
      <c r="N40" s="31"/>
      <c r="O40" s="29"/>
    </row>
    <row r="41" spans="1:18" ht="16.5" thickTop="1" thickBot="1">
      <c r="A41" s="32"/>
      <c r="B41" s="44" t="s">
        <v>307</v>
      </c>
      <c r="C41" s="46">
        <f>_xll.CalendarValueDateTenor($J$24,$C$40,B41,"ModifiedFollowing",TRUE)</f>
        <v>45579</v>
      </c>
      <c r="D41" s="47">
        <f>_xll.SwapCurveDiscountFactor($C$16,C41)</f>
        <v>0.99989933896318006</v>
      </c>
      <c r="E41" s="47">
        <f>_xll.SwapCurveZeroRate($C$16,C41)</f>
        <v>1.8421896937235664E-2</v>
      </c>
      <c r="F41" s="47">
        <v>1.8421896937235664E-2</v>
      </c>
      <c r="G41" s="28"/>
      <c r="H41" s="29"/>
      <c r="I41" s="30"/>
      <c r="J41" s="30"/>
      <c r="K41" s="31"/>
      <c r="L41" s="31"/>
      <c r="M41" s="30"/>
      <c r="N41" s="31"/>
      <c r="O41" s="29"/>
    </row>
    <row r="42" spans="1:18" ht="16.5" thickTop="1" thickBot="1">
      <c r="B42" s="44" t="s">
        <v>308</v>
      </c>
      <c r="C42" s="46">
        <f>_xll.CalendarValueDateTenor($J$24,$C$40,B42,"ModifiedFollowing",TRUE)</f>
        <v>45594</v>
      </c>
      <c r="D42" s="47">
        <f>_xll.SwapCurveDiscountFactor($C$16,C42)</f>
        <v>0.99914470409463685</v>
      </c>
      <c r="E42" s="47">
        <f>_xll.SwapCurveZeroRate($C$16,C42)</f>
        <v>1.8421896937235664E-2</v>
      </c>
      <c r="F42" s="47">
        <v>1.8421896937235664E-2</v>
      </c>
      <c r="G42" s="28"/>
      <c r="H42" s="29"/>
      <c r="I42" s="30"/>
      <c r="J42" s="30"/>
      <c r="K42" s="31"/>
      <c r="L42" s="31"/>
      <c r="M42" s="30"/>
      <c r="N42" s="31"/>
      <c r="O42" s="29"/>
    </row>
    <row r="43" spans="1:18" ht="16.5" thickTop="1" thickBot="1">
      <c r="B43" s="44" t="s">
        <v>33</v>
      </c>
      <c r="C43" s="46">
        <f>_xll.CalendarValueDateTenor($J$24,$C$40,B43,"ModifiedFollowing",TRUE)</f>
        <v>45611</v>
      </c>
      <c r="D43" s="47">
        <f>_xll.SwapCurveDiscountFactor($C$16,C43)</f>
        <v>0.99829013972035952</v>
      </c>
      <c r="E43" s="47">
        <f>_xll.SwapCurveZeroRate($C$16,C43)</f>
        <v>1.8421896937235664E-2</v>
      </c>
      <c r="F43" s="47">
        <v>1.8421896937235664E-2</v>
      </c>
      <c r="G43" s="28"/>
      <c r="H43" s="29"/>
      <c r="I43" s="30"/>
      <c r="J43" s="30"/>
      <c r="K43" s="31"/>
      <c r="L43" s="31"/>
      <c r="M43" s="30"/>
      <c r="N43" s="31"/>
      <c r="O43" s="29"/>
    </row>
    <row r="44" spans="1:18" ht="16.5" thickTop="1" thickBot="1">
      <c r="B44" s="44" t="s">
        <v>36</v>
      </c>
      <c r="C44" s="46">
        <f>_xll.CalendarValueDateTenor($J$24,$C$40,B44,"ModifiedFollowing",TRUE)</f>
        <v>45672</v>
      </c>
      <c r="D44" s="47">
        <f>_xll.SwapCurveDiscountFactor($C$16,C44)</f>
        <v>0.9952278525535635</v>
      </c>
      <c r="E44" s="47">
        <f>_xll.SwapCurveZeroRate($C$16,C44)</f>
        <v>1.8421896937235664E-2</v>
      </c>
      <c r="F44" s="47">
        <v>1.8421896937235664E-2</v>
      </c>
      <c r="G44" s="28"/>
      <c r="H44" s="29"/>
      <c r="I44" s="30"/>
      <c r="J44" s="30"/>
      <c r="K44" s="31"/>
      <c r="L44" s="31"/>
      <c r="M44" s="30"/>
      <c r="N44" s="31"/>
      <c r="O44" s="29"/>
    </row>
    <row r="45" spans="1:18" ht="16.5" thickTop="1" thickBot="1">
      <c r="B45" s="44" t="s">
        <v>39</v>
      </c>
      <c r="C45" s="46">
        <f>_xll.CalendarValueDateTenor($J$24,$C$40,B45,"ModifiedFollowing",TRUE)</f>
        <v>45762</v>
      </c>
      <c r="D45" s="47">
        <f>_xll.SwapCurveDiscountFactor($C$16,C45)</f>
        <v>0.9907223240746329</v>
      </c>
      <c r="E45" s="47">
        <f>_xll.SwapCurveZeroRate($C$16,C45)</f>
        <v>1.8412070776713176E-2</v>
      </c>
      <c r="F45" s="47">
        <v>1.8412070776713176E-2</v>
      </c>
      <c r="G45" s="28"/>
      <c r="H45" s="29"/>
      <c r="I45" s="30"/>
      <c r="J45" s="30"/>
      <c r="K45" s="31"/>
      <c r="L45" s="31"/>
      <c r="M45" s="30"/>
      <c r="N45" s="31"/>
      <c r="O45" s="29"/>
    </row>
    <row r="46" spans="1:18" ht="16.5" thickTop="1" thickBot="1">
      <c r="B46" s="44" t="s">
        <v>309</v>
      </c>
      <c r="C46" s="46">
        <f>_xll.CalendarValueDateTenor($J$24,$C$40,B46,"ModifiedFollowing",TRUE)</f>
        <v>45853</v>
      </c>
      <c r="D46" s="47">
        <f>_xll.SwapCurveDiscountFactor($C$16,C46)</f>
        <v>0.98684768509845922</v>
      </c>
      <c r="E46" s="47">
        <f>_xll.SwapCurveZeroRate($C$16,C46)</f>
        <v>1.7522905777680321E-2</v>
      </c>
      <c r="F46" s="47">
        <v>1.7522905777680321E-2</v>
      </c>
      <c r="G46" s="28"/>
      <c r="H46" s="29"/>
      <c r="I46" s="30"/>
      <c r="J46" s="30"/>
      <c r="K46" s="31"/>
      <c r="L46" s="31"/>
      <c r="M46" s="30"/>
      <c r="N46" s="31"/>
      <c r="O46" s="29"/>
    </row>
    <row r="47" spans="1:18" ht="16.5" thickTop="1" thickBot="1">
      <c r="B47" s="44" t="s">
        <v>247</v>
      </c>
      <c r="C47" s="46">
        <f>_xll.CalendarValueDateTenor($J$24,$C$40,B47,"ModifiedFollowing",TRUE)</f>
        <v>45945</v>
      </c>
      <c r="D47" s="47">
        <f>_xll.SwapCurveDiscountFactor($C$16,C47)</f>
        <v>0.98292704507893702</v>
      </c>
      <c r="E47" s="47">
        <f>_xll.SwapCurveZeroRate($C$16,C47)</f>
        <v>1.709027259156785E-2</v>
      </c>
      <c r="F47" s="47">
        <v>1.709027259156785E-2</v>
      </c>
      <c r="G47" s="28"/>
      <c r="H47" s="29"/>
      <c r="I47" s="30"/>
      <c r="J47" s="30"/>
      <c r="K47" s="31"/>
      <c r="L47" s="31"/>
      <c r="M47" s="30"/>
      <c r="N47" s="31"/>
      <c r="O47" s="29"/>
    </row>
    <row r="48" spans="1:18" ht="16.5" thickTop="1" thickBot="1">
      <c r="B48" s="44" t="s">
        <v>310</v>
      </c>
      <c r="C48" s="46">
        <f>_xll.CalendarValueDateTenor($J$24,$C$40,B48,"ModifiedFollowing",TRUE)</f>
        <v>46310</v>
      </c>
      <c r="D48" s="47">
        <f>_xll.SwapCurveDiscountFactor($C$16,C48)</f>
        <v>0.96615281309142376</v>
      </c>
      <c r="E48" s="47">
        <f>_xll.SwapCurveZeroRate($C$16,C48)</f>
        <v>1.7151347559685129E-2</v>
      </c>
      <c r="F48" s="47">
        <v>1.7151347559685129E-2</v>
      </c>
      <c r="G48" s="28"/>
      <c r="H48" s="29"/>
      <c r="I48" s="30"/>
      <c r="J48" s="30"/>
      <c r="K48" s="31"/>
      <c r="L48" s="31"/>
      <c r="M48" s="30"/>
      <c r="N48" s="31"/>
      <c r="O48" s="29"/>
    </row>
    <row r="49" spans="2:15" ht="16.5" thickTop="1" thickBot="1">
      <c r="B49" s="44" t="s">
        <v>311</v>
      </c>
      <c r="C49" s="46">
        <f>_xll.CalendarValueDateTenor($J$24,$C$40,B49,"ModifiedFollowing",TRUE)</f>
        <v>46675</v>
      </c>
      <c r="D49" s="47">
        <f>_xll.SwapCurveDiscountFactor($C$16,C49)</f>
        <v>0.94840340300593373</v>
      </c>
      <c r="E49" s="47">
        <f>_xll.SwapCurveZeroRate($C$16,C49)</f>
        <v>1.7613748633195845E-2</v>
      </c>
      <c r="F49" s="47">
        <v>1.7613748633195845E-2</v>
      </c>
      <c r="G49" s="28"/>
      <c r="H49" s="29"/>
      <c r="I49" s="30"/>
      <c r="J49" s="30"/>
      <c r="K49" s="31"/>
      <c r="L49" s="31"/>
      <c r="M49" s="30"/>
      <c r="N49" s="31"/>
      <c r="O49" s="29"/>
    </row>
    <row r="50" spans="2:15" ht="16.5" thickTop="1" thickBot="1">
      <c r="B50" s="44" t="s">
        <v>312</v>
      </c>
      <c r="C50" s="46">
        <f>_xll.CalendarValueDateTenor($J$24,$C$40,B50,"ModifiedFollowing",TRUE)</f>
        <v>47042</v>
      </c>
      <c r="D50" s="47">
        <f>_xll.SwapCurveDiscountFactor($C$16,C50)</f>
        <v>0.92944481571112947</v>
      </c>
      <c r="E50" s="47">
        <f>_xll.SwapCurveZeroRate($C$16,C50)</f>
        <v>1.8242119006641223E-2</v>
      </c>
      <c r="F50" s="47">
        <v>1.8242119006641223E-2</v>
      </c>
      <c r="G50" s="28"/>
      <c r="H50" s="29"/>
      <c r="I50" s="30"/>
      <c r="J50" s="30"/>
      <c r="K50" s="31"/>
      <c r="L50" s="31"/>
      <c r="M50" s="30"/>
      <c r="N50" s="31"/>
      <c r="O50" s="29"/>
    </row>
    <row r="51" spans="2:15" ht="16.5" thickTop="1" thickBot="1">
      <c r="B51" s="44" t="s">
        <v>313</v>
      </c>
      <c r="C51" s="46">
        <f>_xll.CalendarValueDateTenor($J$24,$C$40,B51,"ModifiedFollowing",TRUE)</f>
        <v>47406</v>
      </c>
      <c r="D51" s="47">
        <f>_xll.SwapCurveDiscountFactor($C$16,C51)</f>
        <v>0.90963178946789391</v>
      </c>
      <c r="E51" s="47">
        <f>_xll.SwapCurveZeroRate($C$16,C51)</f>
        <v>1.891427936618283E-2</v>
      </c>
      <c r="F51" s="47">
        <v>1.891427936618283E-2</v>
      </c>
      <c r="G51" s="28"/>
      <c r="H51" s="29"/>
      <c r="I51" s="30"/>
      <c r="J51" s="30"/>
      <c r="K51" s="31"/>
      <c r="L51" s="31"/>
      <c r="M51" s="30"/>
      <c r="N51" s="31"/>
      <c r="O51" s="29"/>
    </row>
    <row r="52" spans="2:15" ht="16.5" thickTop="1" thickBot="1">
      <c r="B52" s="44" t="s">
        <v>314</v>
      </c>
      <c r="C52" s="46">
        <f>_xll.CalendarValueDateTenor($J$24,$C$40,B52,"ModifiedFollowing",TRUE)</f>
        <v>48136</v>
      </c>
      <c r="D52" s="47">
        <f>_xll.SwapCurveDiscountFactor($C$16,C52)</f>
        <v>0.87082787156265573</v>
      </c>
      <c r="E52" s="47">
        <f>_xll.SwapCurveZeroRate($C$16,C52)</f>
        <v>1.9737240960725003E-2</v>
      </c>
      <c r="F52" s="47">
        <v>1.9737240960725003E-2</v>
      </c>
      <c r="G52" s="28"/>
      <c r="H52" s="29"/>
      <c r="I52" s="30"/>
      <c r="J52" s="30"/>
      <c r="K52" s="31"/>
      <c r="L52" s="31"/>
      <c r="M52" s="30"/>
      <c r="N52" s="31"/>
      <c r="O52" s="29"/>
    </row>
    <row r="53" spans="2:15" ht="16.5" thickTop="1" thickBot="1">
      <c r="B53" s="44" t="s">
        <v>315</v>
      </c>
      <c r="C53" s="46">
        <f>_xll.CalendarValueDateTenor($J$24,$C$40,B53,"ModifiedFollowing",TRUE)</f>
        <v>49233</v>
      </c>
      <c r="D53" s="47">
        <f>_xll.SwapCurveDiscountFactor($C$16,C53)</f>
        <v>0.81202873358851646</v>
      </c>
      <c r="E53" s="47">
        <f>_xll.SwapCurveZeroRate($C$16,C53)</f>
        <v>2.0800421540670636E-2</v>
      </c>
      <c r="F53" s="47">
        <v>2.0800421540670636E-2</v>
      </c>
      <c r="G53" s="28"/>
      <c r="H53" s="29"/>
      <c r="I53" s="30"/>
      <c r="J53" s="30"/>
      <c r="K53" s="31"/>
      <c r="L53" s="31"/>
      <c r="M53" s="30"/>
      <c r="N53" s="31"/>
      <c r="O53" s="29"/>
    </row>
    <row r="54" spans="2:15" ht="16.5" thickTop="1" thickBot="1">
      <c r="C54" s="11"/>
      <c r="D54" s="16"/>
      <c r="E54" s="22"/>
      <c r="G54" s="28"/>
      <c r="H54" s="28"/>
    </row>
    <row r="55" spans="2:15" ht="16.5" thickTop="1" thickBot="1">
      <c r="C55" s="11"/>
      <c r="D55" s="16"/>
      <c r="E55" s="22"/>
      <c r="G55" s="28"/>
      <c r="H55" s="29"/>
    </row>
    <row r="56" spans="2:15" ht="16.5" thickTop="1" thickBot="1">
      <c r="C56" s="11"/>
      <c r="D56" s="16"/>
      <c r="E56" s="22"/>
    </row>
    <row r="57" spans="2:15" ht="16.5" thickTop="1" thickBot="1">
      <c r="B57" s="36"/>
      <c r="C57" s="36" t="s">
        <v>323</v>
      </c>
      <c r="D57" s="36"/>
      <c r="E57" s="36"/>
    </row>
    <row r="58" spans="2:15" ht="16.5" thickTop="1" thickBot="1">
      <c r="C58" s="36" t="s">
        <v>319</v>
      </c>
      <c r="D58" s="36"/>
      <c r="E58" s="36"/>
    </row>
    <row r="59" spans="2:15" ht="16.5" thickTop="1" thickBot="1">
      <c r="C59" s="44" t="s">
        <v>278</v>
      </c>
      <c r="D59" s="41">
        <f>G3</f>
        <v>45577</v>
      </c>
    </row>
    <row r="60" spans="2:15" ht="16.5" thickTop="1" thickBot="1">
      <c r="C60" s="44" t="s">
        <v>248</v>
      </c>
      <c r="D60" s="42" t="s">
        <v>28</v>
      </c>
    </row>
    <row r="61" spans="2:15" ht="16.5" thickTop="1" thickBot="1">
      <c r="C61" s="44" t="s">
        <v>279</v>
      </c>
      <c r="D61" s="22" t="b">
        <v>1</v>
      </c>
    </row>
    <row r="62" spans="2:15" ht="16.5" thickTop="1" thickBot="1">
      <c r="C62" s="44" t="s">
        <v>280</v>
      </c>
      <c r="D62" s="22" t="s">
        <v>59</v>
      </c>
    </row>
    <row r="63" spans="2:15" s="34" customFormat="1" ht="15.75" thickTop="1">
      <c r="B63" s="33"/>
      <c r="C63" s="33" t="s">
        <v>33</v>
      </c>
      <c r="D63" s="33"/>
      <c r="E63" s="33"/>
      <c r="F63" s="33" t="s">
        <v>36</v>
      </c>
      <c r="G63" s="33"/>
      <c r="H63" s="33"/>
      <c r="I63" s="33" t="s">
        <v>39</v>
      </c>
      <c r="J63" s="33"/>
      <c r="K63" s="33"/>
    </row>
    <row r="64" spans="2:15" ht="15.75" thickBot="1">
      <c r="C64" s="40" t="s">
        <v>324</v>
      </c>
      <c r="D64" s="40" t="s">
        <v>325</v>
      </c>
      <c r="E64" s="40" t="s">
        <v>326</v>
      </c>
      <c r="F64" s="40" t="s">
        <v>324</v>
      </c>
      <c r="G64" s="40" t="s">
        <v>325</v>
      </c>
      <c r="H64" s="40" t="s">
        <v>326</v>
      </c>
      <c r="I64" s="40" t="s">
        <v>324</v>
      </c>
      <c r="J64" s="40" t="s">
        <v>325</v>
      </c>
      <c r="K64" s="40" t="s">
        <v>326</v>
      </c>
    </row>
    <row r="65" spans="2:11" ht="16.5" thickTop="1" thickBot="1">
      <c r="B65" s="44" t="s">
        <v>245</v>
      </c>
      <c r="C65" s="46">
        <f>_xll.CalendarValueDateTenor($G$4,$G$3,B65)</f>
        <v>45587</v>
      </c>
      <c r="D65" s="46">
        <f>_xll.CalendarAddPeriod($G$4,$C65,C$63,"ModifiedFollowing",TRUE)</f>
        <v>45618</v>
      </c>
      <c r="E65" s="47">
        <f>_xll.YieldCurveForwardRate($C$16,C65,D65,$D$60,$D$61,$D$62)</f>
        <v>1.8421896937235459E-2</v>
      </c>
      <c r="F65" s="46">
        <f>_xll.CalendarValueDateTenor($G$4,$G$3,$B65)</f>
        <v>45587</v>
      </c>
      <c r="G65" s="46">
        <f>_xll.CalendarAddPeriod($G$4,$C65,F$63,"ModifiedFollowing",TRUE)</f>
        <v>45679</v>
      </c>
      <c r="H65" s="47">
        <f>_xll.YieldCurveForwardRate($C$16,F65,G65,$D$60,$D$61,$D$62)</f>
        <v>1.8421896937234866E-2</v>
      </c>
      <c r="I65" s="46">
        <f>_xll.CalendarValueDateTenor($G$4,$G$3,$B65)</f>
        <v>45587</v>
      </c>
      <c r="J65" s="46">
        <f>_xll.CalendarAddPeriod($G$4,$C65,I$63,"ModifiedFollowing",TRUE)</f>
        <v>45769</v>
      </c>
      <c r="K65" s="47">
        <f>_xll.YieldCurveForwardRate($C$16,I65,J65,$D$60,$D$61,$D$62)</f>
        <v>1.8338975666652425E-2</v>
      </c>
    </row>
    <row r="66" spans="2:11" ht="16.5" thickTop="1" thickBot="1">
      <c r="B66" s="44" t="s">
        <v>33</v>
      </c>
      <c r="C66" s="46">
        <f>_xll.CalendarValueDateTenor($G$4,$G$3,B66)</f>
        <v>45611</v>
      </c>
      <c r="D66" s="46">
        <f>_xll.CalendarAddPeriod($G$4,$C66,C$63,"ModifiedFollowing",TRUE)</f>
        <v>45642</v>
      </c>
      <c r="E66" s="47">
        <f>_xll.YieldCurveForwardRate($C$16,C66,D66,$D$60,$D$61,$D$62)</f>
        <v>1.8421896937235459E-2</v>
      </c>
      <c r="F66" s="46">
        <f>_xll.CalendarValueDateTenor($G$4,$G$3,$B66)</f>
        <v>45611</v>
      </c>
      <c r="G66" s="46">
        <f>_xll.CalendarAddPeriod($G$4,$C66,F$63,"ModifiedFollowing",TRUE)</f>
        <v>45705</v>
      </c>
      <c r="H66" s="47">
        <f>_xll.YieldCurveForwardRate($C$16,F66,G66,$D$60,$D$61,$D$62)</f>
        <v>1.8421896937235942E-2</v>
      </c>
      <c r="I66" s="46">
        <f>_xll.CalendarValueDateTenor($G$4,$G$3,$B66)</f>
        <v>45611</v>
      </c>
      <c r="J66" s="46">
        <f>_xll.CalendarAddPeriod($G$4,$C66,I$63,"ModifiedFollowing",TRUE)</f>
        <v>45792</v>
      </c>
      <c r="K66" s="47">
        <f>_xll.YieldCurveForwardRate($C$16,I66,J66,$D$60,$D$61,$D$62)</f>
        <v>1.8060182043840075E-2</v>
      </c>
    </row>
    <row r="67" spans="2:11" ht="16.5" thickTop="1" thickBot="1">
      <c r="B67" s="44" t="s">
        <v>246</v>
      </c>
      <c r="C67" s="46">
        <f>_xll.CalendarValueDateTenor($G$4,$G$3,B67)</f>
        <v>45642</v>
      </c>
      <c r="D67" s="46">
        <f>_xll.CalendarAddPeriod($G$4,$C67,C$63,"ModifiedFollowing",TRUE)</f>
        <v>45673</v>
      </c>
      <c r="E67" s="47">
        <f>_xll.YieldCurveForwardRate($C$16,C67,D67,$D$60,$D$61,$D$62)</f>
        <v>1.8421896937235047E-2</v>
      </c>
      <c r="F67" s="46">
        <f>_xll.CalendarValueDateTenor($G$4,$G$3,$B67)</f>
        <v>45642</v>
      </c>
      <c r="G67" s="46">
        <f>_xll.CalendarAddPeriod($G$4,$C67,F$63,"ModifiedFollowing",TRUE)</f>
        <v>45733</v>
      </c>
      <c r="H67" s="47">
        <f>_xll.YieldCurveForwardRate($C$16,F67,G67,$D$60,$D$61,$D$62)</f>
        <v>1.8421896937235768E-2</v>
      </c>
      <c r="I67" s="46">
        <f>_xll.CalendarValueDateTenor($G$4,$G$3,$B67)</f>
        <v>45642</v>
      </c>
      <c r="J67" s="46">
        <f>_xll.CalendarAddPeriod($G$4,$C67,I$63,"ModifiedFollowing",TRUE)</f>
        <v>45824</v>
      </c>
      <c r="K67" s="47">
        <f>_xll.YieldCurveForwardRate($C$16,I67,J67,$D$60,$D$61,$D$62)</f>
        <v>1.7582311307366712E-2</v>
      </c>
    </row>
    <row r="68" spans="2:11" ht="16.5" thickTop="1" thickBot="1">
      <c r="B68" s="44" t="s">
        <v>36</v>
      </c>
      <c r="C68" s="46">
        <f>_xll.CalendarValueDateTenor($G$4,$G$3,B68)</f>
        <v>45672</v>
      </c>
      <c r="D68" s="46">
        <f>_xll.CalendarAddPeriod($G$4,$C68,C$63,"ModifiedFollowing",TRUE)</f>
        <v>45705</v>
      </c>
      <c r="E68" s="47">
        <f>_xll.YieldCurveForwardRate($C$16,C68,D68,$D$60,$D$61,$D$62)</f>
        <v>1.8421896937236223E-2</v>
      </c>
      <c r="F68" s="46">
        <f>_xll.CalendarValueDateTenor($G$4,$G$3,$B68)</f>
        <v>45672</v>
      </c>
      <c r="G68" s="46">
        <f>_xll.CalendarAddPeriod($G$4,$C68,F$63,"ModifiedFollowing",TRUE)</f>
        <v>45762</v>
      </c>
      <c r="H68" s="47">
        <f>_xll.YieldCurveForwardRate($C$16,F68,G68,$D$60,$D$61,$D$62)</f>
        <v>1.8401722881073158E-2</v>
      </c>
      <c r="I68" s="46">
        <f>_xll.CalendarValueDateTenor($G$4,$G$3,$B68)</f>
        <v>45672</v>
      </c>
      <c r="J68" s="46">
        <f>_xll.CalendarAddPeriod($G$4,$C68,I$63,"ModifiedFollowing",TRUE)</f>
        <v>45853</v>
      </c>
      <c r="K68" s="47">
        <f>_xll.YieldCurveForwardRate($C$16,I68,J68,$D$60,$D$61,$D$62)</f>
        <v>1.7052158799239336E-2</v>
      </c>
    </row>
    <row r="69" spans="2:11" ht="16.5" thickTop="1" thickBot="1">
      <c r="B69" s="44" t="s">
        <v>274</v>
      </c>
      <c r="C69" s="46">
        <f>_xll.CalendarValueDateTenor($G$4,$G$3,B69)</f>
        <v>45705</v>
      </c>
      <c r="D69" s="46">
        <f>_xll.CalendarAddPeriod($G$4,$C69,C$63,"ModifiedFollowing",TRUE)</f>
        <v>45733</v>
      </c>
      <c r="E69" s="47">
        <f>_xll.YieldCurveForwardRate($C$16,C69,D69,$D$60,$D$61,$D$62)</f>
        <v>1.8421896937235845E-2</v>
      </c>
      <c r="F69" s="46">
        <f>_xll.CalendarValueDateTenor($G$4,$G$3,$B69)</f>
        <v>45705</v>
      </c>
      <c r="G69" s="46">
        <f>_xll.CalendarAddPeriod($G$4,$C69,F$63,"ModifiedFollowing",TRUE)</f>
        <v>45796</v>
      </c>
      <c r="H69" s="47">
        <f>_xll.YieldCurveForwardRate($C$16,F69,G69,$D$60,$D$61,$D$62)</f>
        <v>1.7595068278642129E-2</v>
      </c>
      <c r="I69" s="46">
        <f>_xll.CalendarValueDateTenor($G$4,$G$3,$B69)</f>
        <v>45705</v>
      </c>
      <c r="J69" s="46">
        <f>_xll.CalendarAddPeriod($G$4,$C69,I$63,"ModifiedFollowing",TRUE)</f>
        <v>45887</v>
      </c>
      <c r="K69" s="47">
        <f>_xll.YieldCurveForwardRate($C$16,I69,J69,$D$60,$D$61,$D$62)</f>
        <v>1.6613351205681959E-2</v>
      </c>
    </row>
    <row r="70" spans="2:11" ht="16.5" thickTop="1" thickBot="1">
      <c r="B70" s="44" t="s">
        <v>275</v>
      </c>
      <c r="C70" s="46">
        <f>_xll.CalendarValueDateTenor($G$4,$G$3,B70)</f>
        <v>45733</v>
      </c>
      <c r="D70" s="46">
        <f>_xll.CalendarAddPeriod($G$4,$C70,C$63,"ModifiedFollowing",TRUE)</f>
        <v>45764</v>
      </c>
      <c r="E70" s="47">
        <f>_xll.YieldCurveForwardRate($C$16,C70,D70,$D$60,$D$61,$D$62)</f>
        <v>1.824428557830525E-2</v>
      </c>
      <c r="F70" s="46">
        <f>_xll.CalendarValueDateTenor($G$4,$G$3,$B70)</f>
        <v>45733</v>
      </c>
      <c r="G70" s="46">
        <f>_xll.CalendarAddPeriod($G$4,$C70,F$63,"ModifiedFollowing",TRUE)</f>
        <v>45825</v>
      </c>
      <c r="H70" s="47">
        <f>_xll.YieldCurveForwardRate($C$16,F70,G70,$D$60,$D$61,$D$62)</f>
        <v>1.6728183429413963E-2</v>
      </c>
      <c r="I70" s="46">
        <f>_xll.CalendarValueDateTenor($G$4,$G$3,$B70)</f>
        <v>45733</v>
      </c>
      <c r="J70" s="46">
        <f>_xll.CalendarAddPeriod($G$4,$C70,I$63,"ModifiedFollowing",TRUE)</f>
        <v>45917</v>
      </c>
      <c r="K70" s="47">
        <f>_xll.YieldCurveForwardRate($C$16,I70,J70,$D$60,$D$61,$D$62)</f>
        <v>1.6193269151597675E-2</v>
      </c>
    </row>
    <row r="71" spans="2:11" ht="16.5" thickTop="1" thickBot="1">
      <c r="B71" s="44" t="s">
        <v>39</v>
      </c>
      <c r="C71" s="46">
        <f>_xll.CalendarValueDateTenor($G$4,$G$3,B71)</f>
        <v>45762</v>
      </c>
      <c r="D71" s="46">
        <f>_xll.CalendarAddPeriod($G$4,$C71,C$63,"ModifiedFollowing",TRUE)</f>
        <v>45792</v>
      </c>
      <c r="E71" s="47">
        <f>_xll.YieldCurveForwardRate($C$16,C71,D71,$D$60,$D$61,$D$62)</f>
        <v>1.6301620906460611E-2</v>
      </c>
      <c r="F71" s="46">
        <f>_xll.CalendarValueDateTenor($G$4,$G$3,$B71)</f>
        <v>45762</v>
      </c>
      <c r="G71" s="46">
        <f>_xll.CalendarAddPeriod($G$4,$C71,F$63,"ModifiedFollowing",TRUE)</f>
        <v>45853</v>
      </c>
      <c r="H71" s="47">
        <f>_xll.YieldCurveForwardRate($C$16,F71,G71,$D$60,$D$61,$D$62)</f>
        <v>1.5717425091930727E-2</v>
      </c>
      <c r="I71" s="46">
        <f>_xll.CalendarValueDateTenor($G$4,$G$3,$B71)</f>
        <v>45762</v>
      </c>
      <c r="J71" s="46">
        <f>_xll.CalendarAddPeriod($G$4,$C71,I$63,"ModifiedFollowing",TRUE)</f>
        <v>45945</v>
      </c>
      <c r="K71" s="47">
        <f>_xll.YieldCurveForwardRate($C$16,I71,J71,$D$60,$D$61,$D$62)</f>
        <v>1.5755627044325569E-2</v>
      </c>
    </row>
    <row r="72" spans="2:11" ht="16.5" thickTop="1" thickBot="1">
      <c r="B72" s="44" t="s">
        <v>247</v>
      </c>
      <c r="C72" s="46">
        <f>_xll.CalendarValueDateTenor($G$4,$G$3,B72)</f>
        <v>45945</v>
      </c>
      <c r="D72" s="46">
        <f>_xll.CalendarAddPeriod($G$4,$C72,C$63,"ModifiedFollowing",TRUE)</f>
        <v>45978</v>
      </c>
      <c r="E72" s="47">
        <f>_xll.YieldCurveForwardRate($C$16,C72,D72,$D$60,$D$61,$D$62)</f>
        <v>1.7153694752995201E-2</v>
      </c>
      <c r="F72" s="46">
        <f>_xll.CalendarValueDateTenor($G$4,$G$3,$B72)</f>
        <v>45945</v>
      </c>
      <c r="G72" s="46">
        <f>_xll.CalendarAddPeriod($G$4,$C72,F$63,"ModifiedFollowing",TRUE)</f>
        <v>46037</v>
      </c>
      <c r="H72" s="47">
        <f>_xll.YieldCurveForwardRate($C$16,F72,G72,$D$60,$D$61,$D$62)</f>
        <v>1.7163031346060807E-2</v>
      </c>
      <c r="I72" s="46">
        <f>_xll.CalendarValueDateTenor($G$4,$G$3,$B72)</f>
        <v>45945</v>
      </c>
      <c r="J72" s="46">
        <f>_xll.CalendarAddPeriod($G$4,$C72,I$63,"ModifiedFollowing",TRUE)</f>
        <v>46127</v>
      </c>
      <c r="K72" s="47">
        <f>_xll.YieldCurveForwardRate($C$16,I72,J72,$D$60,$D$61,$D$62)</f>
        <v>1.7177273606670086E-2</v>
      </c>
    </row>
    <row r="73" spans="2:11" ht="15.75" thickTop="1"/>
  </sheetData>
  <phoneticPr fontId="3" type="noConversion"/>
  <dataValidations count="2">
    <dataValidation type="list" allowBlank="1" showInputMessage="1" showErrorMessage="1" sqref="C6" xr:uid="{F2138B10-D447-4BC3-98E9-56941358FB76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J19:J21" xr:uid="{37C990C5-AE1B-4F39-AC6F-B641AAECE3D0}">
      <formula1>$K$24:$K$28</formula1>
    </dataValidation>
  </dataValidations>
  <hyperlinks>
    <hyperlink ref="C15" r:id="rId1" display="CalibrationSet@1" xr:uid="{261B03F3-FF7E-4AFB-98E3-6EDCD761F4DA}"/>
    <hyperlink ref="I1" r:id="rId2" xr:uid="{FF27D2B0-63FA-4424-B167-2B62B8CF0C32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D949F94-40D1-4C75-9EDE-E7A1D62D3520}">
          <x14:formula1>
            <xm:f>Enum!$B$53:$B$62</xm:f>
          </x14:formula1>
          <xm:sqref>C5</xm:sqref>
        </x14:dataValidation>
        <x14:dataValidation type="list" allowBlank="1" showInputMessage="1" showErrorMessage="1" xr:uid="{FB2A4EA0-66B6-433A-8186-01618CB861AC}">
          <x14:formula1>
            <xm:f>Enum!$B$29:$B$30</xm:f>
          </x14:formula1>
          <xm:sqref>C4</xm:sqref>
        </x14:dataValidation>
        <x14:dataValidation type="list" allowBlank="1" showInputMessage="1" showErrorMessage="1" xr:uid="{DBEAC86D-A92C-4F6A-9039-B2836B6ADE51}">
          <x14:formula1>
            <xm:f>Enum!$L$34:$L$41</xm:f>
          </x14:formula1>
          <xm:sqref>J33</xm:sqref>
        </x14:dataValidation>
        <x14:dataValidation type="list" allowBlank="1" showInputMessage="1" showErrorMessage="1" xr:uid="{944D392F-5E89-44EE-897C-CF93FF147B34}">
          <x14:formula1>
            <xm:f>Enum!$B$20:$B$26</xm:f>
          </x14:formula1>
          <xm:sqref>J25:J26</xm:sqref>
        </x14:dataValidation>
        <x14:dataValidation type="list" allowBlank="1" showInputMessage="1" showErrorMessage="1" xr:uid="{0E7B0CA4-3953-468D-B0A7-A675E93D9FBD}">
          <x14:formula1>
            <xm:f>'C:\mcp\python2\excel\[swap test.xlsx]Enum'!#REF!</xm:f>
          </x14:formula1>
          <xm:sqref>D60 D62</xm:sqref>
        </x14:dataValidation>
        <x14:dataValidation type="list" allowBlank="1" showInputMessage="1" showErrorMessage="1" xr:uid="{06ED4545-08D0-403B-BAFE-9ECA23AF4A0C}">
          <x14:formula1>
            <xm:f>Enum!$L$17:$L$22</xm:f>
          </x14:formula1>
          <xm:sqref>J27:J28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FR007</x:sheet>
      <x:address>C15</x:address>
    </x:cell>
    <x:cell>
      <x:sheet>FR007</x:sheet>
      <x:address>C16</x:address>
    </x:cell>
    <x:cell>
      <x:sheet>FR007</x:sheet>
      <x:address>I19</x:address>
    </x:cell>
    <x:cell>
      <x:sheet>FR007</x:sheet>
      <x:address>D41</x:address>
    </x:cell>
    <x:cell>
      <x:sheet>FR007</x:sheet>
      <x:address>E41</x:address>
    </x:cell>
    <x:cell>
      <x:sheet>FR007</x:sheet>
      <x:address>C42</x:address>
    </x:cell>
    <x:cell>
      <x:sheet>FR007</x:sheet>
      <x:address>D42</x:address>
    </x:cell>
    <x:cell>
      <x:sheet>FR007</x:sheet>
      <x:address>E42</x:address>
    </x:cell>
    <x:cell>
      <x:sheet>FR007</x:sheet>
      <x:address>C43</x:address>
    </x:cell>
    <x:cell>
      <x:sheet>FR007</x:sheet>
      <x:address>D43</x:address>
    </x:cell>
    <x:cell>
      <x:sheet>FR007</x:sheet>
      <x:address>E43</x:address>
    </x:cell>
    <x:cell>
      <x:sheet>FR007</x:sheet>
      <x:address>C44</x:address>
    </x:cell>
    <x:cell>
      <x:sheet>FR007</x:sheet>
      <x:address>D44</x:address>
    </x:cell>
    <x:cell>
      <x:sheet>FR007</x:sheet>
      <x:address>E44</x:address>
    </x:cell>
    <x:cell>
      <x:sheet>FR007</x:sheet>
      <x:address>C45</x:address>
    </x:cell>
    <x:cell>
      <x:sheet>FR007</x:sheet>
      <x:address>D45</x:address>
    </x:cell>
    <x:cell>
      <x:sheet>FR007</x:sheet>
      <x:address>E45</x:address>
    </x:cell>
    <x:cell>
      <x:sheet>FR007</x:sheet>
      <x:address>C46</x:address>
    </x:cell>
    <x:cell>
      <x:sheet>FR007</x:sheet>
      <x:address>D46</x:address>
    </x:cell>
    <x:cell>
      <x:sheet>FR007</x:sheet>
      <x:address>E46</x:address>
    </x:cell>
    <x:cell>
      <x:sheet>FR007</x:sheet>
      <x:address>C47</x:address>
    </x:cell>
    <x:cell>
      <x:sheet>FR007</x:sheet>
      <x:address>D47</x:address>
    </x:cell>
    <x:cell>
      <x:sheet>FR007</x:sheet>
      <x:address>E47</x:address>
    </x:cell>
    <x:cell>
      <x:sheet>FR007</x:sheet>
      <x:address>C48</x:address>
    </x:cell>
    <x:cell>
      <x:sheet>FR007</x:sheet>
      <x:address>D48</x:address>
    </x:cell>
    <x:cell>
      <x:sheet>FR007</x:sheet>
      <x:address>E48</x:address>
    </x:cell>
    <x:cell>
      <x:sheet>FR007</x:sheet>
      <x:address>C49</x:address>
    </x:cell>
    <x:cell>
      <x:sheet>FR007</x:sheet>
      <x:address>D49</x:address>
    </x:cell>
    <x:cell>
      <x:sheet>FR007</x:sheet>
      <x:address>E49</x:address>
    </x:cell>
    <x:cell>
      <x:sheet>FR007</x:sheet>
      <x:address>C50</x:address>
    </x:cell>
    <x:cell>
      <x:sheet>FR007</x:sheet>
      <x:address>D50</x:address>
    </x:cell>
    <x:cell>
      <x:sheet>FR007</x:sheet>
      <x:address>E50</x:address>
    </x:cell>
    <x:cell>
      <x:sheet>FR007</x:sheet>
      <x:address>C51</x:address>
    </x:cell>
    <x:cell>
      <x:sheet>FR007</x:sheet>
      <x:address>D51</x:address>
    </x:cell>
    <x:cell>
      <x:sheet>FR007</x:sheet>
      <x:address>E51</x:address>
    </x:cell>
    <x:cell>
      <x:sheet>FR007</x:sheet>
      <x:address>C52</x:address>
    </x:cell>
    <x:cell>
      <x:sheet>FR007</x:sheet>
      <x:address>D52</x:address>
    </x:cell>
    <x:cell>
      <x:sheet>FR007</x:sheet>
      <x:address>E52</x:address>
    </x:cell>
    <x:cell>
      <x:sheet>FR007</x:sheet>
      <x:address>C53</x:address>
    </x:cell>
    <x:cell>
      <x:sheet>FR007</x:sheet>
      <x:address>D53</x:address>
    </x:cell>
    <x:cell>
      <x:sheet>FR007</x:sheet>
      <x:address>E53</x:address>
    </x:cell>
    <x:cell>
      <x:sheet>FR007</x:sheet>
      <x:address>C54</x:address>
    </x:cell>
    <x:cell>
      <x:sheet>FR007</x:sheet>
      <x:address>D54</x:address>
    </x:cell>
    <x:cell>
      <x:sheet>FR007</x:sheet>
      <x:address>E54</x:address>
    </x:cell>
    <x:cell>
      <x:sheet>FR007</x:sheet>
      <x:address>C66</x:address>
    </x:cell>
    <x:cell>
      <x:sheet>FR007</x:sheet>
      <x:address>E66</x:address>
    </x:cell>
    <x:cell>
      <x:sheet>FR007</x:sheet>
      <x:address>F66</x:address>
    </x:cell>
    <x:cell>
      <x:sheet>FR007</x:sheet>
      <x:address>H66</x:address>
    </x:cell>
    <x:cell>
      <x:sheet>FR007</x:sheet>
      <x:address>I66</x:address>
    </x:cell>
    <x:cell>
      <x:sheet>FR007</x:sheet>
      <x:address>K66</x:address>
    </x:cell>
    <x:cell>
      <x:sheet>FR007</x:sheet>
      <x:address>C67</x:address>
    </x:cell>
    <x:cell>
      <x:sheet>FR007</x:sheet>
      <x:address>E67</x:address>
    </x:cell>
    <x:cell>
      <x:sheet>FR007</x:sheet>
      <x:address>F67</x:address>
    </x:cell>
    <x:cell>
      <x:sheet>FR007</x:sheet>
      <x:address>H67</x:address>
    </x:cell>
    <x:cell>
      <x:sheet>FR007</x:sheet>
      <x:address>I67</x:address>
    </x:cell>
    <x:cell>
      <x:sheet>FR007</x:sheet>
      <x:address>K67</x:address>
    </x:cell>
    <x:cell>
      <x:sheet>FR007</x:sheet>
      <x:address>C68</x:address>
    </x:cell>
    <x:cell>
      <x:sheet>FR007</x:sheet>
      <x:address>E68</x:address>
    </x:cell>
    <x:cell>
      <x:sheet>FR007</x:sheet>
      <x:address>F68</x:address>
    </x:cell>
    <x:cell>
      <x:sheet>FR007</x:sheet>
      <x:address>H68</x:address>
    </x:cell>
    <x:cell>
      <x:sheet>FR007</x:sheet>
      <x:address>I68</x:address>
    </x:cell>
    <x:cell>
      <x:sheet>FR007</x:sheet>
      <x:address>K68</x:address>
    </x:cell>
    <x:cell>
      <x:sheet>FR007</x:sheet>
      <x:address>C69</x:address>
    </x:cell>
    <x:cell>
      <x:sheet>FR007</x:sheet>
      <x:address>E69</x:address>
    </x:cell>
    <x:cell>
      <x:sheet>FR007</x:sheet>
      <x:address>F69</x:address>
    </x:cell>
    <x:cell>
      <x:sheet>FR007</x:sheet>
      <x:address>H69</x:address>
    </x:cell>
    <x:cell>
      <x:sheet>FR007</x:sheet>
      <x:address>I69</x:address>
    </x:cell>
    <x:cell>
      <x:sheet>FR007</x:sheet>
      <x:address>K69</x:address>
    </x:cell>
    <x:cell>
      <x:sheet>FR007</x:sheet>
      <x:address>C70</x:address>
    </x:cell>
    <x:cell>
      <x:sheet>FR007</x:sheet>
      <x:address>E70</x:address>
    </x:cell>
    <x:cell>
      <x:sheet>FR007</x:sheet>
      <x:address>F70</x:address>
    </x:cell>
    <x:cell>
      <x:sheet>FR007</x:sheet>
      <x:address>H70</x:address>
    </x:cell>
    <x:cell>
      <x:sheet>FR007</x:sheet>
      <x:address>I70</x:address>
    </x:cell>
    <x:cell>
      <x:sheet>FR007</x:sheet>
      <x:address>K70</x:address>
    </x:cell>
    <x:cell>
      <x:sheet>FR007</x:sheet>
      <x:address>C71</x:address>
    </x:cell>
    <x:cell>
      <x:sheet>FR007</x:sheet>
      <x:address>E71</x:address>
    </x:cell>
    <x:cell>
      <x:sheet>FR007</x:sheet>
      <x:address>F71</x:address>
    </x:cell>
    <x:cell>
      <x:sheet>FR007</x:sheet>
      <x:address>H71</x:address>
    </x:cell>
    <x:cell>
      <x:sheet>FR007</x:sheet>
      <x:address>I71</x:address>
    </x:cell>
    <x:cell>
      <x:sheet>FR007</x:sheet>
      <x:address>K71</x:address>
    </x:cell>
    <x:cell>
      <x:sheet>FR007</x:sheet>
      <x:address>C72</x:address>
    </x:cell>
    <x:cell>
      <x:sheet>FR007</x:sheet>
      <x:address>E72</x:address>
    </x:cell>
    <x:cell>
      <x:sheet>FR007</x:sheet>
      <x:address>F72</x:address>
    </x:cell>
    <x:cell>
      <x:sheet>FR007</x:sheet>
      <x:address>H72</x:address>
    </x:cell>
    <x:cell>
      <x:sheet>FR007</x:sheet>
      <x:address>I72</x:address>
    </x:cell>
    <x:cell>
      <x:sheet>FR007</x:sheet>
      <x:address>K72</x:address>
    </x:cell>
    <x:cell>
      <x:sheet>FR007</x:sheet>
      <x:address>C73</x:address>
    </x:cell>
    <x:cell>
      <x:sheet>FR007</x:sheet>
      <x:address>E73</x:address>
    </x:cell>
    <x:cell>
      <x:sheet>FR007</x:sheet>
      <x:address>F73</x:address>
    </x:cell>
    <x:cell>
      <x:sheet>FR007</x:sheet>
      <x:address>H73</x:address>
    </x:cell>
    <x:cell>
      <x:sheet>FR007</x:sheet>
      <x:address>I73</x:address>
    </x:cell>
    <x:cell>
      <x:sheet>FR007</x:sheet>
      <x:address>K73</x:address>
    </x:cell>
    <x:cell>
      <x:sheet>SHIBOR3M</x:sheet>
      <x:address>C15</x:address>
    </x:cell>
    <x:cell>
      <x:sheet>SHIBOR3M</x:sheet>
      <x:address>C16</x:address>
    </x:cell>
    <x:cell>
      <x:sheet>SHIBOR3M</x:sheet>
      <x:address>I19</x:address>
    </x:cell>
    <x:cell>
      <x:sheet>SHIBOR3M</x:sheet>
      <x:address>D40</x:address>
    </x:cell>
    <x:cell>
      <x:sheet>SHIBOR3M</x:sheet>
      <x:address>E40</x:address>
    </x:cell>
    <x:cell>
      <x:sheet>SHIBOR3M</x:sheet>
      <x:address>F40</x:address>
    </x:cell>
    <x:cell>
      <x:sheet>SHIBOR3M</x:sheet>
      <x:address>C41</x:address>
    </x:cell>
    <x:cell>
      <x:sheet>SHIBOR3M</x:sheet>
      <x:address>D41</x:address>
    </x:cell>
    <x:cell>
      <x:sheet>SHIBOR3M</x:sheet>
      <x:address>E41</x:address>
    </x:cell>
    <x:cell>
      <x:sheet>SHIBOR3M</x:sheet>
      <x:address>C42</x:address>
    </x:cell>
    <x:cell>
      <x:sheet>SHIBOR3M</x:sheet>
      <x:address>D42</x:address>
    </x:cell>
    <x:cell>
      <x:sheet>SHIBOR3M</x:sheet>
      <x:address>E42</x:address>
    </x:cell>
    <x:cell>
      <x:sheet>SHIBOR3M</x:sheet>
      <x:address>C43</x:address>
    </x:cell>
    <x:cell>
      <x:sheet>SHIBOR3M</x:sheet>
      <x:address>D43</x:address>
    </x:cell>
    <x:cell>
      <x:sheet>SHIBOR3M</x:sheet>
      <x:address>E43</x:address>
    </x:cell>
    <x:cell>
      <x:sheet>SHIBOR3M</x:sheet>
      <x:address>C44</x:address>
    </x:cell>
    <x:cell>
      <x:sheet>SHIBOR3M</x:sheet>
      <x:address>D44</x:address>
    </x:cell>
    <x:cell>
      <x:sheet>SHIBOR3M</x:sheet>
      <x:address>E44</x:address>
    </x:cell>
    <x:cell>
      <x:sheet>SHIBOR3M</x:sheet>
      <x:address>C45</x:address>
    </x:cell>
    <x:cell>
      <x:sheet>SHIBOR3M</x:sheet>
      <x:address>D45</x:address>
    </x:cell>
    <x:cell>
      <x:sheet>SHIBOR3M</x:sheet>
      <x:address>E45</x:address>
    </x:cell>
    <x:cell>
      <x:sheet>SHIBOR3M</x:sheet>
      <x:address>C46</x:address>
    </x:cell>
    <x:cell>
      <x:sheet>SHIBOR3M</x:sheet>
      <x:address>D46</x:address>
    </x:cell>
    <x:cell>
      <x:sheet>SHIBOR3M</x:sheet>
      <x:address>E46</x:address>
    </x:cell>
    <x:cell>
      <x:sheet>SHIBOR3M</x:sheet>
      <x:address>C47</x:address>
    </x:cell>
    <x:cell>
      <x:sheet>SHIBOR3M</x:sheet>
      <x:address>D47</x:address>
    </x:cell>
    <x:cell>
      <x:sheet>SHIBOR3M</x:sheet>
      <x:address>E47</x:address>
    </x:cell>
    <x:cell>
      <x:sheet>SHIBOR3M</x:sheet>
      <x:address>C48</x:address>
    </x:cell>
    <x:cell>
      <x:sheet>SHIBOR3M</x:sheet>
      <x:address>D48</x:address>
    </x:cell>
    <x:cell>
      <x:sheet>SHIBOR3M</x:sheet>
      <x:address>E48</x:address>
    </x:cell>
    <x:cell>
      <x:sheet>SHIBOR3M</x:sheet>
      <x:address>C49</x:address>
    </x:cell>
    <x:cell>
      <x:sheet>SHIBOR3M</x:sheet>
      <x:address>D49</x:address>
    </x:cell>
    <x:cell>
      <x:sheet>SHIBOR3M</x:sheet>
      <x:address>E49</x:address>
    </x:cell>
    <x:cell>
      <x:sheet>SHIBOR3M</x:sheet>
      <x:address>C50</x:address>
    </x:cell>
    <x:cell>
      <x:sheet>SHIBOR3M</x:sheet>
      <x:address>D50</x:address>
    </x:cell>
    <x:cell>
      <x:sheet>SHIBOR3M</x:sheet>
      <x:address>E50</x:address>
    </x:cell>
    <x:cell>
      <x:sheet>SHIBOR3M</x:sheet>
      <x:address>C51</x:address>
    </x:cell>
    <x:cell>
      <x:sheet>SHIBOR3M</x:sheet>
      <x:address>D51</x:address>
    </x:cell>
    <x:cell>
      <x:sheet>SHIBOR3M</x:sheet>
      <x:address>E51</x:address>
    </x:cell>
    <x:cell>
      <x:sheet>SHIBOR3M</x:sheet>
      <x:address>C52</x:address>
    </x:cell>
    <x:cell>
      <x:sheet>SHIBOR3M</x:sheet>
      <x:address>D52</x:address>
    </x:cell>
    <x:cell>
      <x:sheet>SHIBOR3M</x:sheet>
      <x:address>E52</x:address>
    </x:cell>
    <x:cell>
      <x:sheet>SHIBOR3M</x:sheet>
      <x:address>C53</x:address>
    </x:cell>
    <x:cell>
      <x:sheet>SHIBOR3M</x:sheet>
      <x:address>D53</x:address>
    </x:cell>
    <x:cell>
      <x:sheet>SHIBOR3M</x:sheet>
      <x:address>E53</x:address>
    </x:cell>
    <x:cell>
      <x:sheet>SHIBOR3M</x:sheet>
      <x:address>C65</x:address>
    </x:cell>
    <x:cell>
      <x:sheet>SHIBOR3M</x:sheet>
      <x:address>E65</x:address>
    </x:cell>
    <x:cell>
      <x:sheet>SHIBOR3M</x:sheet>
      <x:address>F65</x:address>
    </x:cell>
    <x:cell>
      <x:sheet>SHIBOR3M</x:sheet>
      <x:address>H65</x:address>
    </x:cell>
    <x:cell>
      <x:sheet>SHIBOR3M</x:sheet>
      <x:address>I65</x:address>
    </x:cell>
    <x:cell>
      <x:sheet>SHIBOR3M</x:sheet>
      <x:address>K65</x:address>
    </x:cell>
    <x:cell>
      <x:sheet>SHIBOR3M</x:sheet>
      <x:address>C66</x:address>
    </x:cell>
    <x:cell>
      <x:sheet>SHIBOR3M</x:sheet>
      <x:address>E66</x:address>
    </x:cell>
    <x:cell>
      <x:sheet>SHIBOR3M</x:sheet>
      <x:address>F66</x:address>
    </x:cell>
    <x:cell>
      <x:sheet>SHIBOR3M</x:sheet>
      <x:address>H66</x:address>
    </x:cell>
    <x:cell>
      <x:sheet>SHIBOR3M</x:sheet>
      <x:address>I66</x:address>
    </x:cell>
    <x:cell>
      <x:sheet>SHIBOR3M</x:sheet>
      <x:address>K66</x:address>
    </x:cell>
    <x:cell>
      <x:sheet>SHIBOR3M</x:sheet>
      <x:address>C67</x:address>
    </x:cell>
    <x:cell>
      <x:sheet>SHIBOR3M</x:sheet>
      <x:address>E67</x:address>
    </x:cell>
    <x:cell>
      <x:sheet>SHIBOR3M</x:sheet>
      <x:address>F67</x:address>
    </x:cell>
    <x:cell>
      <x:sheet>SHIBOR3M</x:sheet>
      <x:address>H67</x:address>
    </x:cell>
    <x:cell>
      <x:sheet>SHIBOR3M</x:sheet>
      <x:address>I67</x:address>
    </x:cell>
    <x:cell>
      <x:sheet>SHIBOR3M</x:sheet>
      <x:address>K67</x:address>
    </x:cell>
    <x:cell>
      <x:sheet>SHIBOR3M</x:sheet>
      <x:address>C68</x:address>
    </x:cell>
    <x:cell>
      <x:sheet>SHIBOR3M</x:sheet>
      <x:address>E68</x:address>
    </x:cell>
    <x:cell>
      <x:sheet>SHIBOR3M</x:sheet>
      <x:address>F68</x:address>
    </x:cell>
    <x:cell>
      <x:sheet>SHIBOR3M</x:sheet>
      <x:address>H68</x:address>
    </x:cell>
    <x:cell>
      <x:sheet>SHIBOR3M</x:sheet>
      <x:address>I68</x:address>
    </x:cell>
    <x:cell>
      <x:sheet>SHIBOR3M</x:sheet>
      <x:address>K68</x:address>
    </x:cell>
    <x:cell>
      <x:sheet>SHIBOR3M</x:sheet>
      <x:address>C69</x:address>
    </x:cell>
    <x:cell>
      <x:sheet>SHIBOR3M</x:sheet>
      <x:address>E69</x:address>
    </x:cell>
    <x:cell>
      <x:sheet>SHIBOR3M</x:sheet>
      <x:address>F69</x:address>
    </x:cell>
    <x:cell>
      <x:sheet>SHIBOR3M</x:sheet>
      <x:address>H69</x:address>
    </x:cell>
    <x:cell>
      <x:sheet>SHIBOR3M</x:sheet>
      <x:address>I69</x:address>
    </x:cell>
    <x:cell>
      <x:sheet>SHIBOR3M</x:sheet>
      <x:address>K69</x:address>
    </x:cell>
    <x:cell>
      <x:sheet>SHIBOR3M</x:sheet>
      <x:address>C70</x:address>
    </x:cell>
    <x:cell>
      <x:sheet>SHIBOR3M</x:sheet>
      <x:address>E70</x:address>
    </x:cell>
    <x:cell>
      <x:sheet>SHIBOR3M</x:sheet>
      <x:address>F70</x:address>
    </x:cell>
    <x:cell>
      <x:sheet>SHIBOR3M</x:sheet>
      <x:address>H70</x:address>
    </x:cell>
    <x:cell>
      <x:sheet>SHIBOR3M</x:sheet>
      <x:address>I70</x:address>
    </x:cell>
    <x:cell>
      <x:sheet>SHIBOR3M</x:sheet>
      <x:address>K70</x:address>
    </x:cell>
    <x:cell>
      <x:sheet>SHIBOR3M</x:sheet>
      <x:address>C71</x:address>
    </x:cell>
    <x:cell>
      <x:sheet>SHIBOR3M</x:sheet>
      <x:address>E71</x:address>
    </x:cell>
    <x:cell>
      <x:sheet>SHIBOR3M</x:sheet>
      <x:address>F71</x:address>
    </x:cell>
    <x:cell>
      <x:sheet>SHIBOR3M</x:sheet>
      <x:address>H71</x:address>
    </x:cell>
    <x:cell>
      <x:sheet>SHIBOR3M</x:sheet>
      <x:address>I71</x:address>
    </x:cell>
    <x:cell>
      <x:sheet>SHIBOR3M</x:sheet>
      <x:address>K71</x:address>
    </x:cell>
    <x:cell>
      <x:sheet>SHIBOR3M</x:sheet>
      <x:address>C72</x:address>
    </x:cell>
    <x:cell>
      <x:sheet>SHIBOR3M</x:sheet>
      <x:address>E72</x:address>
    </x:cell>
    <x:cell>
      <x:sheet>SHIBOR3M</x:sheet>
      <x:address>F72</x:address>
    </x:cell>
    <x:cell>
      <x:sheet>SHIBOR3M</x:sheet>
      <x:address>H72</x:address>
    </x:cell>
    <x:cell>
      <x:sheet>SHIBOR3M</x:sheet>
      <x:address>I72</x:address>
    </x:cell>
    <x:cell>
      <x:sheet>SHIBOR3M</x:sheet>
      <x:address>K72</x:address>
    </x:cell>
  </x:dirty_cells>
</x:metadata>
</file>

<file path=customXml/itemProps1.xml><?xml version="1.0" encoding="utf-8"?>
<ds:datastoreItem xmlns:ds="http://schemas.openxmlformats.org/officeDocument/2006/customXml" ds:itemID="{0F2D52BC-7BA1-4E51-A593-1386C1CDD732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Calendar</vt:lpstr>
      <vt:lpstr>FR007</vt:lpstr>
      <vt:lpstr>SHIBOR3M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2024-10-06T02:50:11Z</dcterms:created>
  <dcterms:modified xsi:type="dcterms:W3CDTF">2025-07-17T01:03:08Z</dcterms:modified>
</cp:coreProperties>
</file>