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VuePress\my-docs\zh\draft\api\excel\"/>
    </mc:Choice>
  </mc:AlternateContent>
  <xr:revisionPtr revIDLastSave="0" documentId="13_ncr:1_{861CDEBE-7979-4D56-A362-555C25771127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Enum" sheetId="2" r:id="rId1"/>
    <sheet name="Calendar" sheetId="3" r:id="rId2"/>
    <sheet name="DEPO" sheetId="6" r:id="rId3"/>
    <sheet name="MktVolSurface2" sheetId="7" r:id="rId4"/>
    <sheet name="Realtime monitoring positions" sheetId="8" r:id="rId5"/>
    <sheet name="Report" sheetId="9" r:id="rId6"/>
  </sheets>
  <definedNames>
    <definedName name="Bd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8" l="1"/>
  <c r="W4" i="7"/>
  <c r="W5" i="8" s="1"/>
  <c r="U4" i="6"/>
  <c r="N4" i="6"/>
  <c r="C7" i="9" a="1"/>
  <c r="B4" i="3"/>
  <c r="D4" i="3"/>
  <c r="C4" i="3"/>
  <c r="F15" i="9" l="1"/>
  <c r="I18" i="9"/>
  <c r="G20" i="9"/>
  <c r="H21" i="9"/>
  <c r="C7" i="9"/>
  <c r="G7" i="9"/>
  <c r="D8" i="9"/>
  <c r="H8" i="9"/>
  <c r="E9" i="9"/>
  <c r="I9" i="9"/>
  <c r="F10" i="9"/>
  <c r="C11" i="9"/>
  <c r="G11" i="9"/>
  <c r="D12" i="9"/>
  <c r="H12" i="9"/>
  <c r="E13" i="9"/>
  <c r="I13" i="9"/>
  <c r="F14" i="9"/>
  <c r="C15" i="9"/>
  <c r="G15" i="9"/>
  <c r="D16" i="9"/>
  <c r="H16" i="9"/>
  <c r="E17" i="9"/>
  <c r="I17" i="9"/>
  <c r="F18" i="9"/>
  <c r="C19" i="9"/>
  <c r="G19" i="9"/>
  <c r="D20" i="9"/>
  <c r="H20" i="9"/>
  <c r="E21" i="9"/>
  <c r="I21" i="9"/>
  <c r="I7" i="9"/>
  <c r="C9" i="9"/>
  <c r="D10" i="9"/>
  <c r="E11" i="9"/>
  <c r="F12" i="9"/>
  <c r="G13" i="9"/>
  <c r="H14" i="9"/>
  <c r="I15" i="9"/>
  <c r="C17" i="9"/>
  <c r="D18" i="9"/>
  <c r="E19" i="9"/>
  <c r="F20" i="9"/>
  <c r="G21" i="9"/>
  <c r="F7" i="9"/>
  <c r="G8" i="9"/>
  <c r="H9" i="9"/>
  <c r="E10" i="9"/>
  <c r="F11" i="9"/>
  <c r="G12" i="9"/>
  <c r="H13" i="9"/>
  <c r="I14" i="9"/>
  <c r="G16" i="9"/>
  <c r="H17" i="9"/>
  <c r="F19" i="9"/>
  <c r="D21" i="9"/>
  <c r="D7" i="9"/>
  <c r="H7" i="9"/>
  <c r="E8" i="9"/>
  <c r="I8" i="9"/>
  <c r="F9" i="9"/>
  <c r="C10" i="9"/>
  <c r="G10" i="9"/>
  <c r="D11" i="9"/>
  <c r="H11" i="9"/>
  <c r="E12" i="9"/>
  <c r="I12" i="9"/>
  <c r="F13" i="9"/>
  <c r="C14" i="9"/>
  <c r="G14" i="9"/>
  <c r="D15" i="9"/>
  <c r="H15" i="9"/>
  <c r="E16" i="9"/>
  <c r="I16" i="9"/>
  <c r="F17" i="9"/>
  <c r="C18" i="9"/>
  <c r="G18" i="9"/>
  <c r="D19" i="9"/>
  <c r="H19" i="9"/>
  <c r="E20" i="9"/>
  <c r="I20" i="9"/>
  <c r="F21" i="9"/>
  <c r="E7" i="9"/>
  <c r="F8" i="9"/>
  <c r="G9" i="9"/>
  <c r="H10" i="9"/>
  <c r="I11" i="9"/>
  <c r="C13" i="9"/>
  <c r="D14" i="9"/>
  <c r="E15" i="9"/>
  <c r="F16" i="9"/>
  <c r="G17" i="9"/>
  <c r="H18" i="9"/>
  <c r="I19" i="9"/>
  <c r="C21" i="9"/>
  <c r="C8" i="9"/>
  <c r="D9" i="9"/>
  <c r="I10" i="9"/>
  <c r="C12" i="9"/>
  <c r="D13" i="9"/>
  <c r="E14" i="9"/>
  <c r="C16" i="9"/>
  <c r="D17" i="9"/>
  <c r="E18" i="9"/>
  <c r="C20" i="9"/>
  <c r="M2" i="8"/>
  <c r="N8" i="6" l="1"/>
  <c r="G8" i="6"/>
  <c r="W8" i="8"/>
  <c r="U8" i="6"/>
  <c r="W5" i="7"/>
  <c r="M10" i="6"/>
  <c r="K10" i="8"/>
  <c r="F10" i="6"/>
  <c r="L2" i="8"/>
  <c r="A4" i="7"/>
  <c r="K6" i="8"/>
  <c r="K9" i="8"/>
  <c r="M9" i="8"/>
  <c r="K8" i="8"/>
  <c r="M8" i="8"/>
  <c r="L7" i="8"/>
  <c r="M6" i="8"/>
  <c r="K2" i="8"/>
  <c r="M4" i="8"/>
  <c r="L4" i="8"/>
  <c r="K7" i="8"/>
  <c r="T10" i="6"/>
  <c r="L10" i="8"/>
  <c r="M7" i="8"/>
  <c r="L6" i="8"/>
  <c r="M5" i="8"/>
  <c r="K4" i="8"/>
  <c r="W16" i="7"/>
  <c r="K3" i="8"/>
  <c r="M10" i="8"/>
  <c r="B13" i="7"/>
  <c r="B10" i="7"/>
  <c r="L8" i="8"/>
  <c r="L3" i="8"/>
  <c r="L5" i="8"/>
  <c r="L9" i="8"/>
  <c r="B11" i="7"/>
  <c r="B8" i="7"/>
  <c r="K5" i="8"/>
  <c r="B7" i="7"/>
  <c r="B9" i="7"/>
  <c r="B16" i="7"/>
  <c r="B18" i="7"/>
  <c r="B12" i="7"/>
  <c r="B5" i="7"/>
  <c r="B14" i="7"/>
  <c r="B6" i="7"/>
  <c r="B17" i="7"/>
  <c r="B15" i="7"/>
  <c r="N2" i="8" l="1"/>
  <c r="N7" i="8"/>
  <c r="N10" i="8"/>
  <c r="N3" i="8"/>
  <c r="N6" i="8"/>
  <c r="N9" i="8"/>
  <c r="M3" i="8"/>
  <c r="N4" i="8"/>
  <c r="N8" i="8"/>
  <c r="N5" i="8"/>
  <c r="W9" i="7"/>
  <c r="W10" i="7"/>
  <c r="W12" i="7"/>
  <c r="A16" i="7"/>
  <c r="A7" i="7"/>
  <c r="A10" i="7"/>
  <c r="A6" i="7"/>
  <c r="A17" i="7"/>
  <c r="A8" i="7"/>
  <c r="A11" i="7"/>
  <c r="A9" i="7"/>
  <c r="V19" i="7"/>
  <c r="A12" i="7"/>
  <c r="A14" i="7"/>
  <c r="A18" i="7"/>
  <c r="A5" i="7"/>
  <c r="A15" i="7"/>
  <c r="A13" i="7"/>
  <c r="B4" i="7"/>
  <c r="W10" i="8" l="1"/>
  <c r="O9" i="8" a="1"/>
  <c r="O5" i="8" a="1"/>
  <c r="O10" i="8" a="1"/>
  <c r="O4" i="8" a="1"/>
  <c r="O6" i="8" a="1"/>
  <c r="O2" i="8" a="1"/>
  <c r="O3" i="8" a="1"/>
  <c r="O7" i="8" a="1"/>
  <c r="O8" i="8" a="1"/>
  <c r="Q8" i="8" l="1"/>
  <c r="T8" i="8"/>
  <c r="P8" i="8"/>
  <c r="S8" i="8"/>
  <c r="O8" i="8"/>
  <c r="R8" i="8"/>
  <c r="T7" i="8"/>
  <c r="P7" i="8"/>
  <c r="Q7" i="8"/>
  <c r="S7" i="8"/>
  <c r="O7" i="8"/>
  <c r="R7" i="8"/>
  <c r="T3" i="8"/>
  <c r="P3" i="8"/>
  <c r="S3" i="8"/>
  <c r="O3" i="8"/>
  <c r="R3" i="8"/>
  <c r="Q3" i="8"/>
  <c r="S2" i="8"/>
  <c r="O2" i="8"/>
  <c r="Q2" i="8"/>
  <c r="R2" i="8"/>
  <c r="T2" i="8"/>
  <c r="P2" i="8"/>
  <c r="S6" i="8"/>
  <c r="O6" i="8"/>
  <c r="P6" i="8"/>
  <c r="R6" i="8"/>
  <c r="Q6" i="8"/>
  <c r="T6" i="8"/>
  <c r="Q4" i="8"/>
  <c r="S4" i="8"/>
  <c r="T4" i="8"/>
  <c r="P4" i="8"/>
  <c r="O4" i="8"/>
  <c r="R4" i="8"/>
  <c r="R10" i="8"/>
  <c r="T10" i="8"/>
  <c r="P10" i="8"/>
  <c r="Q10" i="8"/>
  <c r="S10" i="8"/>
  <c r="O10" i="8"/>
  <c r="R5" i="8"/>
  <c r="O5" i="8"/>
  <c r="Q5" i="8"/>
  <c r="T5" i="8"/>
  <c r="P5" i="8"/>
  <c r="S5" i="8"/>
  <c r="R9" i="8"/>
  <c r="Q9" i="8"/>
  <c r="T9" i="8"/>
  <c r="P9" i="8"/>
  <c r="S9" i="8"/>
  <c r="O9" i="8"/>
  <c r="C29" i="9"/>
  <c r="B29" i="9"/>
  <c r="E29" i="9"/>
  <c r="F29" i="9"/>
  <c r="D29" i="9"/>
</calcChain>
</file>

<file path=xl/sharedStrings.xml><?xml version="1.0" encoding="utf-8"?>
<sst xmlns="http://schemas.openxmlformats.org/spreadsheetml/2006/main" count="461" uniqueCount="302">
  <si>
    <t>DayCounter:</t>
    <phoneticPr fontId="3" type="noConversion"/>
  </si>
  <si>
    <t>Act365Fixed</t>
  </si>
  <si>
    <t>Frequency:</t>
    <phoneticPr fontId="3" type="noConversion"/>
  </si>
  <si>
    <t>Once</t>
  </si>
  <si>
    <t>Direction:</t>
    <phoneticPr fontId="3" type="noConversion"/>
  </si>
  <si>
    <t>UP</t>
  </si>
  <si>
    <t>Act360</t>
  </si>
  <si>
    <t>NoFrequency</t>
  </si>
  <si>
    <t>NONE</t>
  </si>
  <si>
    <t>NEAREST</t>
  </si>
  <si>
    <t>ThirtyE360</t>
  </si>
  <si>
    <t>Annual</t>
  </si>
  <si>
    <t>ThirtyE360ISDA</t>
  </si>
  <si>
    <t>EveryEleventhMonth</t>
  </si>
  <si>
    <t>DOWN</t>
  </si>
  <si>
    <t>ThirtyEPlus360</t>
  </si>
  <si>
    <t>EveryNinthMonth</t>
  </si>
  <si>
    <t>FRAC</t>
  </si>
  <si>
    <t>ThirtyU360</t>
  </si>
  <si>
    <t>EveryEigthMonth</t>
  </si>
  <si>
    <t>TRUNC</t>
  </si>
  <si>
    <t>ActActISDA</t>
  </si>
  <si>
    <t>Semiannual</t>
  </si>
  <si>
    <t>ActActICMA</t>
  </si>
  <si>
    <t>EveryFifthMonth</t>
  </si>
  <si>
    <t>Act365L</t>
  </si>
  <si>
    <t>EveryFourthMonth</t>
  </si>
  <si>
    <t>ActActAFB</t>
  </si>
  <si>
    <t>Quarterly</t>
  </si>
  <si>
    <t>Act365Leap</t>
  </si>
  <si>
    <t>Bimonthly</t>
  </si>
  <si>
    <t>ActActXTR</t>
  </si>
  <si>
    <t>Monthly</t>
  </si>
  <si>
    <t>ActActICMAComplement</t>
  </si>
  <si>
    <t>Fourweekly</t>
  </si>
  <si>
    <t>Act252</t>
  </si>
  <si>
    <t>Biweekly</t>
  </si>
  <si>
    <t>Weekly</t>
  </si>
  <si>
    <t>EverySecondDay</t>
  </si>
  <si>
    <t>PayoffStyle:</t>
    <phoneticPr fontId="3" type="noConversion"/>
  </si>
  <si>
    <t>NO_PAY</t>
  </si>
  <si>
    <t>DateAdjusterRule:</t>
    <phoneticPr fontId="3" type="noConversion"/>
  </si>
  <si>
    <t>ModifiedFollowing</t>
  </si>
  <si>
    <t>Daily</t>
  </si>
  <si>
    <t>NO_PAY</t>
    <phoneticPr fontId="3" type="noConversion"/>
  </si>
  <si>
    <t>Following</t>
  </si>
  <si>
    <t>Continuous</t>
  </si>
  <si>
    <t>EXACT_PAY</t>
    <phoneticPr fontId="3" type="noConversion"/>
  </si>
  <si>
    <t>Preceding</t>
  </si>
  <si>
    <t>FULL_PAY</t>
    <phoneticPr fontId="3" type="noConversion"/>
  </si>
  <si>
    <t>ModifiedPreceding</t>
  </si>
  <si>
    <t>PaymentType:</t>
    <phoneticPr fontId="3" type="noConversion"/>
  </si>
  <si>
    <t>InArrears</t>
  </si>
  <si>
    <t>IMM</t>
  </si>
  <si>
    <t>PricingMethod(VanillaOption)</t>
    <phoneticPr fontId="3" type="noConversion"/>
  </si>
  <si>
    <t>Actual</t>
  </si>
  <si>
    <t>InAdvance</t>
  </si>
  <si>
    <t>BLACKSCHOLES</t>
    <phoneticPr fontId="3" type="noConversion"/>
  </si>
  <si>
    <t>LME</t>
  </si>
  <si>
    <t>InDiscount</t>
  </si>
  <si>
    <t>BAW</t>
    <phoneticPr fontId="3" type="noConversion"/>
  </si>
  <si>
    <t>BINOMIAL</t>
    <phoneticPr fontId="3" type="noConversion"/>
  </si>
  <si>
    <t>InterpolatedVariable:</t>
    <phoneticPr fontId="3" type="noConversion"/>
  </si>
  <si>
    <t>MONTECARLO</t>
    <phoneticPr fontId="3" type="noConversion"/>
  </si>
  <si>
    <t>SIMPLERATES</t>
  </si>
  <si>
    <t>BarrierType:</t>
    <phoneticPr fontId="3" type="noConversion"/>
  </si>
  <si>
    <t>KNOCK_DOWN_IN</t>
  </si>
  <si>
    <t>CONTINUOUSRATES</t>
  </si>
  <si>
    <t>INACTIVE</t>
  </si>
  <si>
    <t>PricingMethod(AsianOption)</t>
    <phoneticPr fontId="3" type="noConversion"/>
  </si>
  <si>
    <t>DISCOUNTFACTORS</t>
  </si>
  <si>
    <t>HAZARDRATES</t>
  </si>
  <si>
    <t>KNOCK_DOWN_OUT</t>
  </si>
  <si>
    <t>WILMOTT</t>
    <phoneticPr fontId="3" type="noConversion"/>
  </si>
  <si>
    <t>PND</t>
  </si>
  <si>
    <t>KNOCK_UP_IN</t>
  </si>
  <si>
    <t>SPREADS</t>
  </si>
  <si>
    <t>KNOCK_UP_OUT</t>
  </si>
  <si>
    <t>YIELDVOLS</t>
  </si>
  <si>
    <t>AverageMethod(AsianOption)</t>
    <phoneticPr fontId="3" type="noConversion"/>
  </si>
  <si>
    <t>PRICEVOLS</t>
  </si>
  <si>
    <t>Arithmetic</t>
    <phoneticPr fontId="3" type="noConversion"/>
  </si>
  <si>
    <t>YIELDTOTALVARIANCE</t>
  </si>
  <si>
    <t>CallPut:</t>
    <phoneticPr fontId="3" type="noConversion"/>
  </si>
  <si>
    <t>Call</t>
  </si>
  <si>
    <t>Geometric</t>
    <phoneticPr fontId="3" type="noConversion"/>
  </si>
  <si>
    <t>PRICETOTALVARIANCE</t>
  </si>
  <si>
    <t>Call</t>
    <phoneticPr fontId="3" type="noConversion"/>
  </si>
  <si>
    <t>OVERNIGHTRATES</t>
  </si>
  <si>
    <t>Put</t>
    <phoneticPr fontId="3" type="noConversion"/>
  </si>
  <si>
    <t>NORMALISEDYIELDVOL</t>
  </si>
  <si>
    <t>StrikeType(AsianOption)</t>
    <phoneticPr fontId="3" type="noConversion"/>
  </si>
  <si>
    <t>NORMALISEDPRICEVOL</t>
  </si>
  <si>
    <t>Fixed</t>
    <phoneticPr fontId="3" type="noConversion"/>
  </si>
  <si>
    <t>YIELDVOLPTSPERDAY</t>
  </si>
  <si>
    <t>DeltaType:</t>
    <phoneticPr fontId="3" type="noConversion"/>
  </si>
  <si>
    <t>SPOT_DELTA</t>
  </si>
  <si>
    <t>Floating</t>
    <phoneticPr fontId="3" type="noConversion"/>
  </si>
  <si>
    <t>PRICEVOLPTSPERDAY</t>
  </si>
  <si>
    <t>SPOT_DELTA</t>
    <phoneticPr fontId="3" type="noConversion"/>
  </si>
  <si>
    <t>SIMPLEINFLATIONRATE</t>
  </si>
  <si>
    <t>FORWARD_DELTA</t>
    <phoneticPr fontId="3" type="noConversion"/>
  </si>
  <si>
    <t>SIMPLEINFLATIONRATETIME</t>
  </si>
  <si>
    <t>CONTINUOUSINFLATIONRATE</t>
  </si>
  <si>
    <t>CONTINUOUSINFLATIONRATETIME</t>
  </si>
  <si>
    <t>ExtrapolationMethod:</t>
    <phoneticPr fontId="3" type="noConversion"/>
  </si>
  <si>
    <t>FLATEXTRAPOLATION</t>
  </si>
  <si>
    <t>INFLATIONINDEX</t>
  </si>
  <si>
    <t>NONE</t>
    <phoneticPr fontId="3" type="noConversion"/>
  </si>
  <si>
    <t>FXFORWARDPOINTS</t>
  </si>
  <si>
    <t>FLATEXTRAPOLATION</t>
    <phoneticPr fontId="3" type="noConversion"/>
  </si>
  <si>
    <t>FORWARDSPLINEVARIABLE</t>
  </si>
  <si>
    <t>LINEAREXTRAPOLATION</t>
    <phoneticPr fontId="3" type="noConversion"/>
  </si>
  <si>
    <t>TAYLOREXTRAPOLATION</t>
    <phoneticPr fontId="3" type="noConversion"/>
  </si>
  <si>
    <t>InterpolationMethod:</t>
    <phoneticPr fontId="3" type="noConversion"/>
  </si>
  <si>
    <t>LINEARINTERPOLATION</t>
  </si>
  <si>
    <t>FLATINTERPOLATION</t>
  </si>
  <si>
    <t>CLOSESTINTERPOLATION</t>
  </si>
  <si>
    <t>FXInterpolationType:</t>
    <phoneticPr fontId="3" type="noConversion"/>
  </si>
  <si>
    <t>STRIKE_INTERPOLATION</t>
  </si>
  <si>
    <t>DELTA_INTERPOLATION</t>
  </si>
  <si>
    <t>LINEARXY</t>
  </si>
  <si>
    <t>LOGLINEAR</t>
  </si>
  <si>
    <t>LOG_MONEYNESS</t>
  </si>
  <si>
    <t>LAGRANGEPOLYNOMIAL</t>
  </si>
  <si>
    <t>CUBICSPLINES</t>
  </si>
  <si>
    <t>FORWARDFORWARDQUARTIC</t>
  </si>
  <si>
    <t>EXPLICITCLAMPEDCUBICSPLINES</t>
  </si>
  <si>
    <t>FORWARDSPLINEMETHOD</t>
  </si>
  <si>
    <t>FR007</t>
    <phoneticPr fontId="3" type="noConversion"/>
  </si>
  <si>
    <t>Shibor3M</t>
    <phoneticPr fontId="3" type="noConversion"/>
  </si>
  <si>
    <t>Shibor</t>
    <phoneticPr fontId="3" type="noConversion"/>
  </si>
  <si>
    <t>Shibor3M-Refinitiv</t>
    <phoneticPr fontId="3" type="noConversion"/>
  </si>
  <si>
    <t>FR007-Refinitiv</t>
    <phoneticPr fontId="3" type="noConversion"/>
  </si>
  <si>
    <t>外汇掉期+ 中间价+ Shibor</t>
    <phoneticPr fontId="3" type="noConversion"/>
  </si>
  <si>
    <t>外汇掉期+ 中间价+ FR007</t>
    <phoneticPr fontId="3" type="noConversion"/>
  </si>
  <si>
    <t>外汇掉期+ 中间价+ Shibor3M</t>
    <phoneticPr fontId="3" type="noConversion"/>
  </si>
  <si>
    <t>Refinitiv</t>
  </si>
  <si>
    <t>Bloomberg</t>
    <phoneticPr fontId="3" type="noConversion"/>
  </si>
  <si>
    <t>Cfets</t>
    <phoneticPr fontId="3" type="noConversion"/>
  </si>
  <si>
    <t>USD Calender</t>
    <phoneticPr fontId="3" type="noConversion"/>
  </si>
  <si>
    <t>USD</t>
    <phoneticPr fontId="3" type="noConversion"/>
  </si>
  <si>
    <t>CNY</t>
    <phoneticPr fontId="3" type="noConversion"/>
  </si>
  <si>
    <t>2W</t>
    <phoneticPr fontId="3" type="noConversion"/>
  </si>
  <si>
    <t>1M</t>
    <phoneticPr fontId="3" type="noConversion"/>
  </si>
  <si>
    <t>ReferenceDate</t>
    <phoneticPr fontId="3" type="noConversion"/>
  </si>
  <si>
    <t>SpotDate</t>
    <phoneticPr fontId="3" type="noConversion"/>
  </si>
  <si>
    <t>ON</t>
    <phoneticPr fontId="3" type="noConversion"/>
  </si>
  <si>
    <t>2M</t>
    <phoneticPr fontId="3" type="noConversion"/>
  </si>
  <si>
    <t>1Y</t>
    <phoneticPr fontId="3" type="noConversion"/>
  </si>
  <si>
    <t>1M</t>
  </si>
  <si>
    <t>3M</t>
    <phoneticPr fontId="3" type="noConversion"/>
  </si>
  <si>
    <t>6M</t>
  </si>
  <si>
    <t>1Y</t>
  </si>
  <si>
    <t>3M</t>
  </si>
  <si>
    <t>USD DEPO</t>
    <phoneticPr fontId="3" type="noConversion"/>
  </si>
  <si>
    <t>USDCNY Swap</t>
    <phoneticPr fontId="3" type="noConversion"/>
  </si>
  <si>
    <t>Tenors</t>
    <phoneticPr fontId="3" type="noConversion"/>
  </si>
  <si>
    <t>BidZeroRates</t>
    <phoneticPr fontId="3" type="noConversion"/>
  </si>
  <si>
    <t>AskZeroRates</t>
    <phoneticPr fontId="3" type="noConversion"/>
  </si>
  <si>
    <t>Params</t>
    <phoneticPr fontId="3" type="noConversion"/>
  </si>
  <si>
    <t>Value</t>
    <phoneticPr fontId="3" type="noConversion"/>
  </si>
  <si>
    <t>BidForwardPoints</t>
    <phoneticPr fontId="3" type="noConversion"/>
  </si>
  <si>
    <t>AskForwardPoints</t>
    <phoneticPr fontId="3" type="noConversion"/>
  </si>
  <si>
    <t>BidFXSpotRate</t>
    <phoneticPr fontId="3" type="noConversion"/>
  </si>
  <si>
    <t>AskFXSpotRate</t>
    <phoneticPr fontId="3" type="noConversion"/>
  </si>
  <si>
    <t>Calendar</t>
    <phoneticPr fontId="3" type="noConversion"/>
  </si>
  <si>
    <t>ON</t>
  </si>
  <si>
    <t>TN</t>
  </si>
  <si>
    <t>SN</t>
  </si>
  <si>
    <t>SW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</si>
  <si>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</si>
  <si>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</si>
  <si>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</si>
  <si>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</si>
  <si>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</si>
  <si>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</si>
  <si>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</si>
  <si>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</si>
  <si>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</si>
  <si>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</si>
  <si>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2Y</t>
  </si>
  <si>
    <t>3Y</t>
  </si>
  <si>
    <t>18M</t>
  </si>
  <si>
    <t>4Y</t>
  </si>
  <si>
    <t>5Y</t>
  </si>
  <si>
    <t>BID</t>
    <phoneticPr fontId="3" type="noConversion"/>
  </si>
  <si>
    <t>Expiry</t>
    <phoneticPr fontId="3" type="noConversion"/>
  </si>
  <si>
    <t>Delivery</t>
    <phoneticPr fontId="3" type="noConversion"/>
  </si>
  <si>
    <t>BidVolatilities/Tenors/DeltaStrings</t>
    <phoneticPr fontId="3" type="noConversion"/>
  </si>
  <si>
    <t>10DPUT</t>
    <phoneticPr fontId="3" type="noConversion"/>
  </si>
  <si>
    <t>15DPUT</t>
    <phoneticPr fontId="3" type="noConversion"/>
  </si>
  <si>
    <t>20DPUT</t>
    <phoneticPr fontId="3" type="noConversion"/>
  </si>
  <si>
    <t>25DPUT</t>
    <phoneticPr fontId="3" type="noConversion"/>
  </si>
  <si>
    <t>30DPUT</t>
    <phoneticPr fontId="3" type="noConversion"/>
  </si>
  <si>
    <t>35DPUT</t>
    <phoneticPr fontId="3" type="noConversion"/>
  </si>
  <si>
    <t>40DPUT</t>
    <phoneticPr fontId="3" type="noConversion"/>
  </si>
  <si>
    <t>45DPUT</t>
    <phoneticPr fontId="3" type="noConversion"/>
  </si>
  <si>
    <t>ATM</t>
    <phoneticPr fontId="3" type="noConversion"/>
  </si>
  <si>
    <t>45DCAL</t>
    <phoneticPr fontId="3" type="noConversion"/>
  </si>
  <si>
    <t>40DCAL</t>
    <phoneticPr fontId="3" type="noConversion"/>
  </si>
  <si>
    <t>35DCAL</t>
    <phoneticPr fontId="3" type="noConversion"/>
  </si>
  <si>
    <t>30DCAL</t>
    <phoneticPr fontId="3" type="noConversion"/>
  </si>
  <si>
    <t>25DCAL</t>
    <phoneticPr fontId="3" type="noConversion"/>
  </si>
  <si>
    <t>20DCAL</t>
    <phoneticPr fontId="3" type="noConversion"/>
  </si>
  <si>
    <t>15DCAL</t>
    <phoneticPr fontId="3" type="noConversion"/>
  </si>
  <si>
    <t>10DCAL</t>
    <phoneticPr fontId="3" type="noConversion"/>
  </si>
  <si>
    <t>SW</t>
    <phoneticPr fontId="3" type="noConversion"/>
  </si>
  <si>
    <t>3W</t>
    <phoneticPr fontId="3" type="noConversion"/>
  </si>
  <si>
    <t>FORWARD_DELTA</t>
  </si>
  <si>
    <t>6W</t>
    <phoneticPr fontId="3" type="noConversion"/>
  </si>
  <si>
    <t>CUBICSPLINE</t>
    <phoneticPr fontId="3" type="noConversion"/>
  </si>
  <si>
    <t>4M</t>
    <phoneticPr fontId="3" type="noConversion"/>
  </si>
  <si>
    <t>5M</t>
    <phoneticPr fontId="3" type="noConversion"/>
  </si>
  <si>
    <t>6M</t>
    <phoneticPr fontId="3" type="noConversion"/>
  </si>
  <si>
    <t>9M</t>
    <phoneticPr fontId="3" type="noConversion"/>
  </si>
  <si>
    <t>CCY1</t>
  </si>
  <si>
    <t>18M</t>
    <phoneticPr fontId="3" type="noConversion"/>
  </si>
  <si>
    <t>2Y</t>
    <phoneticPr fontId="3" type="noConversion"/>
  </si>
  <si>
    <t>AskVolatilities</t>
    <phoneticPr fontId="3" type="noConversion"/>
  </si>
  <si>
    <t>Deal Date</t>
  </si>
  <si>
    <t>Option Style</t>
  </si>
  <si>
    <t>Direction(B/S)</t>
  </si>
  <si>
    <t>Base Currency</t>
  </si>
  <si>
    <t>Call/Put</t>
  </si>
  <si>
    <t>Quote Currency</t>
  </si>
  <si>
    <t>Tenor</t>
  </si>
  <si>
    <t>Notional in Base Currency</t>
  </si>
  <si>
    <t>Strike</t>
  </si>
  <si>
    <t>Premium in Quote Currency</t>
  </si>
  <si>
    <t>Expiry Date</t>
  </si>
  <si>
    <t>Delivery Date</t>
    <phoneticPr fontId="2" type="noConversion"/>
  </si>
  <si>
    <t>Premium Settlement</t>
  </si>
  <si>
    <t>Remaining Days</t>
  </si>
  <si>
    <t>European</t>
  </si>
  <si>
    <t>B</t>
  </si>
  <si>
    <t>USD</t>
  </si>
  <si>
    <t>CNY</t>
  </si>
  <si>
    <t>Put</t>
  </si>
  <si>
    <t>Side</t>
    <phoneticPr fontId="3" type="noConversion"/>
  </si>
  <si>
    <t>Client</t>
  </si>
  <si>
    <t>SpotPx</t>
    <phoneticPr fontId="3" type="noConversion"/>
  </si>
  <si>
    <t>PricingMethod</t>
    <phoneticPr fontId="3" type="noConversion"/>
  </si>
  <si>
    <t>NumSimulation</t>
    <phoneticPr fontId="3" type="noConversion"/>
  </si>
  <si>
    <t>calendar</t>
    <phoneticPr fontId="3" type="noConversion"/>
  </si>
  <si>
    <t>DayCounter</t>
    <phoneticPr fontId="3" type="noConversion"/>
  </si>
  <si>
    <t>MktData</t>
    <phoneticPr fontId="3" type="noConversion"/>
  </si>
  <si>
    <t>Delta</t>
    <phoneticPr fontId="2" type="noConversion"/>
  </si>
  <si>
    <t>Vega</t>
    <phoneticPr fontId="2" type="noConversion"/>
  </si>
  <si>
    <t>S</t>
    <phoneticPr fontId="2" type="noConversion"/>
  </si>
  <si>
    <t>Call</t>
    <phoneticPr fontId="2" type="noConversion"/>
  </si>
  <si>
    <t>1Y</t>
    <phoneticPr fontId="2" type="noConversion"/>
  </si>
  <si>
    <t>6M</t>
    <phoneticPr fontId="2" type="noConversion"/>
  </si>
  <si>
    <t>3M</t>
    <phoneticPr fontId="2" type="noConversion"/>
  </si>
  <si>
    <t>9M</t>
    <phoneticPr fontId="2" type="noConversion"/>
  </si>
  <si>
    <t>Delta</t>
  </si>
  <si>
    <t>Gamma</t>
  </si>
  <si>
    <t>Theta</t>
  </si>
  <si>
    <t>Vega</t>
  </si>
  <si>
    <t>Rho</t>
  </si>
  <si>
    <t>7Y</t>
  </si>
  <si>
    <t>10Y</t>
  </si>
  <si>
    <t>CNY DEPO</t>
    <phoneticPr fontId="3" type="noConversion"/>
  </si>
  <si>
    <t>ASK</t>
    <phoneticPr fontId="3" type="noConversion"/>
  </si>
  <si>
    <t>CNY Calender</t>
    <phoneticPr fontId="3" type="noConversion"/>
  </si>
  <si>
    <t>USD/CNY Calendar</t>
    <phoneticPr fontId="3" type="noConversion"/>
  </si>
  <si>
    <t>referenceDate</t>
    <phoneticPr fontId="3" type="noConversion"/>
  </si>
  <si>
    <t>frequency</t>
    <phoneticPr fontId="3" type="noConversion"/>
  </si>
  <si>
    <t>variable</t>
    <phoneticPr fontId="3" type="noConversion"/>
  </si>
  <si>
    <t>method</t>
    <phoneticPr fontId="3" type="noConversion"/>
  </si>
  <si>
    <t>Method</t>
    <phoneticPr fontId="3" type="noConversion"/>
  </si>
  <si>
    <t>USD/CNY</t>
    <phoneticPr fontId="2" type="noConversion"/>
  </si>
  <si>
    <t>Pair</t>
    <phoneticPr fontId="3" type="noConversion"/>
  </si>
  <si>
    <t>DateAdjusterRule</t>
    <phoneticPr fontId="3" type="noConversion"/>
  </si>
  <si>
    <t>DeltaType</t>
    <phoneticPr fontId="3" type="noConversion"/>
  </si>
  <si>
    <t>SmileInterpMethod</t>
    <phoneticPr fontId="3" type="noConversion"/>
  </si>
  <si>
    <t>FxForwardPointsCurve2</t>
    <phoneticPr fontId="3" type="noConversion"/>
  </si>
  <si>
    <t>PremiumAdjusted</t>
    <phoneticPr fontId="3" type="noConversion"/>
  </si>
  <si>
    <t>IsATMFwd</t>
    <phoneticPr fontId="3" type="noConversion"/>
  </si>
  <si>
    <t>CalculatedTarget</t>
    <phoneticPr fontId="3" type="noConversion"/>
  </si>
  <si>
    <t>ForeignCurve2</t>
  </si>
  <si>
    <t>DomesticCurve2</t>
  </si>
  <si>
    <t>Build holiday objects</t>
  </si>
  <si>
    <t>Raw data</t>
  </si>
  <si>
    <t>Parameters</t>
  </si>
  <si>
    <t>CALL</t>
  </si>
  <si>
    <t>PUT</t>
  </si>
  <si>
    <t>Scenario Analysis of Risk Status for RMB-Foreign Exchange Options Transactions of the Bank</t>
  </si>
  <si>
    <t xml:space="preserve">Depreciation range of USD against RMB
</t>
  </si>
  <si>
    <t>Notional amount of in-the-money options contracts</t>
  </si>
  <si>
    <t>Unit: Ten thousand USD or ten thousand RMB</t>
  </si>
  <si>
    <t>Buy options</t>
  </si>
  <si>
    <t>Ask options</t>
  </si>
  <si>
    <t>Overall profit and loss</t>
  </si>
  <si>
    <t>Risk Value of RMB-Foreign Exchange Options Transactions of the Bank"</t>
  </si>
  <si>
    <t>Unit: Ten thousand USD</t>
  </si>
  <si>
    <t>MarketValue</t>
  </si>
  <si>
    <t>forward delta(%)-CNY</t>
  </si>
  <si>
    <t>Delta%(CNY)</t>
  </si>
  <si>
    <t>Vega(CNY)</t>
  </si>
  <si>
    <t>Gamma(USD)</t>
  </si>
  <si>
    <t>Phi(USD)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</si>
</sst>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0_);[Red]\(0.00\)"/>
    <numFmt numFmtId="165" formatCode="0.00000%"/>
    <numFmt numFmtId="166" formatCode="0.0000%"/>
    <numFmt numFmtId="167" formatCode="_ * #,##0_ ;_ * \-#,##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 tint="0.14996795556505021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1"/>
      <color theme="1" tint="0.1499679555650502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7" tint="0.79995117038483843"/>
      <name val="Calibri"/>
      <family val="3"/>
      <charset val="134"/>
      <scheme val="minor"/>
    </font>
    <font>
      <sz val="12"/>
      <color rgb="FF40404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EFEFEF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3743705557422"/>
      </bottom>
      <diagonal/>
    </border>
    <border>
      <left/>
      <right style="thin">
        <color theme="0" tint="-0.499984740745262"/>
      </right>
      <top/>
      <bottom style="double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48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1" fillId="0" borderId="0" xfId="1" quotePrefix="1">
      <alignment vertical="center"/>
    </xf>
    <xf numFmtId="0" fontId="11" fillId="0" borderId="0" xfId="1" applyFont="1">
      <alignment vertical="center"/>
    </xf>
    <xf numFmtId="0" fontId="1" fillId="0" borderId="2" xfId="1" applyBorder="1">
      <alignment vertical="center"/>
    </xf>
    <xf numFmtId="164" fontId="1" fillId="0" borderId="0" xfId="1" quotePrefix="1" applyNumberFormat="1">
      <alignment vertical="center"/>
    </xf>
    <xf numFmtId="0" fontId="8" fillId="2" borderId="3" xfId="1" applyFont="1" applyFill="1" applyBorder="1">
      <alignment vertical="center"/>
    </xf>
    <xf numFmtId="0" fontId="8" fillId="2" borderId="4" xfId="1" applyFont="1" applyFill="1" applyBorder="1">
      <alignment vertical="center"/>
    </xf>
    <xf numFmtId="0" fontId="8" fillId="6" borderId="4" xfId="1" applyFont="1" applyFill="1" applyBorder="1">
      <alignment vertical="center"/>
    </xf>
    <xf numFmtId="14" fontId="8" fillId="2" borderId="4" xfId="1" applyNumberFormat="1" applyFont="1" applyFill="1" applyBorder="1">
      <alignment vertical="center"/>
    </xf>
    <xf numFmtId="14" fontId="8" fillId="2" borderId="5" xfId="1" applyNumberFormat="1" applyFont="1" applyFill="1" applyBorder="1">
      <alignment vertical="center"/>
    </xf>
    <xf numFmtId="165" fontId="1" fillId="0" borderId="0" xfId="1" applyNumberFormat="1">
      <alignment vertical="center"/>
    </xf>
    <xf numFmtId="166" fontId="0" fillId="0" borderId="0" xfId="3" applyNumberFormat="1" applyFont="1">
      <alignment vertical="center"/>
    </xf>
    <xf numFmtId="165" fontId="0" fillId="0" borderId="0" xfId="3" applyNumberFormat="1" applyFont="1">
      <alignment vertical="center"/>
    </xf>
    <xf numFmtId="0" fontId="10" fillId="0" borderId="0" xfId="4" applyAlignment="1">
      <alignment vertical="center" wrapText="1"/>
    </xf>
    <xf numFmtId="14" fontId="10" fillId="0" borderId="0" xfId="4" applyNumberFormat="1">
      <alignment vertical="center"/>
    </xf>
    <xf numFmtId="0" fontId="10" fillId="0" borderId="0" xfId="4">
      <alignment vertical="center"/>
    </xf>
    <xf numFmtId="4" fontId="10" fillId="0" borderId="0" xfId="4" applyNumberFormat="1">
      <alignment vertical="center"/>
    </xf>
    <xf numFmtId="0" fontId="5" fillId="5" borderId="6" xfId="4" applyFont="1" applyFill="1" applyBorder="1">
      <alignment vertical="center"/>
    </xf>
    <xf numFmtId="0" fontId="7" fillId="2" borderId="1" xfId="4" applyFont="1" applyFill="1" applyBorder="1">
      <alignment vertical="center"/>
    </xf>
    <xf numFmtId="2" fontId="8" fillId="4" borderId="7" xfId="4" applyNumberFormat="1" applyFont="1" applyFill="1" applyBorder="1" applyAlignment="1">
      <alignment horizontal="center" vertical="center"/>
    </xf>
    <xf numFmtId="0" fontId="8" fillId="4" borderId="7" xfId="4" applyFont="1" applyFill="1" applyBorder="1" applyAlignment="1">
      <alignment horizontal="center" vertical="center"/>
    </xf>
    <xf numFmtId="14" fontId="9" fillId="7" borderId="8" xfId="4" applyNumberFormat="1" applyFont="1" applyFill="1" applyBorder="1" applyAlignment="1">
      <alignment horizontal="center" vertical="center"/>
    </xf>
    <xf numFmtId="0" fontId="8" fillId="4" borderId="9" xfId="4" applyFont="1" applyFill="1" applyBorder="1" applyAlignment="1">
      <alignment horizontal="center" vertical="center"/>
    </xf>
    <xf numFmtId="14" fontId="8" fillId="4" borderId="10" xfId="4" applyNumberFormat="1" applyFont="1" applyFill="1" applyBorder="1" applyAlignment="1">
      <alignment horizontal="center" vertical="center"/>
    </xf>
    <xf numFmtId="0" fontId="8" fillId="4" borderId="10" xfId="4" applyFont="1" applyFill="1" applyBorder="1" applyAlignment="1">
      <alignment horizontal="center" vertical="center"/>
    </xf>
    <xf numFmtId="43" fontId="10" fillId="3" borderId="0" xfId="5" applyFont="1" applyFill="1">
      <alignment vertical="center"/>
    </xf>
    <xf numFmtId="0" fontId="0" fillId="0" borderId="11" xfId="0" applyBorder="1"/>
    <xf numFmtId="9" fontId="0" fillId="0" borderId="11" xfId="0" applyNumberFormat="1" applyBorder="1"/>
    <xf numFmtId="10" fontId="0" fillId="0" borderId="11" xfId="0" applyNumberFormat="1" applyBorder="1"/>
    <xf numFmtId="43" fontId="0" fillId="0" borderId="11" xfId="5" applyFont="1" applyBorder="1" applyAlignment="1"/>
    <xf numFmtId="167" fontId="0" fillId="0" borderId="11" xfId="5" applyNumberFormat="1" applyFont="1" applyBorder="1" applyAlignment="1"/>
    <xf numFmtId="43" fontId="0" fillId="0" borderId="11" xfId="0" applyNumberFormat="1" applyBorder="1"/>
    <xf numFmtId="0" fontId="5" fillId="8" borderId="12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14" fontId="0" fillId="10" borderId="0" xfId="0" applyNumberFormat="1" applyFill="1" applyAlignment="1">
      <alignment vertical="center"/>
    </xf>
    <xf numFmtId="0" fontId="0" fillId="2" borderId="13" xfId="0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14" fontId="8" fillId="2" borderId="4" xfId="0" applyNumberFormat="1" applyFont="1" applyFill="1" applyBorder="1" applyAlignment="1">
      <alignment vertical="center"/>
    </xf>
    <xf numFmtId="14" fontId="4" fillId="9" borderId="14" xfId="0" applyNumberFormat="1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13" fillId="8" borderId="12" xfId="0" applyFont="1" applyFill="1" applyBorder="1" applyAlignment="1">
      <alignment vertical="center"/>
    </xf>
    <xf numFmtId="0" fontId="14" fillId="0" borderId="0" xfId="0" applyFont="1"/>
    <xf numFmtId="0" fontId="10" fillId="0" borderId="0" xfId="4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</cellXfs>
  <cellStyles count="7">
    <cellStyle name="百分比 2" xfId="3" xr:uid="{7CBF4AB7-1B43-401A-93BA-E58561132CF3}"/>
    <cellStyle name="常规" xfId="0" builtinId="0"/>
    <cellStyle name="常规 2" xfId="1" xr:uid="{F866B274-89CB-4DCE-B02F-F62CACEFDCA9}"/>
    <cellStyle name="常规 2 2" xfId="4" xr:uid="{D4975469-BB05-4549-A6D1-87228200DD47}"/>
    <cellStyle name="常规 3" xfId="6" xr:uid="{753D9B74-5877-4E12-A80D-2F2CB02CE558}"/>
    <cellStyle name="常规 4" xfId="2" xr:uid="{8B36D402-73DF-4000-AD81-E8B21624783C}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635C-B8B8-4611-87F5-0B9C5F5FF605}">
  <dimension ref="B2:I85"/>
  <sheetViews>
    <sheetView topLeftCell="A52" workbookViewId="0">
      <selection activeCell="E74" sqref="E74"/>
    </sheetView>
  </sheetViews>
  <sheetFormatPr defaultColWidth="8.85546875" defaultRowHeight="15"/>
  <cols>
    <col min="1" max="1" width="8.85546875" style="1"/>
    <col min="2" max="2" width="23.42578125" style="1" customWidth="1"/>
    <col min="3" max="3" width="12.7109375" style="1" customWidth="1"/>
    <col min="4" max="4" width="8.85546875" style="1"/>
    <col min="5" max="5" width="21.28515625" style="1" customWidth="1"/>
    <col min="6" max="7" width="8.85546875" style="1"/>
    <col min="8" max="8" width="18.140625" style="1" customWidth="1"/>
    <col min="9" max="16384" width="8.85546875" style="1"/>
  </cols>
  <sheetData>
    <row r="2" spans="2:9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</row>
    <row r="3" spans="2:9">
      <c r="B3" s="1" t="s">
        <v>6</v>
      </c>
      <c r="C3" s="1">
        <v>0</v>
      </c>
      <c r="E3" s="1" t="s">
        <v>7</v>
      </c>
      <c r="F3" s="1">
        <v>-1</v>
      </c>
      <c r="H3" s="1" t="s">
        <v>8</v>
      </c>
      <c r="I3" s="1">
        <v>0</v>
      </c>
    </row>
    <row r="4" spans="2:9">
      <c r="B4" s="1" t="s">
        <v>1</v>
      </c>
      <c r="C4" s="1">
        <v>1</v>
      </c>
      <c r="E4" s="1" t="s">
        <v>3</v>
      </c>
      <c r="F4" s="1">
        <v>0</v>
      </c>
      <c r="H4" s="1" t="s">
        <v>9</v>
      </c>
      <c r="I4" s="1">
        <v>1</v>
      </c>
    </row>
    <row r="5" spans="2:9">
      <c r="B5" s="1" t="s">
        <v>10</v>
      </c>
      <c r="C5" s="1">
        <v>2</v>
      </c>
      <c r="E5" s="1" t="s">
        <v>11</v>
      </c>
      <c r="F5" s="1">
        <v>1</v>
      </c>
      <c r="H5" s="1" t="s">
        <v>5</v>
      </c>
      <c r="I5" s="1">
        <v>2</v>
      </c>
    </row>
    <row r="6" spans="2:9">
      <c r="B6" s="1" t="s">
        <v>12</v>
      </c>
      <c r="C6" s="1">
        <v>3</v>
      </c>
      <c r="E6" s="1" t="s">
        <v>13</v>
      </c>
      <c r="F6" s="1">
        <v>-11</v>
      </c>
      <c r="H6" s="1" t="s">
        <v>14</v>
      </c>
      <c r="I6" s="1">
        <v>3</v>
      </c>
    </row>
    <row r="7" spans="2:9">
      <c r="B7" s="1" t="s">
        <v>15</v>
      </c>
      <c r="C7" s="1">
        <v>4</v>
      </c>
      <c r="E7" s="1" t="s">
        <v>16</v>
      </c>
      <c r="F7" s="1">
        <v>-9</v>
      </c>
      <c r="H7" s="1" t="s">
        <v>17</v>
      </c>
      <c r="I7" s="1">
        <v>4</v>
      </c>
    </row>
    <row r="8" spans="2:9">
      <c r="B8" s="1" t="s">
        <v>18</v>
      </c>
      <c r="C8" s="1">
        <v>5</v>
      </c>
      <c r="E8" s="1" t="s">
        <v>19</v>
      </c>
      <c r="F8" s="1">
        <v>-8</v>
      </c>
      <c r="H8" s="1" t="s">
        <v>20</v>
      </c>
      <c r="I8" s="1">
        <v>5</v>
      </c>
    </row>
    <row r="9" spans="2:9">
      <c r="B9" s="1" t="s">
        <v>21</v>
      </c>
      <c r="C9" s="1">
        <v>6</v>
      </c>
      <c r="E9" s="1" t="s">
        <v>22</v>
      </c>
      <c r="F9" s="1">
        <v>2</v>
      </c>
    </row>
    <row r="10" spans="2:9">
      <c r="B10" s="1" t="s">
        <v>23</v>
      </c>
      <c r="C10" s="1">
        <v>7</v>
      </c>
      <c r="E10" s="1" t="s">
        <v>24</v>
      </c>
      <c r="F10" s="1">
        <v>-5</v>
      </c>
    </row>
    <row r="11" spans="2:9">
      <c r="B11" s="1" t="s">
        <v>25</v>
      </c>
      <c r="C11" s="1">
        <v>8</v>
      </c>
      <c r="E11" s="1" t="s">
        <v>26</v>
      </c>
      <c r="F11" s="1">
        <v>3</v>
      </c>
    </row>
    <row r="12" spans="2:9">
      <c r="B12" s="1" t="s">
        <v>27</v>
      </c>
      <c r="C12" s="1">
        <v>9</v>
      </c>
      <c r="E12" s="1" t="s">
        <v>28</v>
      </c>
      <c r="F12" s="1">
        <v>4</v>
      </c>
    </row>
    <row r="13" spans="2:9">
      <c r="B13" s="1" t="s">
        <v>29</v>
      </c>
      <c r="C13" s="1">
        <v>10</v>
      </c>
      <c r="E13" s="1" t="s">
        <v>30</v>
      </c>
      <c r="F13" s="1">
        <v>6</v>
      </c>
    </row>
    <row r="14" spans="2:9">
      <c r="B14" s="1" t="s">
        <v>31</v>
      </c>
      <c r="C14" s="1">
        <v>11</v>
      </c>
      <c r="E14" s="1" t="s">
        <v>32</v>
      </c>
      <c r="F14" s="1">
        <v>12</v>
      </c>
    </row>
    <row r="15" spans="2:9">
      <c r="B15" s="1" t="s">
        <v>33</v>
      </c>
      <c r="C15" s="1">
        <v>12</v>
      </c>
      <c r="E15" s="1" t="s">
        <v>34</v>
      </c>
      <c r="F15" s="1">
        <v>13</v>
      </c>
    </row>
    <row r="16" spans="2:9">
      <c r="B16" s="1" t="s">
        <v>35</v>
      </c>
      <c r="C16" s="1">
        <v>13</v>
      </c>
      <c r="E16" s="1" t="s">
        <v>36</v>
      </c>
      <c r="F16" s="1">
        <v>26</v>
      </c>
    </row>
    <row r="17" spans="2:9">
      <c r="E17" s="1" t="s">
        <v>37</v>
      </c>
      <c r="F17" s="1">
        <v>52</v>
      </c>
    </row>
    <row r="18" spans="2:9">
      <c r="E18" s="1" t="s">
        <v>38</v>
      </c>
      <c r="F18" s="1">
        <v>260</v>
      </c>
      <c r="H18" s="1" t="s">
        <v>39</v>
      </c>
      <c r="I18" s="1" t="s">
        <v>40</v>
      </c>
    </row>
    <row r="19" spans="2:9">
      <c r="B19" s="1" t="s">
        <v>41</v>
      </c>
      <c r="C19" s="1" t="s">
        <v>42</v>
      </c>
      <c r="E19" s="1" t="s">
        <v>43</v>
      </c>
      <c r="F19" s="1">
        <v>365</v>
      </c>
      <c r="H19" s="1" t="s">
        <v>44</v>
      </c>
      <c r="I19" s="1">
        <v>1</v>
      </c>
    </row>
    <row r="20" spans="2:9">
      <c r="B20" s="1" t="s">
        <v>45</v>
      </c>
      <c r="C20" s="1">
        <v>0</v>
      </c>
      <c r="E20" s="1" t="s">
        <v>46</v>
      </c>
      <c r="F20" s="1">
        <v>-1</v>
      </c>
      <c r="H20" s="1" t="s">
        <v>47</v>
      </c>
      <c r="I20" s="1">
        <v>2</v>
      </c>
    </row>
    <row r="21" spans="2:9">
      <c r="B21" s="1" t="s">
        <v>48</v>
      </c>
      <c r="C21" s="1">
        <v>1</v>
      </c>
      <c r="H21" s="1" t="s">
        <v>49</v>
      </c>
      <c r="I21" s="1">
        <v>3</v>
      </c>
    </row>
    <row r="22" spans="2:9">
      <c r="B22" s="1" t="s">
        <v>42</v>
      </c>
      <c r="C22" s="1">
        <v>2</v>
      </c>
    </row>
    <row r="23" spans="2:9">
      <c r="B23" s="1" t="s">
        <v>50</v>
      </c>
      <c r="C23" s="1">
        <v>3</v>
      </c>
      <c r="E23" s="1" t="s">
        <v>51</v>
      </c>
      <c r="F23" s="1" t="s">
        <v>52</v>
      </c>
    </row>
    <row r="24" spans="2:9">
      <c r="B24" s="1" t="s">
        <v>53</v>
      </c>
      <c r="C24" s="1">
        <v>4</v>
      </c>
      <c r="E24" s="1" t="s">
        <v>52</v>
      </c>
      <c r="F24" s="1">
        <v>0</v>
      </c>
      <c r="H24" s="1" t="s">
        <v>54</v>
      </c>
    </row>
    <row r="25" spans="2:9">
      <c r="B25" s="1" t="s">
        <v>55</v>
      </c>
      <c r="C25" s="1">
        <v>5</v>
      </c>
      <c r="E25" s="1" t="s">
        <v>56</v>
      </c>
      <c r="F25" s="1">
        <v>1</v>
      </c>
      <c r="H25" s="1" t="s">
        <v>57</v>
      </c>
    </row>
    <row r="26" spans="2:9">
      <c r="B26" s="1" t="s">
        <v>58</v>
      </c>
      <c r="C26" s="1">
        <v>6</v>
      </c>
      <c r="E26" s="1" t="s">
        <v>59</v>
      </c>
      <c r="F26" s="1">
        <v>2</v>
      </c>
      <c r="H26" s="1" t="s">
        <v>60</v>
      </c>
    </row>
    <row r="27" spans="2:9">
      <c r="H27" s="1" t="s">
        <v>61</v>
      </c>
    </row>
    <row r="28" spans="2:9">
      <c r="B28" s="1" t="s">
        <v>62</v>
      </c>
      <c r="H28" s="1" t="s">
        <v>63</v>
      </c>
    </row>
    <row r="29" spans="2:9">
      <c r="B29" s="1" t="s">
        <v>64</v>
      </c>
      <c r="C29" s="1">
        <v>0</v>
      </c>
      <c r="E29" s="1" t="s">
        <v>65</v>
      </c>
      <c r="F29" s="1" t="s">
        <v>66</v>
      </c>
    </row>
    <row r="30" spans="2:9">
      <c r="B30" s="1" t="s">
        <v>67</v>
      </c>
      <c r="C30" s="1">
        <v>1</v>
      </c>
      <c r="E30" s="1" t="s">
        <v>68</v>
      </c>
      <c r="F30" s="1">
        <v>1</v>
      </c>
      <c r="H30" s="1" t="s">
        <v>69</v>
      </c>
    </row>
    <row r="31" spans="2:9">
      <c r="B31" s="1" t="s">
        <v>70</v>
      </c>
      <c r="C31" s="1">
        <v>2</v>
      </c>
      <c r="E31" s="1" t="s">
        <v>66</v>
      </c>
      <c r="F31" s="1">
        <v>2</v>
      </c>
      <c r="H31" s="1" t="s">
        <v>61</v>
      </c>
    </row>
    <row r="32" spans="2:9">
      <c r="B32" s="1" t="s">
        <v>71</v>
      </c>
      <c r="C32" s="1">
        <v>3</v>
      </c>
      <c r="E32" s="1" t="s">
        <v>72</v>
      </c>
      <c r="F32" s="1">
        <v>3</v>
      </c>
      <c r="H32" s="1" t="s">
        <v>73</v>
      </c>
    </row>
    <row r="33" spans="2:8">
      <c r="B33" s="1" t="s">
        <v>74</v>
      </c>
      <c r="C33" s="1">
        <v>4</v>
      </c>
      <c r="E33" s="1" t="s">
        <v>75</v>
      </c>
      <c r="F33" s="1">
        <v>4</v>
      </c>
      <c r="H33" s="1" t="s">
        <v>63</v>
      </c>
    </row>
    <row r="34" spans="2:8">
      <c r="B34" s="1" t="s">
        <v>76</v>
      </c>
      <c r="C34" s="1">
        <v>5</v>
      </c>
      <c r="E34" s="1" t="s">
        <v>77</v>
      </c>
      <c r="F34" s="1">
        <v>5</v>
      </c>
    </row>
    <row r="35" spans="2:8">
      <c r="B35" s="1" t="s">
        <v>78</v>
      </c>
      <c r="C35" s="1">
        <v>6</v>
      </c>
      <c r="H35" s="1" t="s">
        <v>79</v>
      </c>
    </row>
    <row r="36" spans="2:8">
      <c r="B36" s="1" t="s">
        <v>80</v>
      </c>
      <c r="C36" s="1">
        <v>7</v>
      </c>
      <c r="H36" s="1" t="s">
        <v>81</v>
      </c>
    </row>
    <row r="37" spans="2:8">
      <c r="B37" s="1" t="s">
        <v>82</v>
      </c>
      <c r="C37" s="1">
        <v>8</v>
      </c>
      <c r="E37" s="1" t="s">
        <v>83</v>
      </c>
      <c r="F37" s="1" t="s">
        <v>84</v>
      </c>
      <c r="H37" s="1" t="s">
        <v>85</v>
      </c>
    </row>
    <row r="38" spans="2:8">
      <c r="B38" s="1" t="s">
        <v>86</v>
      </c>
      <c r="C38" s="1">
        <v>9</v>
      </c>
      <c r="E38" s="1" t="s">
        <v>87</v>
      </c>
      <c r="F38" s="1">
        <v>0</v>
      </c>
    </row>
    <row r="39" spans="2:8">
      <c r="B39" s="1" t="s">
        <v>88</v>
      </c>
      <c r="C39" s="1">
        <v>10</v>
      </c>
      <c r="E39" s="1" t="s">
        <v>89</v>
      </c>
      <c r="F39" s="1">
        <v>1</v>
      </c>
    </row>
    <row r="40" spans="2:8">
      <c r="B40" s="1" t="s">
        <v>90</v>
      </c>
      <c r="C40" s="1">
        <v>11</v>
      </c>
      <c r="H40" s="1" t="s">
        <v>91</v>
      </c>
    </row>
    <row r="41" spans="2:8">
      <c r="B41" s="1" t="s">
        <v>92</v>
      </c>
      <c r="C41" s="1">
        <v>12</v>
      </c>
      <c r="H41" s="1" t="s">
        <v>93</v>
      </c>
    </row>
    <row r="42" spans="2:8">
      <c r="B42" s="1" t="s">
        <v>94</v>
      </c>
      <c r="C42" s="1">
        <v>13</v>
      </c>
      <c r="E42" s="1" t="s">
        <v>95</v>
      </c>
      <c r="F42" s="1" t="s">
        <v>96</v>
      </c>
      <c r="H42" s="1" t="s">
        <v>97</v>
      </c>
    </row>
    <row r="43" spans="2:8">
      <c r="B43" s="1" t="s">
        <v>98</v>
      </c>
      <c r="C43" s="1">
        <v>14</v>
      </c>
      <c r="E43" s="1" t="s">
        <v>99</v>
      </c>
      <c r="F43" s="1">
        <v>0</v>
      </c>
    </row>
    <row r="44" spans="2:8">
      <c r="B44" s="1" t="s">
        <v>100</v>
      </c>
      <c r="C44" s="1">
        <v>15</v>
      </c>
      <c r="E44" s="1" t="s">
        <v>101</v>
      </c>
      <c r="F44" s="1">
        <v>1</v>
      </c>
    </row>
    <row r="45" spans="2:8">
      <c r="B45" s="1" t="s">
        <v>102</v>
      </c>
      <c r="C45" s="1">
        <v>16</v>
      </c>
    </row>
    <row r="46" spans="2:8">
      <c r="B46" s="1" t="s">
        <v>103</v>
      </c>
      <c r="C46" s="1">
        <v>17</v>
      </c>
    </row>
    <row r="47" spans="2:8">
      <c r="B47" s="1" t="s">
        <v>104</v>
      </c>
      <c r="C47" s="1">
        <v>18</v>
      </c>
      <c r="E47" s="1" t="s">
        <v>105</v>
      </c>
      <c r="F47" s="1" t="s">
        <v>106</v>
      </c>
    </row>
    <row r="48" spans="2:8">
      <c r="B48" s="1" t="s">
        <v>107</v>
      </c>
      <c r="C48" s="1">
        <v>19</v>
      </c>
      <c r="E48" s="1" t="s">
        <v>108</v>
      </c>
    </row>
    <row r="49" spans="2:6">
      <c r="B49" s="1" t="s">
        <v>109</v>
      </c>
      <c r="C49" s="1">
        <v>20</v>
      </c>
      <c r="E49" s="1" t="s">
        <v>110</v>
      </c>
    </row>
    <row r="50" spans="2:6">
      <c r="B50" s="1" t="s">
        <v>111</v>
      </c>
      <c r="C50" s="1">
        <v>21</v>
      </c>
      <c r="E50" s="1" t="s">
        <v>112</v>
      </c>
    </row>
    <row r="51" spans="2:6">
      <c r="E51" s="1" t="s">
        <v>113</v>
      </c>
    </row>
    <row r="52" spans="2:6">
      <c r="B52" s="1" t="s">
        <v>114</v>
      </c>
      <c r="C52" s="1" t="s">
        <v>115</v>
      </c>
    </row>
    <row r="53" spans="2:6">
      <c r="B53" s="1" t="s">
        <v>116</v>
      </c>
      <c r="C53" s="1">
        <v>0</v>
      </c>
    </row>
    <row r="54" spans="2:6">
      <c r="B54" s="1" t="s">
        <v>117</v>
      </c>
      <c r="C54" s="1">
        <v>1</v>
      </c>
      <c r="E54" s="1" t="s">
        <v>118</v>
      </c>
      <c r="F54" s="1" t="s">
        <v>119</v>
      </c>
    </row>
    <row r="55" spans="2:6">
      <c r="B55" s="1" t="s">
        <v>115</v>
      </c>
      <c r="C55" s="1">
        <v>2</v>
      </c>
      <c r="E55" s="1" t="s">
        <v>120</v>
      </c>
      <c r="F55" s="1">
        <v>1</v>
      </c>
    </row>
    <row r="56" spans="2:6">
      <c r="B56" s="1" t="s">
        <v>121</v>
      </c>
      <c r="C56" s="1">
        <v>3</v>
      </c>
      <c r="E56" s="1" t="s">
        <v>119</v>
      </c>
      <c r="F56" s="1">
        <v>2</v>
      </c>
    </row>
    <row r="57" spans="2:6">
      <c r="B57" s="1" t="s">
        <v>122</v>
      </c>
      <c r="C57" s="1">
        <v>4</v>
      </c>
      <c r="E57" s="1" t="s">
        <v>123</v>
      </c>
      <c r="F57" s="1">
        <v>3</v>
      </c>
    </row>
    <row r="58" spans="2:6">
      <c r="B58" s="1" t="s">
        <v>124</v>
      </c>
      <c r="C58" s="1">
        <v>5</v>
      </c>
    </row>
    <row r="59" spans="2:6">
      <c r="B59" s="1" t="s">
        <v>125</v>
      </c>
      <c r="C59" s="1">
        <v>6</v>
      </c>
    </row>
    <row r="60" spans="2:6">
      <c r="B60" s="1" t="s">
        <v>126</v>
      </c>
      <c r="C60" s="1">
        <v>7</v>
      </c>
    </row>
    <row r="61" spans="2:6">
      <c r="B61" s="1" t="s">
        <v>127</v>
      </c>
      <c r="C61" s="1">
        <v>8</v>
      </c>
    </row>
    <row r="62" spans="2:6">
      <c r="B62" s="1" t="s">
        <v>128</v>
      </c>
      <c r="C62" s="1">
        <v>9</v>
      </c>
    </row>
    <row r="65" spans="2:2">
      <c r="B65" s="1" t="s">
        <v>116</v>
      </c>
    </row>
    <row r="66" spans="2:2">
      <c r="B66" s="1" t="s">
        <v>117</v>
      </c>
    </row>
    <row r="67" spans="2:2">
      <c r="B67" s="1" t="s">
        <v>115</v>
      </c>
    </row>
    <row r="68" spans="2:2">
      <c r="B68" s="1" t="s">
        <v>125</v>
      </c>
    </row>
    <row r="71" spans="2:2">
      <c r="B71" s="1" t="s">
        <v>129</v>
      </c>
    </row>
    <row r="72" spans="2:2">
      <c r="B72" s="1" t="s">
        <v>130</v>
      </c>
    </row>
    <row r="73" spans="2:2">
      <c r="B73" s="1" t="s">
        <v>131</v>
      </c>
    </row>
    <row r="74" spans="2:2">
      <c r="B74" s="1" t="s">
        <v>132</v>
      </c>
    </row>
    <row r="75" spans="2:2">
      <c r="B75" s="1" t="s">
        <v>133</v>
      </c>
    </row>
    <row r="78" spans="2:2">
      <c r="B78" s="1" t="s">
        <v>134</v>
      </c>
    </row>
    <row r="79" spans="2:2">
      <c r="B79" s="1" t="s">
        <v>135</v>
      </c>
    </row>
    <row r="80" spans="2:2">
      <c r="B80" s="1" t="s">
        <v>136</v>
      </c>
    </row>
    <row r="83" spans="2:2">
      <c r="B83" s="1" t="s">
        <v>137</v>
      </c>
    </row>
    <row r="84" spans="2:2">
      <c r="B84" s="1" t="s">
        <v>138</v>
      </c>
    </row>
    <row r="85" spans="2:2">
      <c r="B85" s="1" t="s">
        <v>139</v>
      </c>
    </row>
  </sheetData>
  <phoneticPr fontId="2" type="noConversion"/>
  <dataValidations count="12">
    <dataValidation type="list" allowBlank="1" showInputMessage="1" showErrorMessage="1" sqref="F54" xr:uid="{F9BC07C6-EF4B-408E-BC5A-62833F75CBC3}">
      <formula1>"DELTA_INTERPOLATION,STRIKE_INTERPOLATION,LOG_MONEYNESS"</formula1>
    </dataValidation>
    <dataValidation type="list" allowBlank="1" showInputMessage="1" showErrorMessage="1" sqref="F47" xr:uid="{CDA2FAF6-ACFD-4BBF-992E-6B6972F5833B}">
      <formula1>"NONE,FLATEXTRAPOLATION,LINEAREXTRAPOLATION,TAYLOREXTRAPOLATION"</formula1>
    </dataValidation>
    <dataValidation type="list" allowBlank="1" showInputMessage="1" showErrorMessage="1" sqref="F42" xr:uid="{8A27F31F-9C3B-456B-A13E-AD00CCE8A1D0}">
      <formula1>"SPOT_DELTA,FORWARD_DELTA"</formula1>
    </dataValidation>
    <dataValidation type="list" allowBlank="1" showInputMessage="1" showErrorMessage="1" sqref="F37" xr:uid="{F3C11584-A314-47F2-88AF-F9090842D987}">
      <formula1>"Call,Put"</formula1>
    </dataValidation>
    <dataValidation type="list" allowBlank="1" showInputMessage="1" showErrorMessage="1" sqref="I18" xr:uid="{188158F5-AC67-4B39-A59A-AD09AF077AF4}">
      <formula1>"NO_PAY,EXACT_PAY,FULL_PAY"</formula1>
    </dataValidation>
    <dataValidation type="list" allowBlank="1" showInputMessage="1" showErrorMessage="1" sqref="I2" xr:uid="{001D361A-C573-4EDA-87EC-27BD4879F766}">
      <formula1>"NONE,NEAREST,UP,DOWN,FRAC,TRUNC"</formula1>
    </dataValidation>
    <dataValidation type="list" allowBlank="1" showInputMessage="1" showErrorMessage="1" sqref="F29" xr:uid="{2568B3E4-7606-48D1-B983-5C0409BA22A5}">
      <formula1>"INACTIVE,KNOCK_DOWN_IN,KNOCK_DOWN_OUT,KNOCK_UP_IN,KNOCK_UP_OUT"</formula1>
    </dataValidation>
    <dataValidation type="list" allowBlank="1" showInputMessage="1" showErrorMessage="1" sqref="F23" xr:uid="{71077A37-45B7-404A-8C20-63A67723EE60}">
      <formula1>"InArrears,InAdvance,InDiscount"</formula1>
    </dataValidation>
    <dataValidation type="list" allowBlank="1" showInputMessage="1" showErrorMessage="1" sqref="F2" xr:uid="{7D8CA03D-3359-468F-8236-8276C784F8C6}">
      <formula1>"NoFrequency,Once,Annual,EveryEleventhMonth,EveryNinthMonth,EveryEigthMonth,Semiannual,EveryFifthMonth,EveryFourthMonth,Quarterly,Bimonthly,Monthly,Fourweekly,Biweekly,Weekly,EverySecondDay,Daily,Continuous"</formula1>
    </dataValidation>
    <dataValidation type="list" allowBlank="1" showInputMessage="1" showErrorMessage="1" sqref="C52" xr:uid="{8FFF970F-1522-40E6-B9BB-4A1AECB5AA5A}">
      <formula1>"FLATINTERPOLATION,CLOSESTINTERPOLATION,LINEARINTERPOLATION,LINEARXY,LOGLINEAR,LAGRANGEPOLYNOMIAL,CUBICSPLINES,FORWARDFORWARDQUARTIC,EXPLICITCLAMPEDCUBICSPLINES,FORWARDSPLINEMETHOD"</formula1>
    </dataValidation>
    <dataValidation type="list" allowBlank="1" showInputMessage="1" showErrorMessage="1" sqref="C19" xr:uid="{6C5572E2-5A9C-4789-9E01-FF4BBACD1DAD}">
      <formula1>"Preceding,ModifiedFollowing,ModifiedPreceding,IMM,Actual,LME"</formula1>
    </dataValidation>
    <dataValidation type="list" allowBlank="1" showInputMessage="1" showErrorMessage="1" sqref="C2" xr:uid="{2146F17D-957F-401B-BDE3-7A20EAC5F467}">
      <formula1>"Act360,Act365Fixed,ThirtyE360,ThirtyE360ISDA,ThirtyEPlus360,ThirtyU360,ActActISDA,ActActICMA,Act365L,ActActAFB,Act365Leap,ActActXTR,ActActICMAComplement,Act252"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4595-49B2-43A6-BECB-0398FC72BD24}">
  <dimension ref="B2:H1396"/>
  <sheetViews>
    <sheetView workbookViewId="0">
      <selection activeCell="H7" sqref="H7"/>
    </sheetView>
  </sheetViews>
  <sheetFormatPr defaultColWidth="8.85546875" defaultRowHeight="15"/>
  <cols>
    <col min="1" max="1" width="3.42578125" style="1" customWidth="1"/>
    <col min="2" max="2" width="19.42578125" style="1" customWidth="1"/>
    <col min="3" max="3" width="13.7109375" style="1" customWidth="1"/>
    <col min="4" max="4" width="17.5703125" style="1" customWidth="1"/>
    <col min="5" max="5" width="3.42578125" style="1" customWidth="1"/>
    <col min="6" max="6" width="8.85546875" style="1" customWidth="1"/>
    <col min="7" max="7" width="17.28515625" style="1" customWidth="1"/>
    <col min="8" max="8" width="15.42578125" style="1" customWidth="1"/>
    <col min="9" max="9" width="17.7109375" style="1" customWidth="1"/>
    <col min="10" max="16384" width="8.85546875" style="1"/>
  </cols>
  <sheetData>
    <row r="2" spans="2:4" ht="15.75" thickBot="1">
      <c r="B2" s="42" t="s">
        <v>282</v>
      </c>
      <c r="C2" s="43"/>
      <c r="D2" s="43"/>
    </row>
    <row r="3" spans="2:4" ht="16.5" thickTop="1" thickBot="1">
      <c r="B3" s="35" t="s">
        <v>264</v>
      </c>
      <c r="C3" s="35" t="s">
        <v>140</v>
      </c>
      <c r="D3" s="35" t="s">
        <v>265</v>
      </c>
    </row>
    <row r="4" spans="2:4" ht="15.75" thickTop="1">
      <c r="B4" s="36" t="str">
        <f>_xll.McpCalendar("code",B6:B1395)</f>
        <v>McpCalendar@0</v>
      </c>
      <c r="C4" s="36" t="str">
        <f>_xll.McpCalendar("code",C6:C1157)</f>
        <v>McpCalendar@2</v>
      </c>
      <c r="D4" s="36" t="str">
        <f>_xll.McpNCalendar(B5:C5,B6:C1396)</f>
        <v>McpCalendar@1</v>
      </c>
    </row>
    <row r="5" spans="2:4">
      <c r="B5" s="38" t="s">
        <v>142</v>
      </c>
      <c r="C5" s="38" t="s">
        <v>141</v>
      </c>
    </row>
    <row r="6" spans="2:4">
      <c r="B6" s="37">
        <v>44291</v>
      </c>
      <c r="C6" s="37">
        <v>39814</v>
      </c>
      <c r="D6" s="2"/>
    </row>
    <row r="7" spans="2:4">
      <c r="B7" s="37">
        <v>39814</v>
      </c>
      <c r="C7" s="37">
        <v>39832</v>
      </c>
      <c r="D7" s="2"/>
    </row>
    <row r="8" spans="2:4">
      <c r="B8" s="37">
        <v>39815</v>
      </c>
      <c r="C8" s="37">
        <v>39860</v>
      </c>
      <c r="D8" s="2"/>
    </row>
    <row r="9" spans="2:4">
      <c r="B9" s="37">
        <v>39816</v>
      </c>
      <c r="C9" s="37">
        <v>39958</v>
      </c>
      <c r="D9" s="2"/>
    </row>
    <row r="10" spans="2:4">
      <c r="B10" s="37">
        <v>39838</v>
      </c>
      <c r="C10" s="37">
        <v>39997</v>
      </c>
      <c r="D10" s="2"/>
    </row>
    <row r="11" spans="2:4">
      <c r="B11" s="37">
        <v>39839</v>
      </c>
      <c r="C11" s="37">
        <v>39998</v>
      </c>
      <c r="D11" s="2"/>
    </row>
    <row r="12" spans="2:4">
      <c r="B12" s="37">
        <v>39840</v>
      </c>
      <c r="C12" s="37">
        <v>40063</v>
      </c>
      <c r="D12" s="2"/>
    </row>
    <row r="13" spans="2:4">
      <c r="B13" s="37">
        <v>39841</v>
      </c>
      <c r="C13" s="37">
        <v>40098</v>
      </c>
      <c r="D13" s="2"/>
    </row>
    <row r="14" spans="2:4">
      <c r="B14" s="37">
        <v>39842</v>
      </c>
      <c r="C14" s="37">
        <v>40128</v>
      </c>
      <c r="D14" s="2"/>
    </row>
    <row r="15" spans="2:4">
      <c r="B15" s="37">
        <v>39843</v>
      </c>
      <c r="C15" s="37">
        <v>40143</v>
      </c>
      <c r="D15" s="2"/>
    </row>
    <row r="16" spans="2:4">
      <c r="B16" s="37">
        <v>39844</v>
      </c>
      <c r="C16" s="37">
        <v>40172</v>
      </c>
      <c r="D16" s="2"/>
    </row>
    <row r="17" spans="2:8">
      <c r="B17" s="37">
        <v>39907</v>
      </c>
      <c r="C17" s="37">
        <v>40179</v>
      </c>
      <c r="D17" s="2"/>
    </row>
    <row r="18" spans="2:8">
      <c r="B18" s="37">
        <v>39908</v>
      </c>
      <c r="C18" s="37">
        <v>40196</v>
      </c>
      <c r="D18" s="2"/>
      <c r="G18" s="2"/>
    </row>
    <row r="19" spans="2:8">
      <c r="B19" s="37">
        <v>39909</v>
      </c>
      <c r="C19" s="37">
        <v>40224</v>
      </c>
      <c r="D19" s="2"/>
      <c r="G19" s="2"/>
    </row>
    <row r="20" spans="2:8">
      <c r="B20" s="37">
        <v>39934</v>
      </c>
      <c r="C20" s="37">
        <v>40329</v>
      </c>
      <c r="D20" s="2"/>
    </row>
    <row r="21" spans="2:8">
      <c r="B21" s="37">
        <v>39935</v>
      </c>
      <c r="C21" s="37">
        <v>40364</v>
      </c>
      <c r="D21" s="2"/>
    </row>
    <row r="22" spans="2:8">
      <c r="B22" s="37">
        <v>39936</v>
      </c>
      <c r="C22" s="37">
        <v>40427</v>
      </c>
      <c r="D22" s="2"/>
      <c r="F22" s="2"/>
      <c r="G22" s="2"/>
      <c r="H22" s="2"/>
    </row>
    <row r="23" spans="2:8">
      <c r="B23" s="37">
        <v>39961</v>
      </c>
      <c r="C23" s="37">
        <v>40462</v>
      </c>
      <c r="D23" s="2"/>
      <c r="F23" s="2"/>
      <c r="G23" s="2"/>
      <c r="H23" s="2"/>
    </row>
    <row r="24" spans="2:8">
      <c r="B24" s="37">
        <v>39962</v>
      </c>
      <c r="C24" s="37">
        <v>40493</v>
      </c>
      <c r="D24" s="2"/>
    </row>
    <row r="25" spans="2:8">
      <c r="B25" s="37">
        <v>39963</v>
      </c>
      <c r="C25" s="37">
        <v>40507</v>
      </c>
      <c r="D25" s="2"/>
    </row>
    <row r="26" spans="2:8">
      <c r="B26" s="37">
        <v>40087</v>
      </c>
      <c r="C26" s="37">
        <v>40544</v>
      </c>
      <c r="D26" s="2"/>
    </row>
    <row r="27" spans="2:8">
      <c r="B27" s="37">
        <v>40088</v>
      </c>
      <c r="C27" s="37">
        <v>40560</v>
      </c>
      <c r="D27" s="2"/>
    </row>
    <row r="28" spans="2:8">
      <c r="B28" s="37">
        <v>40089</v>
      </c>
      <c r="C28" s="37">
        <v>40595</v>
      </c>
      <c r="D28" s="2"/>
    </row>
    <row r="29" spans="2:8">
      <c r="B29" s="37">
        <v>40090</v>
      </c>
      <c r="C29" s="37">
        <v>40693</v>
      </c>
      <c r="D29" s="2"/>
    </row>
    <row r="30" spans="2:8">
      <c r="B30" s="37">
        <v>40091</v>
      </c>
      <c r="C30" s="37">
        <v>40728</v>
      </c>
      <c r="D30" s="2"/>
    </row>
    <row r="31" spans="2:8">
      <c r="B31" s="37">
        <v>40092</v>
      </c>
      <c r="C31" s="37">
        <v>40791</v>
      </c>
      <c r="D31" s="2"/>
    </row>
    <row r="32" spans="2:8">
      <c r="B32" s="37">
        <v>40093</v>
      </c>
      <c r="C32" s="37">
        <v>40826</v>
      </c>
      <c r="D32" s="2"/>
    </row>
    <row r="33" spans="2:4">
      <c r="B33" s="37">
        <v>40094</v>
      </c>
      <c r="C33" s="37">
        <v>40858</v>
      </c>
      <c r="D33" s="2"/>
    </row>
    <row r="34" spans="2:4">
      <c r="B34" s="37">
        <v>40179</v>
      </c>
      <c r="C34" s="37">
        <v>40871</v>
      </c>
      <c r="D34" s="2"/>
    </row>
    <row r="35" spans="2:4">
      <c r="B35" s="37">
        <v>40180</v>
      </c>
      <c r="C35" s="37">
        <v>40903</v>
      </c>
      <c r="D35" s="2"/>
    </row>
    <row r="36" spans="2:4">
      <c r="B36" s="37">
        <v>40181</v>
      </c>
      <c r="C36" s="37">
        <v>40910</v>
      </c>
      <c r="D36" s="2"/>
    </row>
    <row r="37" spans="2:4">
      <c r="B37" s="37">
        <v>40222</v>
      </c>
      <c r="C37" s="37">
        <v>40924</v>
      </c>
      <c r="D37" s="2"/>
    </row>
    <row r="38" spans="2:4">
      <c r="B38" s="37">
        <v>40223</v>
      </c>
      <c r="C38" s="37">
        <v>40959</v>
      </c>
      <c r="D38" s="2"/>
    </row>
    <row r="39" spans="2:4">
      <c r="B39" s="37">
        <v>40224</v>
      </c>
      <c r="C39" s="37">
        <v>41057</v>
      </c>
      <c r="D39" s="2"/>
    </row>
    <row r="40" spans="2:4">
      <c r="B40" s="37">
        <v>40225</v>
      </c>
      <c r="C40" s="37">
        <v>41094</v>
      </c>
      <c r="D40" s="2"/>
    </row>
    <row r="41" spans="2:4">
      <c r="B41" s="37">
        <v>40226</v>
      </c>
      <c r="C41" s="37">
        <v>41155</v>
      </c>
      <c r="D41" s="2"/>
    </row>
    <row r="42" spans="2:4">
      <c r="B42" s="37">
        <v>40227</v>
      </c>
      <c r="C42" s="37">
        <v>41190</v>
      </c>
      <c r="D42" s="2"/>
    </row>
    <row r="43" spans="2:4">
      <c r="B43" s="37">
        <v>40228</v>
      </c>
      <c r="C43" s="37">
        <v>41225</v>
      </c>
      <c r="D43" s="2"/>
    </row>
    <row r="44" spans="2:4">
      <c r="B44" s="37">
        <v>40271</v>
      </c>
      <c r="C44" s="37">
        <v>41235</v>
      </c>
      <c r="D44" s="2"/>
    </row>
    <row r="45" spans="2:4">
      <c r="B45" s="37">
        <v>40272</v>
      </c>
      <c r="C45" s="37">
        <v>41268</v>
      </c>
      <c r="D45" s="2"/>
    </row>
    <row r="46" spans="2:4">
      <c r="B46" s="37">
        <v>40273</v>
      </c>
      <c r="C46" s="37">
        <v>41275</v>
      </c>
      <c r="D46" s="2"/>
    </row>
    <row r="47" spans="2:4">
      <c r="B47" s="37">
        <v>40299</v>
      </c>
      <c r="C47" s="37">
        <v>41295</v>
      </c>
      <c r="D47" s="2"/>
    </row>
    <row r="48" spans="2:4">
      <c r="B48" s="37">
        <v>40300</v>
      </c>
      <c r="C48" s="37">
        <v>41323</v>
      </c>
      <c r="D48" s="2"/>
    </row>
    <row r="49" spans="2:4">
      <c r="B49" s="37">
        <v>40301</v>
      </c>
      <c r="C49" s="37">
        <v>41421</v>
      </c>
      <c r="D49" s="2"/>
    </row>
    <row r="50" spans="2:4">
      <c r="B50" s="37">
        <v>40343</v>
      </c>
      <c r="C50" s="37">
        <v>41459</v>
      </c>
      <c r="D50" s="2"/>
    </row>
    <row r="51" spans="2:4">
      <c r="B51" s="37">
        <v>40344</v>
      </c>
      <c r="C51" s="37">
        <v>41519</v>
      </c>
      <c r="D51" s="2"/>
    </row>
    <row r="52" spans="2:4">
      <c r="B52" s="37">
        <v>40345</v>
      </c>
      <c r="C52" s="37">
        <v>41561</v>
      </c>
      <c r="D52" s="2"/>
    </row>
    <row r="53" spans="2:4">
      <c r="B53" s="37">
        <v>40443</v>
      </c>
      <c r="C53" s="37">
        <v>41589</v>
      </c>
      <c r="D53" s="2"/>
    </row>
    <row r="54" spans="2:4">
      <c r="B54" s="37">
        <v>40444</v>
      </c>
      <c r="C54" s="37">
        <v>41606</v>
      </c>
      <c r="D54" s="2"/>
    </row>
    <row r="55" spans="2:4">
      <c r="B55" s="37">
        <v>40445</v>
      </c>
      <c r="C55" s="37">
        <v>41633</v>
      </c>
      <c r="D55" s="2"/>
    </row>
    <row r="56" spans="2:4">
      <c r="B56" s="37">
        <v>40452</v>
      </c>
      <c r="C56" s="37">
        <v>41640</v>
      </c>
      <c r="D56" s="2"/>
    </row>
    <row r="57" spans="2:4">
      <c r="B57" s="37">
        <v>40453</v>
      </c>
      <c r="C57" s="37">
        <v>41659</v>
      </c>
      <c r="D57" s="2"/>
    </row>
    <row r="58" spans="2:4">
      <c r="B58" s="37">
        <v>40454</v>
      </c>
      <c r="C58" s="37">
        <v>41687</v>
      </c>
      <c r="D58" s="2"/>
    </row>
    <row r="59" spans="2:4">
      <c r="B59" s="37">
        <v>40455</v>
      </c>
      <c r="C59" s="37">
        <v>41785</v>
      </c>
      <c r="D59" s="2"/>
    </row>
    <row r="60" spans="2:4">
      <c r="B60" s="37">
        <v>40456</v>
      </c>
      <c r="C60" s="37">
        <v>41824</v>
      </c>
      <c r="D60" s="2"/>
    </row>
    <row r="61" spans="2:4">
      <c r="B61" s="37">
        <v>40457</v>
      </c>
      <c r="C61" s="37">
        <v>41883</v>
      </c>
      <c r="D61" s="2"/>
    </row>
    <row r="62" spans="2:4">
      <c r="B62" s="37">
        <v>40458</v>
      </c>
      <c r="C62" s="37">
        <v>41925</v>
      </c>
      <c r="D62" s="2"/>
    </row>
    <row r="63" spans="2:4">
      <c r="B63" s="37">
        <v>40544</v>
      </c>
      <c r="C63" s="37">
        <v>41954</v>
      </c>
      <c r="D63" s="2"/>
    </row>
    <row r="64" spans="2:4">
      <c r="B64" s="37">
        <v>40545</v>
      </c>
      <c r="C64" s="37">
        <v>41970</v>
      </c>
      <c r="D64" s="2"/>
    </row>
    <row r="65" spans="2:4">
      <c r="B65" s="37">
        <v>40546</v>
      </c>
      <c r="C65" s="37">
        <v>41998</v>
      </c>
      <c r="D65" s="2"/>
    </row>
    <row r="66" spans="2:4">
      <c r="B66" s="37">
        <v>40576</v>
      </c>
      <c r="C66" s="37">
        <v>42005</v>
      </c>
      <c r="D66" s="2"/>
    </row>
    <row r="67" spans="2:4">
      <c r="B67" s="37">
        <v>40577</v>
      </c>
      <c r="C67" s="37">
        <v>42023</v>
      </c>
      <c r="D67" s="2"/>
    </row>
    <row r="68" spans="2:4">
      <c r="B68" s="37">
        <v>40578</v>
      </c>
      <c r="C68" s="37">
        <v>42051</v>
      </c>
      <c r="D68" s="2"/>
    </row>
    <row r="69" spans="2:4">
      <c r="B69" s="37">
        <v>40579</v>
      </c>
      <c r="C69" s="37">
        <v>42149</v>
      </c>
      <c r="D69" s="2"/>
    </row>
    <row r="70" spans="2:4">
      <c r="B70" s="37">
        <v>40580</v>
      </c>
      <c r="C70" s="37">
        <v>42189</v>
      </c>
      <c r="D70" s="2"/>
    </row>
    <row r="71" spans="2:4">
      <c r="B71" s="37">
        <v>40581</v>
      </c>
      <c r="C71" s="37">
        <v>42254</v>
      </c>
      <c r="D71" s="2"/>
    </row>
    <row r="72" spans="2:4">
      <c r="B72" s="37">
        <v>40582</v>
      </c>
      <c r="C72" s="37">
        <v>42289</v>
      </c>
      <c r="D72" s="2"/>
    </row>
    <row r="73" spans="2:4">
      <c r="B73" s="37">
        <v>40636</v>
      </c>
      <c r="C73" s="37">
        <v>42319</v>
      </c>
      <c r="D73" s="2"/>
    </row>
    <row r="74" spans="2:4">
      <c r="B74" s="37">
        <v>40637</v>
      </c>
      <c r="C74" s="37">
        <v>42334</v>
      </c>
      <c r="D74" s="2"/>
    </row>
    <row r="75" spans="2:4">
      <c r="B75" s="37">
        <v>40638</v>
      </c>
      <c r="C75" s="37">
        <v>42363</v>
      </c>
      <c r="D75" s="2"/>
    </row>
    <row r="76" spans="2:4">
      <c r="B76" s="37">
        <v>40663</v>
      </c>
      <c r="C76" s="37">
        <v>42370</v>
      </c>
      <c r="D76" s="2"/>
    </row>
    <row r="77" spans="2:4">
      <c r="B77" s="37">
        <v>40664</v>
      </c>
      <c r="C77" s="37">
        <v>42387</v>
      </c>
      <c r="D77" s="2"/>
    </row>
    <row r="78" spans="2:4">
      <c r="B78" s="37">
        <v>40665</v>
      </c>
      <c r="C78" s="37">
        <v>42415</v>
      </c>
      <c r="D78" s="2"/>
    </row>
    <row r="79" spans="2:4">
      <c r="B79" s="37">
        <v>40698</v>
      </c>
      <c r="C79" s="37">
        <v>42520</v>
      </c>
      <c r="D79" s="2"/>
    </row>
    <row r="80" spans="2:4">
      <c r="B80" s="37">
        <v>40699</v>
      </c>
      <c r="C80" s="37">
        <v>42555</v>
      </c>
      <c r="D80" s="2"/>
    </row>
    <row r="81" spans="2:4">
      <c r="B81" s="37">
        <v>40700</v>
      </c>
      <c r="C81" s="37">
        <v>42618</v>
      </c>
      <c r="D81" s="2"/>
    </row>
    <row r="82" spans="2:4">
      <c r="B82" s="37">
        <v>40796</v>
      </c>
      <c r="C82" s="37">
        <v>42653</v>
      </c>
      <c r="D82" s="2"/>
    </row>
    <row r="83" spans="2:4">
      <c r="B83" s="37">
        <v>40797</v>
      </c>
      <c r="C83" s="37">
        <v>42685</v>
      </c>
      <c r="D83" s="2"/>
    </row>
    <row r="84" spans="2:4">
      <c r="B84" s="37">
        <v>40798</v>
      </c>
      <c r="C84" s="37">
        <v>42698</v>
      </c>
      <c r="D84" s="2"/>
    </row>
    <row r="85" spans="2:4">
      <c r="B85" s="37">
        <v>40817</v>
      </c>
      <c r="C85" s="37">
        <v>42730</v>
      </c>
      <c r="D85" s="2"/>
    </row>
    <row r="86" spans="2:4">
      <c r="B86" s="37">
        <v>40818</v>
      </c>
      <c r="C86" s="37">
        <v>42737</v>
      </c>
      <c r="D86" s="2"/>
    </row>
    <row r="87" spans="2:4">
      <c r="B87" s="37">
        <v>40819</v>
      </c>
      <c r="C87" s="37">
        <v>42751</v>
      </c>
      <c r="D87" s="2"/>
    </row>
    <row r="88" spans="2:4">
      <c r="B88" s="37">
        <v>40820</v>
      </c>
      <c r="C88" s="37">
        <v>42786</v>
      </c>
      <c r="D88" s="2"/>
    </row>
    <row r="89" spans="2:4">
      <c r="B89" s="37">
        <v>40821</v>
      </c>
      <c r="C89" s="37">
        <v>42884</v>
      </c>
      <c r="D89" s="2"/>
    </row>
    <row r="90" spans="2:4">
      <c r="B90" s="37">
        <v>40822</v>
      </c>
      <c r="C90" s="37">
        <v>42920</v>
      </c>
      <c r="D90" s="2"/>
    </row>
    <row r="91" spans="2:4">
      <c r="B91" s="37">
        <v>40823</v>
      </c>
      <c r="C91" s="37">
        <v>42982</v>
      </c>
      <c r="D91" s="2"/>
    </row>
    <row r="92" spans="2:4">
      <c r="B92" s="37">
        <v>40909</v>
      </c>
      <c r="C92" s="37">
        <v>43017</v>
      </c>
      <c r="D92" s="2"/>
    </row>
    <row r="93" spans="2:4">
      <c r="B93" s="37">
        <v>40910</v>
      </c>
      <c r="C93" s="37">
        <v>43050</v>
      </c>
      <c r="D93" s="2"/>
    </row>
    <row r="94" spans="2:4">
      <c r="B94" s="37">
        <v>40911</v>
      </c>
      <c r="C94" s="37">
        <v>43062</v>
      </c>
      <c r="D94" s="2"/>
    </row>
    <row r="95" spans="2:4">
      <c r="B95" s="37">
        <v>40930</v>
      </c>
      <c r="C95" s="37">
        <v>43094</v>
      </c>
      <c r="D95" s="2"/>
    </row>
    <row r="96" spans="2:4">
      <c r="B96" s="37">
        <v>40931</v>
      </c>
      <c r="C96" s="37">
        <v>43101</v>
      </c>
      <c r="D96" s="2"/>
    </row>
    <row r="97" spans="2:4">
      <c r="B97" s="37">
        <v>40932</v>
      </c>
      <c r="C97" s="37">
        <v>43115</v>
      </c>
      <c r="D97" s="2"/>
    </row>
    <row r="98" spans="2:4">
      <c r="B98" s="37">
        <v>40933</v>
      </c>
      <c r="C98" s="37">
        <v>43150</v>
      </c>
      <c r="D98" s="2"/>
    </row>
    <row r="99" spans="2:4">
      <c r="B99" s="37">
        <v>40934</v>
      </c>
      <c r="C99" s="37">
        <v>43248</v>
      </c>
      <c r="D99" s="2"/>
    </row>
    <row r="100" spans="2:4">
      <c r="B100" s="37">
        <v>40935</v>
      </c>
      <c r="C100" s="37">
        <v>43285</v>
      </c>
      <c r="D100" s="2"/>
    </row>
    <row r="101" spans="2:4">
      <c r="B101" s="37">
        <v>40936</v>
      </c>
      <c r="C101" s="37">
        <v>43346</v>
      </c>
      <c r="D101" s="2"/>
    </row>
    <row r="102" spans="2:4">
      <c r="B102" s="37">
        <v>41001</v>
      </c>
      <c r="C102" s="37">
        <v>43381</v>
      </c>
      <c r="D102" s="2"/>
    </row>
    <row r="103" spans="2:4">
      <c r="B103" s="37">
        <v>41002</v>
      </c>
      <c r="C103" s="37">
        <v>43416</v>
      </c>
      <c r="D103" s="2"/>
    </row>
    <row r="104" spans="2:4">
      <c r="B104" s="37">
        <v>41003</v>
      </c>
      <c r="C104" s="37">
        <v>43426</v>
      </c>
      <c r="D104" s="2"/>
    </row>
    <row r="105" spans="2:4">
      <c r="B105" s="37">
        <v>41028</v>
      </c>
      <c r="C105" s="37">
        <v>43459</v>
      </c>
      <c r="D105" s="2"/>
    </row>
    <row r="106" spans="2:4">
      <c r="B106" s="37">
        <v>41029</v>
      </c>
      <c r="C106" s="37">
        <v>43466</v>
      </c>
      <c r="D106" s="2"/>
    </row>
    <row r="107" spans="2:4">
      <c r="B107" s="37">
        <v>41030</v>
      </c>
      <c r="C107" s="37">
        <v>43486</v>
      </c>
      <c r="D107" s="2"/>
    </row>
    <row r="108" spans="2:4">
      <c r="B108" s="37">
        <v>41082</v>
      </c>
      <c r="C108" s="37">
        <v>43514</v>
      </c>
      <c r="D108" s="2"/>
    </row>
    <row r="109" spans="2:4">
      <c r="B109" s="37">
        <v>41083</v>
      </c>
      <c r="C109" s="37">
        <v>43612</v>
      </c>
      <c r="D109" s="2"/>
    </row>
    <row r="110" spans="2:4">
      <c r="B110" s="37">
        <v>41084</v>
      </c>
      <c r="C110" s="37">
        <v>43650</v>
      </c>
      <c r="D110" s="2"/>
    </row>
    <row r="111" spans="2:4">
      <c r="B111" s="37">
        <v>41182</v>
      </c>
      <c r="C111" s="37">
        <v>43710</v>
      </c>
      <c r="D111" s="2"/>
    </row>
    <row r="112" spans="2:4">
      <c r="B112" s="37">
        <v>41183</v>
      </c>
      <c r="C112" s="37">
        <v>43752</v>
      </c>
      <c r="D112" s="2"/>
    </row>
    <row r="113" spans="2:4">
      <c r="B113" s="37">
        <v>41184</v>
      </c>
      <c r="C113" s="37">
        <v>43780</v>
      </c>
      <c r="D113" s="2"/>
    </row>
    <row r="114" spans="2:4">
      <c r="B114" s="37">
        <v>41185</v>
      </c>
      <c r="C114" s="37">
        <v>43797</v>
      </c>
      <c r="D114" s="2"/>
    </row>
    <row r="115" spans="2:4">
      <c r="B115" s="37">
        <v>41186</v>
      </c>
      <c r="C115" s="37">
        <v>43824</v>
      </c>
      <c r="D115" s="2"/>
    </row>
    <row r="116" spans="2:4">
      <c r="B116" s="37">
        <v>41187</v>
      </c>
      <c r="C116" s="37">
        <v>43831</v>
      </c>
      <c r="D116" s="2"/>
    </row>
    <row r="117" spans="2:4">
      <c r="B117" s="37">
        <v>41188</v>
      </c>
      <c r="C117" s="37">
        <v>43850</v>
      </c>
      <c r="D117" s="2"/>
    </row>
    <row r="118" spans="2:4">
      <c r="B118" s="37">
        <v>41189</v>
      </c>
      <c r="C118" s="37">
        <v>43878</v>
      </c>
      <c r="D118" s="2"/>
    </row>
    <row r="119" spans="2:4">
      <c r="B119" s="37">
        <v>41275</v>
      </c>
      <c r="C119" s="37">
        <v>43976</v>
      </c>
      <c r="D119" s="2"/>
    </row>
    <row r="120" spans="2:4">
      <c r="B120" s="37">
        <v>41276</v>
      </c>
      <c r="C120" s="37">
        <v>44081</v>
      </c>
      <c r="D120" s="2"/>
    </row>
    <row r="121" spans="2:4">
      <c r="B121" s="37">
        <v>41277</v>
      </c>
      <c r="C121" s="37">
        <v>44116</v>
      </c>
      <c r="D121" s="2"/>
    </row>
    <row r="122" spans="2:4">
      <c r="B122" s="37">
        <v>41314</v>
      </c>
      <c r="C122" s="37">
        <v>44146</v>
      </c>
      <c r="D122" s="2"/>
    </row>
    <row r="123" spans="2:4">
      <c r="B123" s="37">
        <v>41315</v>
      </c>
      <c r="C123" s="37">
        <v>44161</v>
      </c>
      <c r="D123" s="2"/>
    </row>
    <row r="124" spans="2:4">
      <c r="B124" s="37">
        <v>41316</v>
      </c>
      <c r="C124" s="37">
        <v>44190</v>
      </c>
      <c r="D124" s="2"/>
    </row>
    <row r="125" spans="2:4">
      <c r="B125" s="37">
        <v>41317</v>
      </c>
      <c r="C125" s="37">
        <v>44197</v>
      </c>
      <c r="D125" s="2"/>
    </row>
    <row r="126" spans="2:4">
      <c r="B126" s="37">
        <v>41318</v>
      </c>
      <c r="C126" s="37">
        <v>44214</v>
      </c>
      <c r="D126" s="2"/>
    </row>
    <row r="127" spans="2:4">
      <c r="B127" s="37">
        <v>41319</v>
      </c>
      <c r="C127" s="37">
        <v>44242</v>
      </c>
      <c r="D127" s="2"/>
    </row>
    <row r="128" spans="2:4">
      <c r="B128" s="37">
        <v>41320</v>
      </c>
      <c r="C128" s="37">
        <v>44347</v>
      </c>
      <c r="D128" s="2"/>
    </row>
    <row r="129" spans="2:4">
      <c r="B129" s="37">
        <v>41368</v>
      </c>
      <c r="C129" s="37">
        <v>44382</v>
      </c>
      <c r="D129" s="2"/>
    </row>
    <row r="130" spans="2:4">
      <c r="B130" s="37">
        <v>41369</v>
      </c>
      <c r="C130" s="37">
        <v>44445</v>
      </c>
      <c r="D130" s="2"/>
    </row>
    <row r="131" spans="2:4">
      <c r="B131" s="37">
        <v>41370</v>
      </c>
      <c r="C131" s="37">
        <v>44480</v>
      </c>
      <c r="D131" s="2"/>
    </row>
    <row r="132" spans="2:4">
      <c r="B132" s="37">
        <v>41393</v>
      </c>
      <c r="C132" s="37">
        <v>44511</v>
      </c>
      <c r="D132" s="2"/>
    </row>
    <row r="133" spans="2:4">
      <c r="B133" s="37">
        <v>41394</v>
      </c>
      <c r="C133" s="37">
        <v>44525</v>
      </c>
      <c r="D133" s="2"/>
    </row>
    <row r="134" spans="2:4">
      <c r="B134" s="37">
        <v>41395</v>
      </c>
      <c r="C134" s="37">
        <v>44562</v>
      </c>
      <c r="D134" s="2"/>
    </row>
    <row r="135" spans="2:4">
      <c r="B135" s="37">
        <v>41435</v>
      </c>
      <c r="C135" s="37">
        <v>44563</v>
      </c>
      <c r="D135" s="2"/>
    </row>
    <row r="136" spans="2:4">
      <c r="B136" s="37">
        <v>41436</v>
      </c>
      <c r="C136" s="37">
        <v>44569</v>
      </c>
      <c r="D136" s="2"/>
    </row>
    <row r="137" spans="2:4">
      <c r="B137" s="37">
        <v>41437</v>
      </c>
      <c r="C137" s="37">
        <v>44570</v>
      </c>
      <c r="D137" s="2"/>
    </row>
    <row r="138" spans="2:4">
      <c r="B138" s="37">
        <v>41536</v>
      </c>
      <c r="C138" s="37">
        <v>44576</v>
      </c>
      <c r="D138" s="2"/>
    </row>
    <row r="139" spans="2:4">
      <c r="B139" s="37">
        <v>41537</v>
      </c>
      <c r="C139" s="37">
        <v>44577</v>
      </c>
      <c r="D139" s="2"/>
    </row>
    <row r="140" spans="2:4">
      <c r="B140" s="37">
        <v>41538</v>
      </c>
      <c r="C140" s="37">
        <v>44578</v>
      </c>
      <c r="D140" s="2"/>
    </row>
    <row r="141" spans="2:4">
      <c r="B141" s="37">
        <v>41548</v>
      </c>
      <c r="C141" s="37">
        <v>44583</v>
      </c>
      <c r="D141" s="2"/>
    </row>
    <row r="142" spans="2:4">
      <c r="B142" s="37">
        <v>41549</v>
      </c>
      <c r="C142" s="37">
        <v>44584</v>
      </c>
      <c r="D142" s="2"/>
    </row>
    <row r="143" spans="2:4">
      <c r="B143" s="37">
        <v>41550</v>
      </c>
      <c r="C143" s="37">
        <v>44590</v>
      </c>
      <c r="D143" s="2"/>
    </row>
    <row r="144" spans="2:4">
      <c r="B144" s="37">
        <v>41551</v>
      </c>
      <c r="C144" s="37">
        <v>44591</v>
      </c>
      <c r="D144" s="2"/>
    </row>
    <row r="145" spans="2:4">
      <c r="B145" s="37">
        <v>41552</v>
      </c>
      <c r="C145" s="37">
        <v>44597</v>
      </c>
      <c r="D145" s="2"/>
    </row>
    <row r="146" spans="2:4">
      <c r="B146" s="37">
        <v>41553</v>
      </c>
      <c r="C146" s="37">
        <v>44598</v>
      </c>
      <c r="D146" s="2"/>
    </row>
    <row r="147" spans="2:4">
      <c r="B147" s="37">
        <v>41554</v>
      </c>
      <c r="C147" s="37">
        <v>44604</v>
      </c>
      <c r="D147" s="2"/>
    </row>
    <row r="148" spans="2:4">
      <c r="B148" s="37">
        <v>41640</v>
      </c>
      <c r="C148" s="37">
        <v>44605</v>
      </c>
      <c r="D148" s="2"/>
    </row>
    <row r="149" spans="2:4">
      <c r="B149" s="37">
        <v>41670</v>
      </c>
      <c r="C149" s="37">
        <v>44611</v>
      </c>
      <c r="D149" s="2"/>
    </row>
    <row r="150" spans="2:4">
      <c r="B150" s="37">
        <v>41671</v>
      </c>
      <c r="C150" s="37">
        <v>44612</v>
      </c>
      <c r="D150" s="2"/>
    </row>
    <row r="151" spans="2:4">
      <c r="B151" s="37">
        <v>41672</v>
      </c>
      <c r="C151" s="37">
        <v>44613</v>
      </c>
      <c r="D151" s="2"/>
    </row>
    <row r="152" spans="2:4">
      <c r="B152" s="37">
        <v>41673</v>
      </c>
      <c r="C152" s="37">
        <v>44618</v>
      </c>
      <c r="D152" s="2"/>
    </row>
    <row r="153" spans="2:4">
      <c r="B153" s="37">
        <v>41674</v>
      </c>
      <c r="C153" s="37">
        <v>44619</v>
      </c>
      <c r="D153" s="2"/>
    </row>
    <row r="154" spans="2:4">
      <c r="B154" s="37">
        <v>41675</v>
      </c>
      <c r="C154" s="37">
        <v>44625</v>
      </c>
      <c r="D154" s="2"/>
    </row>
    <row r="155" spans="2:4">
      <c r="B155" s="37">
        <v>41676</v>
      </c>
      <c r="C155" s="37">
        <v>44626</v>
      </c>
      <c r="D155" s="2"/>
    </row>
    <row r="156" spans="2:4">
      <c r="B156" s="37">
        <v>41734</v>
      </c>
      <c r="C156" s="37">
        <v>44632</v>
      </c>
      <c r="D156" s="2"/>
    </row>
    <row r="157" spans="2:4">
      <c r="B157" s="37">
        <v>41735</v>
      </c>
      <c r="C157" s="37">
        <v>44633</v>
      </c>
      <c r="D157" s="2"/>
    </row>
    <row r="158" spans="2:4">
      <c r="B158" s="37">
        <v>41736</v>
      </c>
      <c r="C158" s="37">
        <v>44639</v>
      </c>
      <c r="D158" s="2"/>
    </row>
    <row r="159" spans="2:4">
      <c r="B159" s="37">
        <v>41760</v>
      </c>
      <c r="C159" s="37">
        <v>44640</v>
      </c>
      <c r="D159" s="2"/>
    </row>
    <row r="160" spans="2:4">
      <c r="B160" s="37">
        <v>41761</v>
      </c>
      <c r="C160" s="37">
        <v>44646</v>
      </c>
      <c r="D160" s="2"/>
    </row>
    <row r="161" spans="2:4">
      <c r="B161" s="37">
        <v>41762</v>
      </c>
      <c r="C161" s="37">
        <v>44647</v>
      </c>
      <c r="D161" s="2"/>
    </row>
    <row r="162" spans="2:4">
      <c r="B162" s="37">
        <v>41790</v>
      </c>
      <c r="C162" s="37">
        <v>44653</v>
      </c>
      <c r="D162" s="2"/>
    </row>
    <row r="163" spans="2:4">
      <c r="B163" s="37">
        <v>41791</v>
      </c>
      <c r="C163" s="37">
        <v>44654</v>
      </c>
      <c r="D163" s="2"/>
    </row>
    <row r="164" spans="2:4">
      <c r="B164" s="37">
        <v>41792</v>
      </c>
      <c r="C164" s="37">
        <v>44660</v>
      </c>
      <c r="D164" s="2"/>
    </row>
    <row r="165" spans="2:4">
      <c r="B165" s="37">
        <v>41888</v>
      </c>
      <c r="C165" s="37">
        <v>44661</v>
      </c>
      <c r="D165" s="2"/>
    </row>
    <row r="166" spans="2:4">
      <c r="B166" s="37">
        <v>41889</v>
      </c>
      <c r="C166" s="37">
        <v>44667</v>
      </c>
      <c r="D166" s="2"/>
    </row>
    <row r="167" spans="2:4">
      <c r="B167" s="37">
        <v>41890</v>
      </c>
      <c r="C167" s="37">
        <v>44668</v>
      </c>
      <c r="D167" s="2"/>
    </row>
    <row r="168" spans="2:4">
      <c r="B168" s="37">
        <v>41913</v>
      </c>
      <c r="C168" s="37">
        <v>44674</v>
      </c>
      <c r="D168" s="2"/>
    </row>
    <row r="169" spans="2:4">
      <c r="B169" s="37">
        <v>41914</v>
      </c>
      <c r="C169" s="37">
        <v>44675</v>
      </c>
      <c r="D169" s="2"/>
    </row>
    <row r="170" spans="2:4">
      <c r="B170" s="37">
        <v>41915</v>
      </c>
      <c r="C170" s="37">
        <v>44681</v>
      </c>
      <c r="D170" s="2"/>
    </row>
    <row r="171" spans="2:4">
      <c r="B171" s="37">
        <v>41916</v>
      </c>
      <c r="C171" s="37">
        <v>44682</v>
      </c>
      <c r="D171" s="2"/>
    </row>
    <row r="172" spans="2:4">
      <c r="B172" s="37">
        <v>41917</v>
      </c>
      <c r="C172" s="37">
        <v>44688</v>
      </c>
      <c r="D172" s="2"/>
    </row>
    <row r="173" spans="2:4">
      <c r="B173" s="37">
        <v>41918</v>
      </c>
      <c r="C173" s="37">
        <v>44689</v>
      </c>
      <c r="D173" s="2"/>
    </row>
    <row r="174" spans="2:4">
      <c r="B174" s="37">
        <v>41919</v>
      </c>
      <c r="C174" s="37">
        <v>44695</v>
      </c>
      <c r="D174" s="2"/>
    </row>
    <row r="175" spans="2:4">
      <c r="B175" s="37">
        <v>42005</v>
      </c>
      <c r="C175" s="37">
        <v>44696</v>
      </c>
      <c r="D175" s="2"/>
    </row>
    <row r="176" spans="2:4">
      <c r="B176" s="37">
        <v>42006</v>
      </c>
      <c r="C176" s="37">
        <v>44702</v>
      </c>
      <c r="D176" s="2"/>
    </row>
    <row r="177" spans="2:4">
      <c r="B177" s="37">
        <v>42007</v>
      </c>
      <c r="C177" s="37">
        <v>44703</v>
      </c>
      <c r="D177" s="2"/>
    </row>
    <row r="178" spans="2:4">
      <c r="B178" s="37">
        <v>42053</v>
      </c>
      <c r="C178" s="37">
        <v>44709</v>
      </c>
      <c r="D178" s="2"/>
    </row>
    <row r="179" spans="2:4">
      <c r="B179" s="37">
        <v>42054</v>
      </c>
      <c r="C179" s="37">
        <v>44710</v>
      </c>
      <c r="D179" s="2"/>
    </row>
    <row r="180" spans="2:4">
      <c r="B180" s="37">
        <v>42055</v>
      </c>
      <c r="C180" s="37">
        <v>44711</v>
      </c>
      <c r="D180" s="2"/>
    </row>
    <row r="181" spans="2:4">
      <c r="B181" s="37">
        <v>42056</v>
      </c>
      <c r="C181" s="37">
        <v>44716</v>
      </c>
      <c r="D181" s="2"/>
    </row>
    <row r="182" spans="2:4">
      <c r="B182" s="37">
        <v>42057</v>
      </c>
      <c r="C182" s="37">
        <v>44717</v>
      </c>
      <c r="D182" s="2"/>
    </row>
    <row r="183" spans="2:4">
      <c r="B183" s="37">
        <v>42058</v>
      </c>
      <c r="C183" s="37">
        <v>44723</v>
      </c>
      <c r="D183" s="2"/>
    </row>
    <row r="184" spans="2:4">
      <c r="B184" s="37">
        <v>42059</v>
      </c>
      <c r="C184" s="37">
        <v>44724</v>
      </c>
      <c r="D184" s="2"/>
    </row>
    <row r="185" spans="2:4">
      <c r="B185" s="37">
        <v>42099</v>
      </c>
      <c r="C185" s="37">
        <v>44730</v>
      </c>
      <c r="D185" s="2"/>
    </row>
    <row r="186" spans="2:4">
      <c r="B186" s="37">
        <v>42100</v>
      </c>
      <c r="C186" s="37">
        <v>44731</v>
      </c>
      <c r="D186" s="2"/>
    </row>
    <row r="187" spans="2:4">
      <c r="B187" s="37">
        <v>42125</v>
      </c>
      <c r="C187" s="37">
        <v>44737</v>
      </c>
      <c r="D187" s="2"/>
    </row>
    <row r="188" spans="2:4">
      <c r="B188" s="37">
        <v>42175</v>
      </c>
      <c r="C188" s="37">
        <v>44738</v>
      </c>
      <c r="D188" s="2"/>
    </row>
    <row r="189" spans="2:4">
      <c r="B189" s="37">
        <v>42177</v>
      </c>
      <c r="C189" s="37">
        <v>44744</v>
      </c>
      <c r="D189" s="2"/>
    </row>
    <row r="190" spans="2:4">
      <c r="B190" s="37">
        <v>42250</v>
      </c>
      <c r="C190" s="37">
        <v>44745</v>
      </c>
      <c r="D190" s="2"/>
    </row>
    <row r="191" spans="2:4">
      <c r="B191" s="37">
        <v>42251</v>
      </c>
      <c r="C191" s="37">
        <v>44746</v>
      </c>
      <c r="D191" s="2"/>
    </row>
    <row r="192" spans="2:4">
      <c r="B192" s="37">
        <v>42252</v>
      </c>
      <c r="C192" s="37">
        <v>44751</v>
      </c>
      <c r="D192" s="2"/>
    </row>
    <row r="193" spans="2:4">
      <c r="B193" s="37">
        <v>42274</v>
      </c>
      <c r="C193" s="37">
        <v>44752</v>
      </c>
      <c r="D193" s="2"/>
    </row>
    <row r="194" spans="2:4">
      <c r="B194" s="37">
        <v>42278</v>
      </c>
      <c r="C194" s="37">
        <v>44758</v>
      </c>
      <c r="D194" s="2"/>
    </row>
    <row r="195" spans="2:4">
      <c r="B195" s="37">
        <v>42279</v>
      </c>
      <c r="C195" s="37">
        <v>44759</v>
      </c>
      <c r="D195" s="2"/>
    </row>
    <row r="196" spans="2:4">
      <c r="B196" s="37">
        <v>42280</v>
      </c>
      <c r="C196" s="37">
        <v>44765</v>
      </c>
      <c r="D196" s="2"/>
    </row>
    <row r="197" spans="2:4">
      <c r="B197" s="37">
        <v>42281</v>
      </c>
      <c r="C197" s="37">
        <v>44766</v>
      </c>
      <c r="D197" s="2"/>
    </row>
    <row r="198" spans="2:4">
      <c r="B198" s="37">
        <v>42282</v>
      </c>
      <c r="C198" s="37">
        <v>44772</v>
      </c>
      <c r="D198" s="2"/>
    </row>
    <row r="199" spans="2:4">
      <c r="B199" s="37">
        <v>42283</v>
      </c>
      <c r="C199" s="37">
        <v>44773</v>
      </c>
      <c r="D199" s="2"/>
    </row>
    <row r="200" spans="2:4">
      <c r="B200" s="37">
        <v>42284</v>
      </c>
      <c r="C200" s="37">
        <v>44779</v>
      </c>
      <c r="D200" s="2"/>
    </row>
    <row r="201" spans="2:4">
      <c r="B201" s="37">
        <v>42370</v>
      </c>
      <c r="C201" s="37">
        <v>44780</v>
      </c>
      <c r="D201" s="2"/>
    </row>
    <row r="202" spans="2:4">
      <c r="B202" s="37">
        <v>42371</v>
      </c>
      <c r="C202" s="37">
        <v>44786</v>
      </c>
      <c r="D202" s="2"/>
    </row>
    <row r="203" spans="2:4">
      <c r="B203" s="37">
        <v>42372</v>
      </c>
      <c r="C203" s="37">
        <v>44787</v>
      </c>
      <c r="D203" s="2"/>
    </row>
    <row r="204" spans="2:4">
      <c r="B204" s="37">
        <v>42407</v>
      </c>
      <c r="C204" s="37">
        <v>44793</v>
      </c>
      <c r="D204" s="2"/>
    </row>
    <row r="205" spans="2:4">
      <c r="B205" s="37">
        <v>42408</v>
      </c>
      <c r="C205" s="37">
        <v>44794</v>
      </c>
      <c r="D205" s="2"/>
    </row>
    <row r="206" spans="2:4">
      <c r="B206" s="37">
        <v>42409</v>
      </c>
      <c r="C206" s="37">
        <v>44800</v>
      </c>
      <c r="D206" s="2"/>
    </row>
    <row r="207" spans="2:4">
      <c r="B207" s="37">
        <v>42410</v>
      </c>
      <c r="C207" s="37">
        <v>44801</v>
      </c>
      <c r="D207" s="2"/>
    </row>
    <row r="208" spans="2:4">
      <c r="B208" s="37">
        <v>42411</v>
      </c>
      <c r="C208" s="37">
        <v>44807</v>
      </c>
      <c r="D208" s="2"/>
    </row>
    <row r="209" spans="2:4">
      <c r="B209" s="37">
        <v>42412</v>
      </c>
      <c r="C209" s="37">
        <v>44808</v>
      </c>
      <c r="D209" s="2"/>
    </row>
    <row r="210" spans="2:4">
      <c r="B210" s="37">
        <v>42413</v>
      </c>
      <c r="C210" s="37">
        <v>44809</v>
      </c>
      <c r="D210" s="2"/>
    </row>
    <row r="211" spans="2:4">
      <c r="B211" s="37">
        <v>42462</v>
      </c>
      <c r="C211" s="37">
        <v>44814</v>
      </c>
      <c r="D211" s="2"/>
    </row>
    <row r="212" spans="2:4">
      <c r="B212" s="37">
        <v>42463</v>
      </c>
      <c r="C212" s="37">
        <v>44815</v>
      </c>
      <c r="D212" s="2"/>
    </row>
    <row r="213" spans="2:4">
      <c r="B213" s="37">
        <v>42464</v>
      </c>
      <c r="C213" s="37">
        <v>44821</v>
      </c>
      <c r="D213" s="2"/>
    </row>
    <row r="214" spans="2:4">
      <c r="B214" s="37">
        <v>42490</v>
      </c>
      <c r="C214" s="37">
        <v>44822</v>
      </c>
      <c r="D214" s="2"/>
    </row>
    <row r="215" spans="2:4">
      <c r="B215" s="37">
        <v>42491</v>
      </c>
      <c r="C215" s="37">
        <v>44828</v>
      </c>
      <c r="D215" s="2"/>
    </row>
    <row r="216" spans="2:4">
      <c r="B216" s="37">
        <v>42492</v>
      </c>
      <c r="C216" s="37">
        <v>44829</v>
      </c>
      <c r="D216" s="2"/>
    </row>
    <row r="217" spans="2:4">
      <c r="B217" s="37">
        <v>42530</v>
      </c>
      <c r="C217" s="37">
        <v>44835</v>
      </c>
      <c r="D217" s="2"/>
    </row>
    <row r="218" spans="2:4">
      <c r="B218" s="37">
        <v>42531</v>
      </c>
      <c r="C218" s="37">
        <v>44836</v>
      </c>
      <c r="D218" s="2"/>
    </row>
    <row r="219" spans="2:4">
      <c r="B219" s="37">
        <v>42532</v>
      </c>
      <c r="C219" s="37">
        <v>44842</v>
      </c>
      <c r="D219" s="2"/>
    </row>
    <row r="220" spans="2:4">
      <c r="B220" s="37">
        <v>42628</v>
      </c>
      <c r="C220" s="37">
        <v>44843</v>
      </c>
      <c r="D220" s="2"/>
    </row>
    <row r="221" spans="2:4">
      <c r="B221" s="37">
        <v>42629</v>
      </c>
      <c r="C221" s="37">
        <v>44844</v>
      </c>
      <c r="D221" s="2"/>
    </row>
    <row r="222" spans="2:4">
      <c r="B222" s="37">
        <v>42630</v>
      </c>
      <c r="C222" s="37">
        <v>44849</v>
      </c>
      <c r="D222" s="2"/>
    </row>
    <row r="223" spans="2:4">
      <c r="B223" s="37">
        <v>42644</v>
      </c>
      <c r="C223" s="37">
        <v>44850</v>
      </c>
      <c r="D223" s="2"/>
    </row>
    <row r="224" spans="2:4">
      <c r="B224" s="37">
        <v>42645</v>
      </c>
      <c r="C224" s="37">
        <v>44856</v>
      </c>
      <c r="D224" s="2"/>
    </row>
    <row r="225" spans="2:4">
      <c r="B225" s="37">
        <v>42646</v>
      </c>
      <c r="C225" s="37">
        <v>44857</v>
      </c>
      <c r="D225" s="2"/>
    </row>
    <row r="226" spans="2:4">
      <c r="B226" s="37">
        <v>42647</v>
      </c>
      <c r="C226" s="37">
        <v>44863</v>
      </c>
      <c r="D226" s="2"/>
    </row>
    <row r="227" spans="2:4">
      <c r="B227" s="37">
        <v>42648</v>
      </c>
      <c r="C227" s="37">
        <v>44864</v>
      </c>
      <c r="D227" s="2"/>
    </row>
    <row r="228" spans="2:4">
      <c r="B228" s="37">
        <v>42649</v>
      </c>
      <c r="C228" s="37">
        <v>44870</v>
      </c>
      <c r="D228" s="2"/>
    </row>
    <row r="229" spans="2:4">
      <c r="B229" s="37">
        <v>42650</v>
      </c>
      <c r="C229" s="37">
        <v>44871</v>
      </c>
      <c r="D229" s="2"/>
    </row>
    <row r="230" spans="2:4">
      <c r="B230" s="37">
        <v>42735</v>
      </c>
      <c r="C230" s="37">
        <v>44876</v>
      </c>
      <c r="D230" s="2"/>
    </row>
    <row r="231" spans="2:4">
      <c r="B231" s="37">
        <v>42736</v>
      </c>
      <c r="C231" s="37">
        <v>44877</v>
      </c>
      <c r="D231" s="2"/>
    </row>
    <row r="232" spans="2:4">
      <c r="B232" s="37">
        <v>42737</v>
      </c>
      <c r="C232" s="37">
        <v>44878</v>
      </c>
      <c r="D232" s="2"/>
    </row>
    <row r="233" spans="2:4">
      <c r="B233" s="37">
        <v>42762</v>
      </c>
      <c r="C233" s="37">
        <v>44884</v>
      </c>
      <c r="D233" s="2"/>
    </row>
    <row r="234" spans="2:4">
      <c r="B234" s="37">
        <v>42763</v>
      </c>
      <c r="C234" s="37">
        <v>44885</v>
      </c>
      <c r="D234" s="2"/>
    </row>
    <row r="235" spans="2:4">
      <c r="B235" s="37">
        <v>42764</v>
      </c>
      <c r="C235" s="37">
        <v>44889</v>
      </c>
      <c r="D235" s="2"/>
    </row>
    <row r="236" spans="2:4">
      <c r="B236" s="37">
        <v>42765</v>
      </c>
      <c r="C236" s="37">
        <v>44891</v>
      </c>
      <c r="D236" s="2"/>
    </row>
    <row r="237" spans="2:4">
      <c r="B237" s="37">
        <v>42766</v>
      </c>
      <c r="C237" s="37">
        <v>44892</v>
      </c>
      <c r="D237" s="2"/>
    </row>
    <row r="238" spans="2:4">
      <c r="B238" s="37">
        <v>42767</v>
      </c>
      <c r="C238" s="37">
        <v>44898</v>
      </c>
      <c r="D238" s="2"/>
    </row>
    <row r="239" spans="2:4">
      <c r="B239" s="37">
        <v>42768</v>
      </c>
      <c r="C239" s="37">
        <v>44899</v>
      </c>
      <c r="D239" s="2"/>
    </row>
    <row r="240" spans="2:4">
      <c r="B240" s="37">
        <v>42827</v>
      </c>
      <c r="C240" s="37">
        <v>44905</v>
      </c>
      <c r="D240" s="2"/>
    </row>
    <row r="241" spans="2:4">
      <c r="B241" s="37">
        <v>42828</v>
      </c>
      <c r="C241" s="37">
        <v>44906</v>
      </c>
      <c r="D241" s="2"/>
    </row>
    <row r="242" spans="2:4">
      <c r="B242" s="37">
        <v>42829</v>
      </c>
      <c r="C242" s="37">
        <v>44912</v>
      </c>
      <c r="D242" s="2"/>
    </row>
    <row r="243" spans="2:4">
      <c r="B243" s="37">
        <v>42856</v>
      </c>
      <c r="C243" s="37">
        <v>44913</v>
      </c>
      <c r="D243" s="2"/>
    </row>
    <row r="244" spans="2:4">
      <c r="B244" s="37">
        <v>42883</v>
      </c>
      <c r="C244" s="37">
        <v>44919</v>
      </c>
      <c r="D244" s="2"/>
    </row>
    <row r="245" spans="2:4">
      <c r="B245" s="37">
        <v>42884</v>
      </c>
      <c r="C245" s="37">
        <v>44920</v>
      </c>
      <c r="D245" s="2"/>
    </row>
    <row r="246" spans="2:4">
      <c r="B246" s="37">
        <v>42885</v>
      </c>
      <c r="C246" s="37">
        <v>44921</v>
      </c>
      <c r="D246" s="2"/>
    </row>
    <row r="247" spans="2:4">
      <c r="B247" s="37">
        <v>43009</v>
      </c>
      <c r="C247" s="37">
        <v>44926</v>
      </c>
      <c r="D247" s="2"/>
    </row>
    <row r="248" spans="2:4">
      <c r="B248" s="37">
        <v>43010</v>
      </c>
      <c r="C248" s="37">
        <v>44927</v>
      </c>
      <c r="D248" s="2"/>
    </row>
    <row r="249" spans="2:4">
      <c r="B249" s="37">
        <v>43011</v>
      </c>
      <c r="C249" s="37">
        <v>44928</v>
      </c>
      <c r="D249" s="2"/>
    </row>
    <row r="250" spans="2:4">
      <c r="B250" s="37">
        <v>43012</v>
      </c>
      <c r="C250" s="37">
        <v>44933</v>
      </c>
      <c r="D250" s="2"/>
    </row>
    <row r="251" spans="2:4">
      <c r="B251" s="37">
        <v>43013</v>
      </c>
      <c r="C251" s="37">
        <v>44934</v>
      </c>
      <c r="D251" s="2"/>
    </row>
    <row r="252" spans="2:4">
      <c r="B252" s="37">
        <v>43014</v>
      </c>
      <c r="C252" s="37">
        <v>44940</v>
      </c>
      <c r="D252" s="2"/>
    </row>
    <row r="253" spans="2:4">
      <c r="B253" s="37">
        <v>43015</v>
      </c>
      <c r="C253" s="37">
        <v>44941</v>
      </c>
      <c r="D253" s="2"/>
    </row>
    <row r="254" spans="2:4">
      <c r="B254" s="37">
        <v>43016</v>
      </c>
      <c r="C254" s="37">
        <v>44942</v>
      </c>
      <c r="D254" s="2"/>
    </row>
    <row r="255" spans="2:4">
      <c r="B255" s="37">
        <v>43101</v>
      </c>
      <c r="C255" s="37">
        <v>44947</v>
      </c>
      <c r="D255" s="2"/>
    </row>
    <row r="256" spans="2:4">
      <c r="B256" s="37">
        <v>43146</v>
      </c>
      <c r="C256" s="37">
        <v>44948</v>
      </c>
      <c r="D256" s="2"/>
    </row>
    <row r="257" spans="2:4">
      <c r="B257" s="37">
        <v>43147</v>
      </c>
      <c r="C257" s="37">
        <v>44954</v>
      </c>
      <c r="D257" s="2"/>
    </row>
    <row r="258" spans="2:4">
      <c r="B258" s="37">
        <v>43148</v>
      </c>
      <c r="C258" s="37">
        <v>44955</v>
      </c>
      <c r="D258" s="2"/>
    </row>
    <row r="259" spans="2:4">
      <c r="B259" s="37">
        <v>43149</v>
      </c>
      <c r="C259" s="37">
        <v>44961</v>
      </c>
      <c r="D259" s="2"/>
    </row>
    <row r="260" spans="2:4">
      <c r="B260" s="37">
        <v>43150</v>
      </c>
      <c r="C260" s="37">
        <v>44962</v>
      </c>
      <c r="D260" s="2"/>
    </row>
    <row r="261" spans="2:4">
      <c r="B261" s="37">
        <v>43151</v>
      </c>
      <c r="C261" s="37">
        <v>44968</v>
      </c>
      <c r="D261" s="2"/>
    </row>
    <row r="262" spans="2:4">
      <c r="B262" s="37">
        <v>43152</v>
      </c>
      <c r="C262" s="37">
        <v>44969</v>
      </c>
      <c r="D262" s="2"/>
    </row>
    <row r="263" spans="2:4">
      <c r="B263" s="37">
        <v>43195</v>
      </c>
      <c r="C263" s="37">
        <v>44975</v>
      </c>
      <c r="D263" s="2"/>
    </row>
    <row r="264" spans="2:4">
      <c r="B264" s="37">
        <v>43196</v>
      </c>
      <c r="C264" s="37">
        <v>44976</v>
      </c>
      <c r="D264" s="2"/>
    </row>
    <row r="265" spans="2:4">
      <c r="B265" s="37">
        <v>43197</v>
      </c>
      <c r="C265" s="37">
        <v>44977</v>
      </c>
      <c r="D265" s="2"/>
    </row>
    <row r="266" spans="2:4">
      <c r="B266" s="37">
        <v>43219</v>
      </c>
      <c r="C266" s="37">
        <v>44982</v>
      </c>
      <c r="D266" s="2"/>
    </row>
    <row r="267" spans="2:4">
      <c r="B267" s="37">
        <v>43220</v>
      </c>
      <c r="C267" s="37">
        <v>44983</v>
      </c>
      <c r="D267" s="2"/>
    </row>
    <row r="268" spans="2:4">
      <c r="B268" s="37">
        <v>43221</v>
      </c>
      <c r="C268" s="37">
        <v>44989</v>
      </c>
      <c r="D268" s="2"/>
    </row>
    <row r="269" spans="2:4">
      <c r="B269" s="37">
        <v>43269</v>
      </c>
      <c r="C269" s="37">
        <v>44990</v>
      </c>
      <c r="D269" s="2"/>
    </row>
    <row r="270" spans="2:4">
      <c r="B270" s="37">
        <v>43367</v>
      </c>
      <c r="C270" s="37">
        <v>44996</v>
      </c>
      <c r="D270" s="2"/>
    </row>
    <row r="271" spans="2:4">
      <c r="B271" s="37">
        <v>43374</v>
      </c>
      <c r="C271" s="37">
        <v>44997</v>
      </c>
      <c r="D271" s="2"/>
    </row>
    <row r="272" spans="2:4">
      <c r="B272" s="37">
        <v>43375</v>
      </c>
      <c r="C272" s="37">
        <v>45003</v>
      </c>
      <c r="D272" s="2"/>
    </row>
    <row r="273" spans="2:4">
      <c r="B273" s="37">
        <v>43376</v>
      </c>
      <c r="C273" s="37">
        <v>45004</v>
      </c>
      <c r="D273" s="2"/>
    </row>
    <row r="274" spans="2:4">
      <c r="B274" s="37">
        <v>43377</v>
      </c>
      <c r="C274" s="37">
        <v>45010</v>
      </c>
      <c r="D274" s="2"/>
    </row>
    <row r="275" spans="2:4">
      <c r="B275" s="37">
        <v>43378</v>
      </c>
      <c r="C275" s="37">
        <v>45011</v>
      </c>
      <c r="D275" s="2"/>
    </row>
    <row r="276" spans="2:4">
      <c r="B276" s="37">
        <v>43379</v>
      </c>
      <c r="C276" s="37">
        <v>45017</v>
      </c>
      <c r="D276" s="2"/>
    </row>
    <row r="277" spans="2:4">
      <c r="B277" s="37">
        <v>43380</v>
      </c>
      <c r="C277" s="37">
        <v>45018</v>
      </c>
      <c r="D277" s="2"/>
    </row>
    <row r="278" spans="2:4">
      <c r="B278" s="37">
        <v>43465</v>
      </c>
      <c r="C278" s="37">
        <v>45024</v>
      </c>
      <c r="D278" s="2"/>
    </row>
    <row r="279" spans="2:4">
      <c r="B279" s="37">
        <v>43466</v>
      </c>
      <c r="C279" s="37">
        <v>45025</v>
      </c>
      <c r="D279" s="2"/>
    </row>
    <row r="280" spans="2:4">
      <c r="B280" s="37">
        <v>43500</v>
      </c>
      <c r="C280" s="37">
        <v>45031</v>
      </c>
      <c r="D280" s="2"/>
    </row>
    <row r="281" spans="2:4">
      <c r="B281" s="37">
        <v>43501</v>
      </c>
      <c r="C281" s="37">
        <v>45032</v>
      </c>
      <c r="D281" s="2"/>
    </row>
    <row r="282" spans="2:4">
      <c r="B282" s="37">
        <v>43502</v>
      </c>
      <c r="C282" s="37">
        <v>45038</v>
      </c>
      <c r="D282" s="2"/>
    </row>
    <row r="283" spans="2:4">
      <c r="B283" s="37">
        <v>43503</v>
      </c>
      <c r="C283" s="37">
        <v>45039</v>
      </c>
      <c r="D283" s="2"/>
    </row>
    <row r="284" spans="2:4">
      <c r="B284" s="37">
        <v>43504</v>
      </c>
      <c r="C284" s="37">
        <v>45045</v>
      </c>
      <c r="D284" s="2"/>
    </row>
    <row r="285" spans="2:4">
      <c r="B285" s="37">
        <v>43505</v>
      </c>
      <c r="C285" s="37">
        <v>45046</v>
      </c>
      <c r="D285" s="2"/>
    </row>
    <row r="286" spans="2:4">
      <c r="B286" s="37">
        <v>43506</v>
      </c>
      <c r="C286" s="37">
        <v>45052</v>
      </c>
      <c r="D286" s="2"/>
    </row>
    <row r="287" spans="2:4">
      <c r="B287" s="37">
        <v>43560</v>
      </c>
      <c r="C287" s="37">
        <v>45053</v>
      </c>
      <c r="D287" s="2"/>
    </row>
    <row r="288" spans="2:4">
      <c r="B288" s="37">
        <v>43586</v>
      </c>
      <c r="C288" s="37">
        <v>45059</v>
      </c>
      <c r="D288" s="2"/>
    </row>
    <row r="289" spans="2:4">
      <c r="B289" s="37">
        <v>43587</v>
      </c>
      <c r="C289" s="37">
        <v>45060</v>
      </c>
      <c r="D289" s="2"/>
    </row>
    <row r="290" spans="2:4">
      <c r="B290" s="37">
        <v>43588</v>
      </c>
      <c r="C290" s="37">
        <v>45066</v>
      </c>
      <c r="D290" s="2"/>
    </row>
    <row r="291" spans="2:4">
      <c r="B291" s="37">
        <v>43623</v>
      </c>
      <c r="C291" s="37">
        <v>45067</v>
      </c>
      <c r="D291" s="2"/>
    </row>
    <row r="292" spans="2:4">
      <c r="B292" s="37">
        <v>43721</v>
      </c>
      <c r="C292" s="37">
        <v>45073</v>
      </c>
      <c r="D292" s="2"/>
    </row>
    <row r="293" spans="2:4">
      <c r="B293" s="37">
        <v>43739</v>
      </c>
      <c r="C293" s="37">
        <v>45074</v>
      </c>
      <c r="D293" s="2"/>
    </row>
    <row r="294" spans="2:4">
      <c r="B294" s="37">
        <v>43740</v>
      </c>
      <c r="C294" s="37">
        <v>45075</v>
      </c>
      <c r="D294" s="2"/>
    </row>
    <row r="295" spans="2:4">
      <c r="B295" s="37">
        <v>43741</v>
      </c>
      <c r="C295" s="37">
        <v>45080</v>
      </c>
      <c r="D295" s="2"/>
    </row>
    <row r="296" spans="2:4">
      <c r="B296" s="37">
        <v>43742</v>
      </c>
      <c r="C296" s="37">
        <v>45081</v>
      </c>
      <c r="D296" s="2"/>
    </row>
    <row r="297" spans="2:4">
      <c r="B297" s="37">
        <v>43743</v>
      </c>
      <c r="C297" s="37">
        <v>45087</v>
      </c>
      <c r="D297" s="2"/>
    </row>
    <row r="298" spans="2:4">
      <c r="B298" s="37">
        <v>43744</v>
      </c>
      <c r="C298" s="37">
        <v>45088</v>
      </c>
      <c r="D298" s="2"/>
    </row>
    <row r="299" spans="2:4">
      <c r="B299" s="37">
        <v>43745</v>
      </c>
      <c r="C299" s="37">
        <v>45094</v>
      </c>
      <c r="D299" s="2"/>
    </row>
    <row r="300" spans="2:4">
      <c r="B300" s="37">
        <v>43831</v>
      </c>
      <c r="C300" s="37">
        <v>45095</v>
      </c>
      <c r="D300" s="2"/>
    </row>
    <row r="301" spans="2:4">
      <c r="B301" s="37">
        <v>43854</v>
      </c>
      <c r="C301" s="37">
        <v>45101</v>
      </c>
      <c r="D301" s="2"/>
    </row>
    <row r="302" spans="2:4">
      <c r="B302" s="37">
        <v>43857</v>
      </c>
      <c r="C302" s="37">
        <v>45102</v>
      </c>
      <c r="D302" s="2"/>
    </row>
    <row r="303" spans="2:4">
      <c r="B303" s="37">
        <v>43858</v>
      </c>
      <c r="C303" s="37">
        <v>45108</v>
      </c>
      <c r="D303" s="2"/>
    </row>
    <row r="304" spans="2:4">
      <c r="B304" s="37">
        <v>43859</v>
      </c>
      <c r="C304" s="37">
        <v>45109</v>
      </c>
      <c r="D304" s="2"/>
    </row>
    <row r="305" spans="2:4">
      <c r="B305" s="37">
        <v>43860</v>
      </c>
      <c r="C305" s="37">
        <v>45111</v>
      </c>
      <c r="D305" s="2"/>
    </row>
    <row r="306" spans="2:4">
      <c r="B306" s="37">
        <v>43927</v>
      </c>
      <c r="C306" s="37">
        <v>45115</v>
      </c>
      <c r="D306" s="2"/>
    </row>
    <row r="307" spans="2:4">
      <c r="B307" s="37">
        <v>43952</v>
      </c>
      <c r="C307" s="37">
        <v>45116</v>
      </c>
      <c r="D307" s="2"/>
    </row>
    <row r="308" spans="2:4">
      <c r="B308" s="37">
        <v>43955</v>
      </c>
      <c r="C308" s="37">
        <v>45122</v>
      </c>
      <c r="D308" s="2"/>
    </row>
    <row r="309" spans="2:4">
      <c r="B309" s="37">
        <v>43956</v>
      </c>
      <c r="C309" s="37">
        <v>45123</v>
      </c>
      <c r="D309" s="2"/>
    </row>
    <row r="310" spans="2:4">
      <c r="B310" s="37">
        <v>44007</v>
      </c>
      <c r="C310" s="37">
        <v>45129</v>
      </c>
      <c r="D310" s="2"/>
    </row>
    <row r="311" spans="2:4">
      <c r="B311" s="37">
        <v>44008</v>
      </c>
      <c r="C311" s="37">
        <v>45130</v>
      </c>
      <c r="D311" s="2"/>
    </row>
    <row r="312" spans="2:4">
      <c r="B312" s="37">
        <v>44105</v>
      </c>
      <c r="C312" s="37">
        <v>45136</v>
      </c>
      <c r="D312" s="2"/>
    </row>
    <row r="313" spans="2:4">
      <c r="B313" s="37">
        <v>44106</v>
      </c>
      <c r="C313" s="37">
        <v>45137</v>
      </c>
      <c r="D313" s="2"/>
    </row>
    <row r="314" spans="2:4">
      <c r="B314" s="37">
        <v>44109</v>
      </c>
      <c r="C314" s="37">
        <v>45143</v>
      </c>
      <c r="D314" s="2"/>
    </row>
    <row r="315" spans="2:4">
      <c r="B315" s="37">
        <v>44110</v>
      </c>
      <c r="C315" s="37">
        <v>45144</v>
      </c>
      <c r="D315" s="2"/>
    </row>
    <row r="316" spans="2:4">
      <c r="B316" s="37">
        <v>44111</v>
      </c>
      <c r="C316" s="37">
        <v>45150</v>
      </c>
      <c r="D316" s="2"/>
    </row>
    <row r="317" spans="2:4">
      <c r="B317" s="37">
        <v>44112</v>
      </c>
      <c r="C317" s="37">
        <v>45151</v>
      </c>
      <c r="D317" s="2"/>
    </row>
    <row r="318" spans="2:4">
      <c r="B318" s="37">
        <v>44197</v>
      </c>
      <c r="C318" s="37">
        <v>45157</v>
      </c>
      <c r="D318" s="2"/>
    </row>
    <row r="319" spans="2:4">
      <c r="B319" s="37">
        <v>44238</v>
      </c>
      <c r="C319" s="37">
        <v>45158</v>
      </c>
      <c r="D319" s="2"/>
    </row>
    <row r="320" spans="2:4">
      <c r="B320" s="37">
        <v>44239</v>
      </c>
      <c r="C320" s="37">
        <v>45164</v>
      </c>
      <c r="D320" s="2"/>
    </row>
    <row r="321" spans="2:4">
      <c r="B321" s="37">
        <v>44242</v>
      </c>
      <c r="C321" s="37">
        <v>45165</v>
      </c>
      <c r="D321" s="2"/>
    </row>
    <row r="322" spans="2:4">
      <c r="B322" s="37">
        <v>44243</v>
      </c>
      <c r="C322" s="37">
        <v>45171</v>
      </c>
      <c r="D322" s="2"/>
    </row>
    <row r="323" spans="2:4">
      <c r="B323" s="37">
        <v>44244</v>
      </c>
      <c r="C323" s="37">
        <v>45172</v>
      </c>
      <c r="D323" s="2"/>
    </row>
    <row r="324" spans="2:4">
      <c r="B324" s="37">
        <v>44291</v>
      </c>
      <c r="C324" s="37">
        <v>45173</v>
      </c>
      <c r="D324" s="2"/>
    </row>
    <row r="325" spans="2:4">
      <c r="B325" s="37">
        <v>44319</v>
      </c>
      <c r="C325" s="37">
        <v>45178</v>
      </c>
      <c r="D325" s="2"/>
    </row>
    <row r="326" spans="2:4">
      <c r="B326" s="37">
        <v>44320</v>
      </c>
      <c r="C326" s="37">
        <v>45179</v>
      </c>
      <c r="D326" s="2"/>
    </row>
    <row r="327" spans="2:4">
      <c r="B327" s="37">
        <v>44321</v>
      </c>
      <c r="C327" s="37">
        <v>45185</v>
      </c>
      <c r="D327" s="2"/>
    </row>
    <row r="328" spans="2:4">
      <c r="B328" s="37">
        <v>44361</v>
      </c>
      <c r="C328" s="37">
        <v>45186</v>
      </c>
      <c r="D328" s="2"/>
    </row>
    <row r="329" spans="2:4">
      <c r="B329" s="37">
        <v>44459</v>
      </c>
      <c r="C329" s="37">
        <v>45192</v>
      </c>
      <c r="D329" s="2"/>
    </row>
    <row r="330" spans="2:4">
      <c r="B330" s="37">
        <v>44460</v>
      </c>
      <c r="C330" s="37">
        <v>45193</v>
      </c>
      <c r="D330" s="2"/>
    </row>
    <row r="331" spans="2:4">
      <c r="B331" s="37">
        <v>44470</v>
      </c>
      <c r="C331" s="37">
        <v>45199</v>
      </c>
      <c r="D331" s="2"/>
    </row>
    <row r="332" spans="2:4">
      <c r="B332" s="37">
        <v>44473</v>
      </c>
      <c r="C332" s="37">
        <v>45200</v>
      </c>
      <c r="D332" s="2"/>
    </row>
    <row r="333" spans="2:4">
      <c r="B333" s="37">
        <v>44474</v>
      </c>
      <c r="C333" s="37">
        <v>45206</v>
      </c>
      <c r="D333" s="2"/>
    </row>
    <row r="334" spans="2:4">
      <c r="B334" s="37">
        <v>44475</v>
      </c>
      <c r="C334" s="37">
        <v>45207</v>
      </c>
      <c r="D334" s="2"/>
    </row>
    <row r="335" spans="2:4">
      <c r="B335" s="37">
        <v>44476</v>
      </c>
      <c r="C335" s="37">
        <v>45208</v>
      </c>
      <c r="D335" s="2"/>
    </row>
    <row r="336" spans="2:4">
      <c r="B336" s="37">
        <v>44562</v>
      </c>
      <c r="C336" s="37">
        <v>45213</v>
      </c>
      <c r="D336" s="2"/>
    </row>
    <row r="337" spans="2:4">
      <c r="B337" s="37">
        <v>44563</v>
      </c>
      <c r="C337" s="37">
        <v>45214</v>
      </c>
      <c r="D337" s="2"/>
    </row>
    <row r="338" spans="2:4">
      <c r="B338" s="37">
        <v>44564</v>
      </c>
      <c r="C338" s="37">
        <v>45220</v>
      </c>
      <c r="D338" s="2"/>
    </row>
    <row r="339" spans="2:4">
      <c r="B339" s="37">
        <v>44569</v>
      </c>
      <c r="C339" s="37">
        <v>45221</v>
      </c>
      <c r="D339" s="2"/>
    </row>
    <row r="340" spans="2:4">
      <c r="B340" s="37">
        <v>44570</v>
      </c>
      <c r="C340" s="37">
        <v>45227</v>
      </c>
      <c r="D340" s="2"/>
    </row>
    <row r="341" spans="2:4">
      <c r="B341" s="37">
        <v>44576</v>
      </c>
      <c r="C341" s="37">
        <v>45228</v>
      </c>
      <c r="D341" s="2"/>
    </row>
    <row r="342" spans="2:4">
      <c r="B342" s="37">
        <v>44577</v>
      </c>
      <c r="C342" s="37">
        <v>45234</v>
      </c>
      <c r="D342" s="2"/>
    </row>
    <row r="343" spans="2:4">
      <c r="B343" s="37">
        <v>44583</v>
      </c>
      <c r="C343" s="37">
        <v>45235</v>
      </c>
      <c r="D343" s="2"/>
    </row>
    <row r="344" spans="2:4">
      <c r="B344" s="37">
        <v>44584</v>
      </c>
      <c r="C344" s="37">
        <v>45241</v>
      </c>
      <c r="D344" s="2"/>
    </row>
    <row r="345" spans="2:4">
      <c r="B345" s="37">
        <v>44590</v>
      </c>
      <c r="C345" s="37">
        <v>45242</v>
      </c>
      <c r="D345" s="2"/>
    </row>
    <row r="346" spans="2:4">
      <c r="B346" s="37">
        <v>44591</v>
      </c>
      <c r="C346" s="37">
        <v>45248</v>
      </c>
      <c r="D346" s="2"/>
    </row>
    <row r="347" spans="2:4">
      <c r="B347" s="37">
        <v>44592</v>
      </c>
      <c r="C347" s="37">
        <v>45249</v>
      </c>
      <c r="D347" s="2"/>
    </row>
    <row r="348" spans="2:4">
      <c r="B348" s="37">
        <v>44593</v>
      </c>
      <c r="C348" s="37">
        <v>45253</v>
      </c>
      <c r="D348" s="2"/>
    </row>
    <row r="349" spans="2:4">
      <c r="B349" s="37">
        <v>44594</v>
      </c>
      <c r="C349" s="37">
        <v>45255</v>
      </c>
      <c r="D349" s="2"/>
    </row>
    <row r="350" spans="2:4">
      <c r="B350" s="37">
        <v>44595</v>
      </c>
      <c r="C350" s="37">
        <v>45256</v>
      </c>
      <c r="D350" s="2"/>
    </row>
    <row r="351" spans="2:4">
      <c r="B351" s="37">
        <v>44596</v>
      </c>
      <c r="C351" s="37">
        <v>45262</v>
      </c>
      <c r="D351" s="2"/>
    </row>
    <row r="352" spans="2:4">
      <c r="B352" s="37">
        <v>44597</v>
      </c>
      <c r="C352" s="37">
        <v>45263</v>
      </c>
      <c r="D352" s="2"/>
    </row>
    <row r="353" spans="2:4">
      <c r="B353" s="37">
        <v>44598</v>
      </c>
      <c r="C353" s="37">
        <v>45269</v>
      </c>
      <c r="D353" s="2"/>
    </row>
    <row r="354" spans="2:4">
      <c r="B354" s="37">
        <v>44604</v>
      </c>
      <c r="C354" s="37">
        <v>45270</v>
      </c>
      <c r="D354" s="2"/>
    </row>
    <row r="355" spans="2:4">
      <c r="B355" s="37">
        <v>44605</v>
      </c>
      <c r="C355" s="37">
        <v>45276</v>
      </c>
      <c r="D355" s="2"/>
    </row>
    <row r="356" spans="2:4">
      <c r="B356" s="37">
        <v>44611</v>
      </c>
      <c r="C356" s="37">
        <v>45277</v>
      </c>
      <c r="D356" s="2"/>
    </row>
    <row r="357" spans="2:4">
      <c r="B357" s="37">
        <v>44612</v>
      </c>
      <c r="C357" s="37">
        <v>45283</v>
      </c>
      <c r="D357" s="2"/>
    </row>
    <row r="358" spans="2:4">
      <c r="B358" s="37">
        <v>44618</v>
      </c>
      <c r="C358" s="37">
        <v>45284</v>
      </c>
      <c r="D358" s="2"/>
    </row>
    <row r="359" spans="2:4">
      <c r="B359" s="37">
        <v>44619</v>
      </c>
      <c r="C359" s="37">
        <v>45285</v>
      </c>
      <c r="D359" s="2"/>
    </row>
    <row r="360" spans="2:4">
      <c r="B360" s="37">
        <v>44625</v>
      </c>
      <c r="C360" s="37">
        <v>45290</v>
      </c>
      <c r="D360" s="2"/>
    </row>
    <row r="361" spans="2:4">
      <c r="B361" s="37">
        <v>44626</v>
      </c>
      <c r="C361" s="37">
        <v>45291</v>
      </c>
      <c r="D361" s="2"/>
    </row>
    <row r="362" spans="2:4">
      <c r="B362" s="37">
        <v>44632</v>
      </c>
      <c r="C362" s="37">
        <v>45292</v>
      </c>
      <c r="D362" s="2"/>
    </row>
    <row r="363" spans="2:4">
      <c r="B363" s="37">
        <v>44633</v>
      </c>
      <c r="C363" s="37">
        <v>45297</v>
      </c>
      <c r="D363" s="2"/>
    </row>
    <row r="364" spans="2:4">
      <c r="B364" s="37">
        <v>44639</v>
      </c>
      <c r="C364" s="37">
        <v>45298</v>
      </c>
      <c r="D364" s="2"/>
    </row>
    <row r="365" spans="2:4">
      <c r="B365" s="37">
        <v>44640</v>
      </c>
      <c r="C365" s="37">
        <v>45304</v>
      </c>
      <c r="D365" s="2"/>
    </row>
    <row r="366" spans="2:4">
      <c r="B366" s="37">
        <v>44646</v>
      </c>
      <c r="C366" s="37">
        <v>45305</v>
      </c>
      <c r="D366" s="2"/>
    </row>
    <row r="367" spans="2:4">
      <c r="B367" s="37">
        <v>44647</v>
      </c>
      <c r="C367" s="37">
        <v>45306</v>
      </c>
      <c r="D367" s="2"/>
    </row>
    <row r="368" spans="2:4">
      <c r="B368" s="37">
        <v>44653</v>
      </c>
      <c r="C368" s="37">
        <v>45311</v>
      </c>
      <c r="D368" s="2"/>
    </row>
    <row r="369" spans="2:4">
      <c r="B369" s="37">
        <v>44654</v>
      </c>
      <c r="C369" s="37">
        <v>45312</v>
      </c>
      <c r="D369" s="2"/>
    </row>
    <row r="370" spans="2:4">
      <c r="B370" s="37">
        <v>44655</v>
      </c>
      <c r="C370" s="37">
        <v>45318</v>
      </c>
      <c r="D370" s="2"/>
    </row>
    <row r="371" spans="2:4">
      <c r="B371" s="37">
        <v>44656</v>
      </c>
      <c r="C371" s="37">
        <v>45319</v>
      </c>
      <c r="D371" s="2"/>
    </row>
    <row r="372" spans="2:4">
      <c r="B372" s="37">
        <v>44660</v>
      </c>
      <c r="C372" s="37">
        <v>45325</v>
      </c>
      <c r="D372" s="2"/>
    </row>
    <row r="373" spans="2:4">
      <c r="B373" s="37">
        <v>44661</v>
      </c>
      <c r="C373" s="37">
        <v>45326</v>
      </c>
      <c r="D373" s="2"/>
    </row>
    <row r="374" spans="2:4">
      <c r="B374" s="37">
        <v>44667</v>
      </c>
      <c r="C374" s="37">
        <v>45332</v>
      </c>
      <c r="D374" s="2"/>
    </row>
    <row r="375" spans="2:4">
      <c r="B375" s="37">
        <v>44668</v>
      </c>
      <c r="C375" s="37">
        <v>45333</v>
      </c>
      <c r="D375" s="2"/>
    </row>
    <row r="376" spans="2:4">
      <c r="B376" s="37">
        <v>44674</v>
      </c>
      <c r="C376" s="37">
        <v>45339</v>
      </c>
      <c r="D376" s="2"/>
    </row>
    <row r="377" spans="2:4">
      <c r="B377" s="37">
        <v>44675</v>
      </c>
      <c r="C377" s="37">
        <v>45340</v>
      </c>
      <c r="D377" s="2"/>
    </row>
    <row r="378" spans="2:4">
      <c r="B378" s="37">
        <v>44681</v>
      </c>
      <c r="C378" s="37">
        <v>45341</v>
      </c>
      <c r="D378" s="2"/>
    </row>
    <row r="379" spans="2:4">
      <c r="B379" s="37">
        <v>44682</v>
      </c>
      <c r="C379" s="37">
        <v>45346</v>
      </c>
      <c r="D379" s="2"/>
    </row>
    <row r="380" spans="2:4">
      <c r="B380" s="37">
        <v>44683</v>
      </c>
      <c r="C380" s="37">
        <v>45347</v>
      </c>
      <c r="D380" s="2"/>
    </row>
    <row r="381" spans="2:4">
      <c r="B381" s="37">
        <v>44684</v>
      </c>
      <c r="C381" s="37">
        <v>45353</v>
      </c>
      <c r="D381" s="2"/>
    </row>
    <row r="382" spans="2:4">
      <c r="B382" s="37">
        <v>44685</v>
      </c>
      <c r="C382" s="37">
        <v>45354</v>
      </c>
      <c r="D382" s="2"/>
    </row>
    <row r="383" spans="2:4">
      <c r="B383" s="37">
        <v>44686</v>
      </c>
      <c r="C383" s="37">
        <v>45360</v>
      </c>
      <c r="D383" s="2"/>
    </row>
    <row r="384" spans="2:4">
      <c r="B384" s="37">
        <v>44688</v>
      </c>
      <c r="C384" s="37">
        <v>45361</v>
      </c>
      <c r="D384" s="2"/>
    </row>
    <row r="385" spans="2:4">
      <c r="B385" s="37">
        <v>44689</v>
      </c>
      <c r="C385" s="37">
        <v>45367</v>
      </c>
      <c r="D385" s="2"/>
    </row>
    <row r="386" spans="2:4">
      <c r="B386" s="37">
        <v>44695</v>
      </c>
      <c r="C386" s="37">
        <v>45368</v>
      </c>
      <c r="D386" s="2"/>
    </row>
    <row r="387" spans="2:4">
      <c r="B387" s="37">
        <v>44696</v>
      </c>
      <c r="C387" s="37">
        <v>45374</v>
      </c>
      <c r="D387" s="2"/>
    </row>
    <row r="388" spans="2:4">
      <c r="B388" s="37">
        <v>44702</v>
      </c>
      <c r="C388" s="37">
        <v>45375</v>
      </c>
      <c r="D388" s="2"/>
    </row>
    <row r="389" spans="2:4">
      <c r="B389" s="37">
        <v>44703</v>
      </c>
      <c r="C389" s="37">
        <v>45381</v>
      </c>
      <c r="D389" s="2"/>
    </row>
    <row r="390" spans="2:4">
      <c r="B390" s="37">
        <v>44709</v>
      </c>
      <c r="C390" s="37">
        <v>45382</v>
      </c>
      <c r="D390" s="2"/>
    </row>
    <row r="391" spans="2:4">
      <c r="B391" s="37">
        <v>44710</v>
      </c>
      <c r="C391" s="37">
        <v>45388</v>
      </c>
      <c r="D391" s="2"/>
    </row>
    <row r="392" spans="2:4">
      <c r="B392" s="37">
        <v>44715</v>
      </c>
      <c r="C392" s="37">
        <v>45389</v>
      </c>
      <c r="D392" s="2"/>
    </row>
    <row r="393" spans="2:4">
      <c r="B393" s="37">
        <v>44716</v>
      </c>
      <c r="C393" s="37">
        <v>45395</v>
      </c>
      <c r="D393" s="2"/>
    </row>
    <row r="394" spans="2:4">
      <c r="B394" s="37">
        <v>44717</v>
      </c>
      <c r="C394" s="37">
        <v>45396</v>
      </c>
      <c r="D394" s="2"/>
    </row>
    <row r="395" spans="2:4">
      <c r="B395" s="37">
        <v>44723</v>
      </c>
      <c r="C395" s="37">
        <v>45402</v>
      </c>
      <c r="D395" s="2"/>
    </row>
    <row r="396" spans="2:4">
      <c r="B396" s="37">
        <v>44724</v>
      </c>
      <c r="C396" s="37">
        <v>45403</v>
      </c>
      <c r="D396" s="2"/>
    </row>
    <row r="397" spans="2:4">
      <c r="B397" s="37">
        <v>44730</v>
      </c>
      <c r="C397" s="37">
        <v>45409</v>
      </c>
      <c r="D397" s="2"/>
    </row>
    <row r="398" spans="2:4">
      <c r="B398" s="37">
        <v>44731</v>
      </c>
      <c r="C398" s="37">
        <v>45410</v>
      </c>
      <c r="D398" s="2"/>
    </row>
    <row r="399" spans="2:4">
      <c r="B399" s="37">
        <v>44737</v>
      </c>
      <c r="C399" s="37">
        <v>45416</v>
      </c>
      <c r="D399" s="2"/>
    </row>
    <row r="400" spans="2:4">
      <c r="B400" s="37">
        <v>44738</v>
      </c>
      <c r="C400" s="37">
        <v>45417</v>
      </c>
      <c r="D400" s="2"/>
    </row>
    <row r="401" spans="2:4">
      <c r="B401" s="37">
        <v>44744</v>
      </c>
      <c r="C401" s="37">
        <v>45423</v>
      </c>
      <c r="D401" s="2"/>
    </row>
    <row r="402" spans="2:4">
      <c r="B402" s="37">
        <v>44745</v>
      </c>
      <c r="C402" s="37">
        <v>45424</v>
      </c>
      <c r="D402" s="2"/>
    </row>
    <row r="403" spans="2:4">
      <c r="B403" s="37">
        <v>44751</v>
      </c>
      <c r="C403" s="37">
        <v>45430</v>
      </c>
      <c r="D403" s="2"/>
    </row>
    <row r="404" spans="2:4">
      <c r="B404" s="37">
        <v>44752</v>
      </c>
      <c r="C404" s="37">
        <v>45431</v>
      </c>
      <c r="D404" s="2"/>
    </row>
    <row r="405" spans="2:4">
      <c r="B405" s="37">
        <v>44758</v>
      </c>
      <c r="C405" s="37">
        <v>45437</v>
      </c>
      <c r="D405" s="2"/>
    </row>
    <row r="406" spans="2:4">
      <c r="B406" s="37">
        <v>44759</v>
      </c>
      <c r="C406" s="37">
        <v>45438</v>
      </c>
      <c r="D406" s="2"/>
    </row>
    <row r="407" spans="2:4">
      <c r="B407" s="37">
        <v>44765</v>
      </c>
      <c r="C407" s="37">
        <v>45439</v>
      </c>
      <c r="D407" s="2"/>
    </row>
    <row r="408" spans="2:4">
      <c r="B408" s="37">
        <v>44766</v>
      </c>
      <c r="C408" s="37">
        <v>45444</v>
      </c>
      <c r="D408" s="2"/>
    </row>
    <row r="409" spans="2:4">
      <c r="B409" s="37">
        <v>44772</v>
      </c>
      <c r="C409" s="37">
        <v>45445</v>
      </c>
      <c r="D409" s="2"/>
    </row>
    <row r="410" spans="2:4">
      <c r="B410" s="37">
        <v>44773</v>
      </c>
      <c r="C410" s="37">
        <v>45451</v>
      </c>
      <c r="D410" s="2"/>
    </row>
    <row r="411" spans="2:4">
      <c r="B411" s="37">
        <v>44779</v>
      </c>
      <c r="C411" s="37">
        <v>45452</v>
      </c>
      <c r="D411" s="2"/>
    </row>
    <row r="412" spans="2:4">
      <c r="B412" s="37">
        <v>44780</v>
      </c>
      <c r="C412" s="37">
        <v>45458</v>
      </c>
      <c r="D412" s="2"/>
    </row>
    <row r="413" spans="2:4">
      <c r="B413" s="37">
        <v>44786</v>
      </c>
      <c r="C413" s="37">
        <v>45459</v>
      </c>
      <c r="D413" s="2"/>
    </row>
    <row r="414" spans="2:4">
      <c r="B414" s="37">
        <v>44787</v>
      </c>
      <c r="C414" s="37">
        <v>45465</v>
      </c>
      <c r="D414" s="2"/>
    </row>
    <row r="415" spans="2:4">
      <c r="B415" s="37">
        <v>44793</v>
      </c>
      <c r="C415" s="37">
        <v>45466</v>
      </c>
      <c r="D415" s="2"/>
    </row>
    <row r="416" spans="2:4">
      <c r="B416" s="37">
        <v>44794</v>
      </c>
      <c r="C416" s="37">
        <v>45472</v>
      </c>
      <c r="D416" s="2"/>
    </row>
    <row r="417" spans="2:4">
      <c r="B417" s="37">
        <v>44800</v>
      </c>
      <c r="C417" s="37">
        <v>45473</v>
      </c>
      <c r="D417" s="2"/>
    </row>
    <row r="418" spans="2:4">
      <c r="B418" s="37">
        <v>44801</v>
      </c>
      <c r="C418" s="37">
        <v>45477</v>
      </c>
      <c r="D418" s="2"/>
    </row>
    <row r="419" spans="2:4">
      <c r="B419" s="37">
        <v>44807</v>
      </c>
      <c r="C419" s="37">
        <v>45479</v>
      </c>
      <c r="D419" s="2"/>
    </row>
    <row r="420" spans="2:4">
      <c r="B420" s="37">
        <v>44808</v>
      </c>
      <c r="C420" s="37">
        <v>45480</v>
      </c>
      <c r="D420" s="2"/>
    </row>
    <row r="421" spans="2:4">
      <c r="B421" s="37">
        <v>44814</v>
      </c>
      <c r="C421" s="37">
        <v>45486</v>
      </c>
      <c r="D421" s="2"/>
    </row>
    <row r="422" spans="2:4">
      <c r="B422" s="37">
        <v>44815</v>
      </c>
      <c r="C422" s="37">
        <v>45487</v>
      </c>
      <c r="D422" s="2"/>
    </row>
    <row r="423" spans="2:4">
      <c r="B423" s="37">
        <v>44816</v>
      </c>
      <c r="C423" s="37">
        <v>45493</v>
      </c>
      <c r="D423" s="2"/>
    </row>
    <row r="424" spans="2:4">
      <c r="B424" s="37">
        <v>44821</v>
      </c>
      <c r="C424" s="37">
        <v>45494</v>
      </c>
      <c r="D424" s="2"/>
    </row>
    <row r="425" spans="2:4">
      <c r="B425" s="37">
        <v>44822</v>
      </c>
      <c r="C425" s="37">
        <v>45500</v>
      </c>
      <c r="D425" s="2"/>
    </row>
    <row r="426" spans="2:4">
      <c r="B426" s="37">
        <v>44828</v>
      </c>
      <c r="C426" s="37">
        <v>45501</v>
      </c>
      <c r="D426" s="2"/>
    </row>
    <row r="427" spans="2:4">
      <c r="B427" s="37">
        <v>44829</v>
      </c>
      <c r="C427" s="37">
        <v>45507</v>
      </c>
      <c r="D427" s="2"/>
    </row>
    <row r="428" spans="2:4">
      <c r="B428" s="37">
        <v>44835</v>
      </c>
      <c r="C428" s="37">
        <v>45508</v>
      </c>
      <c r="D428" s="2"/>
    </row>
    <row r="429" spans="2:4">
      <c r="B429" s="37">
        <v>44836</v>
      </c>
      <c r="C429" s="37">
        <v>45514</v>
      </c>
      <c r="D429" s="2"/>
    </row>
    <row r="430" spans="2:4">
      <c r="B430" s="37">
        <v>44837</v>
      </c>
      <c r="C430" s="37">
        <v>45515</v>
      </c>
      <c r="D430" s="2"/>
    </row>
    <row r="431" spans="2:4">
      <c r="B431" s="37">
        <v>44838</v>
      </c>
      <c r="C431" s="37">
        <v>45521</v>
      </c>
      <c r="D431" s="2"/>
    </row>
    <row r="432" spans="2:4">
      <c r="B432" s="37">
        <v>44839</v>
      </c>
      <c r="C432" s="37">
        <v>45522</v>
      </c>
      <c r="D432" s="2"/>
    </row>
    <row r="433" spans="2:4">
      <c r="B433" s="37">
        <v>44840</v>
      </c>
      <c r="C433" s="37">
        <v>45528</v>
      </c>
      <c r="D433" s="2"/>
    </row>
    <row r="434" spans="2:4">
      <c r="B434" s="37">
        <v>44841</v>
      </c>
      <c r="C434" s="37">
        <v>45529</v>
      </c>
      <c r="D434" s="2"/>
    </row>
    <row r="435" spans="2:4">
      <c r="B435" s="37">
        <v>44842</v>
      </c>
      <c r="C435" s="37">
        <v>45535</v>
      </c>
      <c r="D435" s="2"/>
    </row>
    <row r="436" spans="2:4">
      <c r="B436" s="37">
        <v>44843</v>
      </c>
      <c r="C436" s="37">
        <v>45536</v>
      </c>
      <c r="D436" s="2"/>
    </row>
    <row r="437" spans="2:4">
      <c r="B437" s="37">
        <v>44849</v>
      </c>
      <c r="C437" s="37">
        <v>45537</v>
      </c>
      <c r="D437" s="2"/>
    </row>
    <row r="438" spans="2:4">
      <c r="B438" s="37">
        <v>44850</v>
      </c>
      <c r="C438" s="37">
        <v>45542</v>
      </c>
      <c r="D438" s="2"/>
    </row>
    <row r="439" spans="2:4">
      <c r="B439" s="37">
        <v>44856</v>
      </c>
      <c r="C439" s="37">
        <v>45543</v>
      </c>
      <c r="D439" s="2"/>
    </row>
    <row r="440" spans="2:4">
      <c r="B440" s="37">
        <v>44857</v>
      </c>
      <c r="C440" s="37">
        <v>45549</v>
      </c>
      <c r="D440" s="2"/>
    </row>
    <row r="441" spans="2:4">
      <c r="B441" s="37">
        <v>44863</v>
      </c>
      <c r="C441" s="37">
        <v>45550</v>
      </c>
      <c r="D441" s="2"/>
    </row>
    <row r="442" spans="2:4">
      <c r="B442" s="37">
        <v>44864</v>
      </c>
      <c r="C442" s="37">
        <v>45556</v>
      </c>
      <c r="D442" s="2"/>
    </row>
    <row r="443" spans="2:4">
      <c r="B443" s="37">
        <v>44870</v>
      </c>
      <c r="C443" s="37">
        <v>45557</v>
      </c>
      <c r="D443" s="2"/>
    </row>
    <row r="444" spans="2:4">
      <c r="B444" s="37">
        <v>44871</v>
      </c>
      <c r="C444" s="37">
        <v>45563</v>
      </c>
      <c r="D444" s="2"/>
    </row>
    <row r="445" spans="2:4">
      <c r="B445" s="37">
        <v>44877</v>
      </c>
      <c r="C445" s="37">
        <v>45564</v>
      </c>
      <c r="D445" s="2"/>
    </row>
    <row r="446" spans="2:4">
      <c r="B446" s="37">
        <v>44878</v>
      </c>
      <c r="C446" s="37">
        <v>45570</v>
      </c>
      <c r="D446" s="2"/>
    </row>
    <row r="447" spans="2:4">
      <c r="B447" s="37">
        <v>44884</v>
      </c>
      <c r="C447" s="37">
        <v>45571</v>
      </c>
      <c r="D447" s="2"/>
    </row>
    <row r="448" spans="2:4">
      <c r="B448" s="37">
        <v>44885</v>
      </c>
      <c r="C448" s="37">
        <v>45577</v>
      </c>
      <c r="D448" s="2"/>
    </row>
    <row r="449" spans="2:4">
      <c r="B449" s="37">
        <v>44891</v>
      </c>
      <c r="C449" s="37">
        <v>45578</v>
      </c>
      <c r="D449" s="2"/>
    </row>
    <row r="450" spans="2:4">
      <c r="B450" s="37">
        <v>44892</v>
      </c>
      <c r="C450" s="37">
        <v>45579</v>
      </c>
      <c r="D450" s="2"/>
    </row>
    <row r="451" spans="2:4">
      <c r="B451" s="37">
        <v>44898</v>
      </c>
      <c r="C451" s="37">
        <v>45584</v>
      </c>
      <c r="D451" s="2"/>
    </row>
    <row r="452" spans="2:4">
      <c r="B452" s="37">
        <v>44899</v>
      </c>
      <c r="C452" s="37">
        <v>45585</v>
      </c>
      <c r="D452" s="2"/>
    </row>
    <row r="453" spans="2:4">
      <c r="B453" s="37">
        <v>44905</v>
      </c>
      <c r="C453" s="37">
        <v>45591</v>
      </c>
      <c r="D453" s="2"/>
    </row>
    <row r="454" spans="2:4">
      <c r="B454" s="37">
        <v>44906</v>
      </c>
      <c r="C454" s="37">
        <v>45592</v>
      </c>
      <c r="D454" s="2"/>
    </row>
    <row r="455" spans="2:4">
      <c r="B455" s="37">
        <v>44912</v>
      </c>
      <c r="C455" s="37">
        <v>45598</v>
      </c>
      <c r="D455" s="2"/>
    </row>
    <row r="456" spans="2:4">
      <c r="B456" s="37">
        <v>44913</v>
      </c>
      <c r="C456" s="37">
        <v>45599</v>
      </c>
      <c r="D456" s="2"/>
    </row>
    <row r="457" spans="2:4">
      <c r="B457" s="37">
        <v>44919</v>
      </c>
      <c r="C457" s="37">
        <v>45605</v>
      </c>
      <c r="D457" s="2"/>
    </row>
    <row r="458" spans="2:4">
      <c r="B458" s="37">
        <v>44920</v>
      </c>
      <c r="C458" s="37">
        <v>45606</v>
      </c>
      <c r="D458" s="2"/>
    </row>
    <row r="459" spans="2:4">
      <c r="B459" s="37">
        <v>44926</v>
      </c>
      <c r="C459" s="37">
        <v>45607</v>
      </c>
      <c r="D459" s="2"/>
    </row>
    <row r="460" spans="2:4">
      <c r="B460" s="37">
        <v>44927</v>
      </c>
      <c r="C460" s="37">
        <v>45612</v>
      </c>
      <c r="D460" s="2"/>
    </row>
    <row r="461" spans="2:4">
      <c r="B461" s="37">
        <v>44928</v>
      </c>
      <c r="C461" s="37">
        <v>45613</v>
      </c>
      <c r="D461" s="2"/>
    </row>
    <row r="462" spans="2:4">
      <c r="B462" s="37">
        <v>44933</v>
      </c>
      <c r="C462" s="37">
        <v>45619</v>
      </c>
      <c r="D462" s="2"/>
    </row>
    <row r="463" spans="2:4">
      <c r="B463" s="37">
        <v>44934</v>
      </c>
      <c r="C463" s="37">
        <v>45620</v>
      </c>
      <c r="D463" s="2"/>
    </row>
    <row r="464" spans="2:4">
      <c r="B464" s="37">
        <v>44940</v>
      </c>
      <c r="C464" s="37">
        <v>45624</v>
      </c>
      <c r="D464" s="2"/>
    </row>
    <row r="465" spans="2:4">
      <c r="B465" s="37">
        <v>44941</v>
      </c>
      <c r="C465" s="37">
        <v>45626</v>
      </c>
      <c r="D465" s="2"/>
    </row>
    <row r="466" spans="2:4">
      <c r="B466" s="37">
        <v>44947</v>
      </c>
      <c r="C466" s="37">
        <v>45627</v>
      </c>
      <c r="D466" s="2"/>
    </row>
    <row r="467" spans="2:4">
      <c r="B467" s="37">
        <v>44948</v>
      </c>
      <c r="C467" s="37">
        <v>45633</v>
      </c>
      <c r="D467" s="2"/>
    </row>
    <row r="468" spans="2:4">
      <c r="B468" s="37">
        <v>44949</v>
      </c>
      <c r="C468" s="37">
        <v>45634</v>
      </c>
      <c r="D468" s="2"/>
    </row>
    <row r="469" spans="2:4">
      <c r="B469" s="37">
        <v>44950</v>
      </c>
      <c r="C469" s="37">
        <v>45640</v>
      </c>
      <c r="D469" s="2"/>
    </row>
    <row r="470" spans="2:4">
      <c r="B470" s="37">
        <v>44951</v>
      </c>
      <c r="C470" s="37">
        <v>45641</v>
      </c>
      <c r="D470" s="2"/>
    </row>
    <row r="471" spans="2:4">
      <c r="B471" s="37">
        <v>44952</v>
      </c>
      <c r="C471" s="37">
        <v>45647</v>
      </c>
      <c r="D471" s="2"/>
    </row>
    <row r="472" spans="2:4">
      <c r="B472" s="37">
        <v>44953</v>
      </c>
      <c r="C472" s="37">
        <v>45648</v>
      </c>
      <c r="D472" s="2"/>
    </row>
    <row r="473" spans="2:4">
      <c r="B473" s="37">
        <v>44954</v>
      </c>
      <c r="C473" s="37">
        <v>45651</v>
      </c>
      <c r="D473" s="2"/>
    </row>
    <row r="474" spans="2:4">
      <c r="B474" s="37">
        <v>44955</v>
      </c>
      <c r="C474" s="37">
        <v>45654</v>
      </c>
      <c r="D474" s="2"/>
    </row>
    <row r="475" spans="2:4">
      <c r="B475" s="37">
        <v>44961</v>
      </c>
      <c r="C475" s="37">
        <v>45655</v>
      </c>
      <c r="D475" s="2"/>
    </row>
    <row r="476" spans="2:4">
      <c r="B476" s="37">
        <v>44962</v>
      </c>
      <c r="C476" s="37">
        <v>45658</v>
      </c>
      <c r="D476" s="2"/>
    </row>
    <row r="477" spans="2:4">
      <c r="B477" s="37">
        <v>44968</v>
      </c>
      <c r="C477" s="37">
        <v>45661</v>
      </c>
      <c r="D477" s="2"/>
    </row>
    <row r="478" spans="2:4">
      <c r="B478" s="37">
        <v>44969</v>
      </c>
      <c r="C478" s="37">
        <v>45662</v>
      </c>
      <c r="D478" s="2"/>
    </row>
    <row r="479" spans="2:4">
      <c r="B479" s="37">
        <v>44975</v>
      </c>
      <c r="C479" s="37">
        <v>45668</v>
      </c>
      <c r="D479" s="2"/>
    </row>
    <row r="480" spans="2:4">
      <c r="B480" s="37">
        <v>44976</v>
      </c>
      <c r="C480" s="37">
        <v>45669</v>
      </c>
      <c r="D480" s="2"/>
    </row>
    <row r="481" spans="2:4">
      <c r="B481" s="37">
        <v>44982</v>
      </c>
      <c r="C481" s="37">
        <v>45675</v>
      </c>
      <c r="D481" s="2"/>
    </row>
    <row r="482" spans="2:4">
      <c r="B482" s="37">
        <v>44983</v>
      </c>
      <c r="C482" s="37">
        <v>45676</v>
      </c>
      <c r="D482" s="2"/>
    </row>
    <row r="483" spans="2:4">
      <c r="B483" s="37">
        <v>44989</v>
      </c>
      <c r="C483" s="37">
        <v>45677</v>
      </c>
      <c r="D483" s="2"/>
    </row>
    <row r="484" spans="2:4">
      <c r="B484" s="37">
        <v>44990</v>
      </c>
      <c r="C484" s="37">
        <v>45682</v>
      </c>
      <c r="D484" s="2"/>
    </row>
    <row r="485" spans="2:4">
      <c r="B485" s="37">
        <v>44996</v>
      </c>
      <c r="C485" s="37">
        <v>45683</v>
      </c>
      <c r="D485" s="2"/>
    </row>
    <row r="486" spans="2:4">
      <c r="B486" s="37">
        <v>44997</v>
      </c>
      <c r="C486" s="37">
        <v>45689</v>
      </c>
      <c r="D486" s="2"/>
    </row>
    <row r="487" spans="2:4">
      <c r="B487" s="37">
        <v>45003</v>
      </c>
      <c r="C487" s="37">
        <v>45690</v>
      </c>
      <c r="D487" s="2"/>
    </row>
    <row r="488" spans="2:4">
      <c r="B488" s="37">
        <v>45004</v>
      </c>
      <c r="C488" s="37">
        <v>45696</v>
      </c>
      <c r="D488" s="2"/>
    </row>
    <row r="489" spans="2:4">
      <c r="B489" s="37">
        <v>45010</v>
      </c>
      <c r="C489" s="37">
        <v>45697</v>
      </c>
      <c r="D489" s="2"/>
    </row>
    <row r="490" spans="2:4">
      <c r="B490" s="37">
        <v>45011</v>
      </c>
      <c r="C490" s="37">
        <v>45703</v>
      </c>
      <c r="D490" s="2"/>
    </row>
    <row r="491" spans="2:4">
      <c r="B491" s="37">
        <v>45017</v>
      </c>
      <c r="C491" s="37">
        <v>45704</v>
      </c>
      <c r="D491" s="2"/>
    </row>
    <row r="492" spans="2:4">
      <c r="B492" s="37">
        <v>45018</v>
      </c>
      <c r="C492" s="37">
        <v>45705</v>
      </c>
      <c r="D492" s="2"/>
    </row>
    <row r="493" spans="2:4">
      <c r="B493" s="37">
        <v>45021</v>
      </c>
      <c r="C493" s="37">
        <v>45710</v>
      </c>
      <c r="D493" s="2"/>
    </row>
    <row r="494" spans="2:4">
      <c r="B494" s="37">
        <v>45024</v>
      </c>
      <c r="C494" s="37">
        <v>45711</v>
      </c>
      <c r="D494" s="2"/>
    </row>
    <row r="495" spans="2:4">
      <c r="B495" s="37">
        <v>45025</v>
      </c>
      <c r="C495" s="37">
        <v>45717</v>
      </c>
      <c r="D495" s="2"/>
    </row>
    <row r="496" spans="2:4">
      <c r="B496" s="37">
        <v>45031</v>
      </c>
      <c r="C496" s="37">
        <v>45718</v>
      </c>
      <c r="D496" s="2"/>
    </row>
    <row r="497" spans="2:4">
      <c r="B497" s="37">
        <v>45032</v>
      </c>
      <c r="C497" s="37">
        <v>45724</v>
      </c>
      <c r="D497" s="2"/>
    </row>
    <row r="498" spans="2:4">
      <c r="B498" s="37">
        <v>45038</v>
      </c>
      <c r="C498" s="37">
        <v>45725</v>
      </c>
      <c r="D498" s="2"/>
    </row>
    <row r="499" spans="2:4">
      <c r="B499" s="37">
        <v>45039</v>
      </c>
      <c r="C499" s="37">
        <v>45731</v>
      </c>
      <c r="D499" s="2"/>
    </row>
    <row r="500" spans="2:4">
      <c r="B500" s="37">
        <v>45045</v>
      </c>
      <c r="C500" s="37">
        <v>45732</v>
      </c>
      <c r="D500" s="2"/>
    </row>
    <row r="501" spans="2:4">
      <c r="B501" s="37">
        <v>45046</v>
      </c>
      <c r="C501" s="37">
        <v>45738</v>
      </c>
      <c r="D501" s="2"/>
    </row>
    <row r="502" spans="2:4">
      <c r="B502" s="37">
        <v>45047</v>
      </c>
      <c r="C502" s="37">
        <v>45739</v>
      </c>
      <c r="D502" s="2"/>
    </row>
    <row r="503" spans="2:4">
      <c r="B503" s="37">
        <v>45052</v>
      </c>
      <c r="C503" s="37">
        <v>45745</v>
      </c>
      <c r="D503" s="2"/>
    </row>
    <row r="504" spans="2:4">
      <c r="B504" s="37">
        <v>45053</v>
      </c>
      <c r="C504" s="37">
        <v>45746</v>
      </c>
      <c r="D504" s="2"/>
    </row>
    <row r="505" spans="2:4">
      <c r="B505" s="37">
        <v>45059</v>
      </c>
      <c r="C505" s="37">
        <v>45752</v>
      </c>
      <c r="D505" s="2"/>
    </row>
    <row r="506" spans="2:4">
      <c r="B506" s="37">
        <v>45060</v>
      </c>
      <c r="C506" s="37">
        <v>45753</v>
      </c>
      <c r="D506" s="2"/>
    </row>
    <row r="507" spans="2:4">
      <c r="B507" s="37">
        <v>45066</v>
      </c>
      <c r="C507" s="37">
        <v>45759</v>
      </c>
      <c r="D507" s="2"/>
    </row>
    <row r="508" spans="2:4">
      <c r="B508" s="37">
        <v>45067</v>
      </c>
      <c r="C508" s="37">
        <v>45760</v>
      </c>
      <c r="D508" s="2"/>
    </row>
    <row r="509" spans="2:4">
      <c r="B509" s="37">
        <v>45073</v>
      </c>
      <c r="C509" s="37">
        <v>45766</v>
      </c>
      <c r="D509" s="2"/>
    </row>
    <row r="510" spans="2:4">
      <c r="B510" s="37">
        <v>45074</v>
      </c>
      <c r="C510" s="37">
        <v>45767</v>
      </c>
      <c r="D510" s="2"/>
    </row>
    <row r="511" spans="2:4">
      <c r="B511" s="37">
        <v>45080</v>
      </c>
      <c r="C511" s="37">
        <v>45773</v>
      </c>
      <c r="D511" s="2"/>
    </row>
    <row r="512" spans="2:4">
      <c r="B512" s="37">
        <v>45081</v>
      </c>
      <c r="C512" s="37">
        <v>45774</v>
      </c>
      <c r="D512" s="2"/>
    </row>
    <row r="513" spans="2:4">
      <c r="B513" s="37">
        <v>45087</v>
      </c>
      <c r="C513" s="37">
        <v>45780</v>
      </c>
      <c r="D513" s="2"/>
    </row>
    <row r="514" spans="2:4">
      <c r="B514" s="37">
        <v>45088</v>
      </c>
      <c r="C514" s="37">
        <v>45781</v>
      </c>
      <c r="D514" s="2"/>
    </row>
    <row r="515" spans="2:4">
      <c r="B515" s="37">
        <v>45094</v>
      </c>
      <c r="C515" s="37">
        <v>45787</v>
      </c>
      <c r="D515" s="2"/>
    </row>
    <row r="516" spans="2:4">
      <c r="B516" s="37">
        <v>45095</v>
      </c>
      <c r="C516" s="37">
        <v>45788</v>
      </c>
      <c r="D516" s="2"/>
    </row>
    <row r="517" spans="2:4">
      <c r="B517" s="37">
        <v>45099</v>
      </c>
      <c r="C517" s="37">
        <v>45794</v>
      </c>
      <c r="D517" s="2"/>
    </row>
    <row r="518" spans="2:4">
      <c r="B518" s="37">
        <v>45101</v>
      </c>
      <c r="C518" s="37">
        <v>45795</v>
      </c>
      <c r="D518" s="2"/>
    </row>
    <row r="519" spans="2:4">
      <c r="B519" s="37">
        <v>45102</v>
      </c>
      <c r="C519" s="37">
        <v>45801</v>
      </c>
      <c r="D519" s="2"/>
    </row>
    <row r="520" spans="2:4">
      <c r="B520" s="37">
        <v>45108</v>
      </c>
      <c r="C520" s="37">
        <v>45802</v>
      </c>
      <c r="D520" s="2"/>
    </row>
    <row r="521" spans="2:4">
      <c r="B521" s="37">
        <v>45109</v>
      </c>
      <c r="C521" s="37">
        <v>45803</v>
      </c>
      <c r="D521" s="2"/>
    </row>
    <row r="522" spans="2:4">
      <c r="B522" s="37">
        <v>45115</v>
      </c>
      <c r="C522" s="37">
        <v>45808</v>
      </c>
      <c r="D522" s="2"/>
    </row>
    <row r="523" spans="2:4">
      <c r="B523" s="37">
        <v>45116</v>
      </c>
      <c r="C523" s="37">
        <v>45809</v>
      </c>
      <c r="D523" s="2"/>
    </row>
    <row r="524" spans="2:4">
      <c r="B524" s="37">
        <v>45122</v>
      </c>
      <c r="C524" s="37">
        <v>45815</v>
      </c>
      <c r="D524" s="2"/>
    </row>
    <row r="525" spans="2:4">
      <c r="B525" s="37">
        <v>45123</v>
      </c>
      <c r="C525" s="37">
        <v>45816</v>
      </c>
      <c r="D525" s="2"/>
    </row>
    <row r="526" spans="2:4">
      <c r="B526" s="37">
        <v>45129</v>
      </c>
      <c r="C526" s="37">
        <v>45822</v>
      </c>
      <c r="D526" s="2"/>
    </row>
    <row r="527" spans="2:4">
      <c r="B527" s="37">
        <v>45130</v>
      </c>
      <c r="C527" s="37">
        <v>45823</v>
      </c>
      <c r="D527" s="2"/>
    </row>
    <row r="528" spans="2:4">
      <c r="B528" s="37">
        <v>45136</v>
      </c>
      <c r="C528" s="37">
        <v>45829</v>
      </c>
      <c r="D528" s="2"/>
    </row>
    <row r="529" spans="2:4">
      <c r="B529" s="37">
        <v>45137</v>
      </c>
      <c r="C529" s="37">
        <v>45830</v>
      </c>
      <c r="D529" s="2"/>
    </row>
    <row r="530" spans="2:4">
      <c r="B530" s="37">
        <v>45143</v>
      </c>
      <c r="C530" s="37">
        <v>45836</v>
      </c>
      <c r="D530" s="2"/>
    </row>
    <row r="531" spans="2:4">
      <c r="B531" s="37">
        <v>45144</v>
      </c>
      <c r="C531" s="37">
        <v>45837</v>
      </c>
      <c r="D531" s="2"/>
    </row>
    <row r="532" spans="2:4">
      <c r="B532" s="37">
        <v>45150</v>
      </c>
      <c r="C532" s="37">
        <v>45842</v>
      </c>
      <c r="D532" s="2"/>
    </row>
    <row r="533" spans="2:4">
      <c r="B533" s="37">
        <v>45151</v>
      </c>
      <c r="C533" s="37">
        <v>45843</v>
      </c>
      <c r="D533" s="2"/>
    </row>
    <row r="534" spans="2:4">
      <c r="B534" s="37">
        <v>45157</v>
      </c>
      <c r="C534" s="37">
        <v>45844</v>
      </c>
      <c r="D534" s="2"/>
    </row>
    <row r="535" spans="2:4">
      <c r="B535" s="37">
        <v>45158</v>
      </c>
      <c r="C535" s="37">
        <v>45850</v>
      </c>
      <c r="D535" s="2"/>
    </row>
    <row r="536" spans="2:4">
      <c r="B536" s="37">
        <v>45164</v>
      </c>
      <c r="C536" s="37">
        <v>45851</v>
      </c>
      <c r="D536" s="2"/>
    </row>
    <row r="537" spans="2:4">
      <c r="B537" s="37">
        <v>45165</v>
      </c>
      <c r="C537" s="37">
        <v>45857</v>
      </c>
      <c r="D537" s="2"/>
    </row>
    <row r="538" spans="2:4">
      <c r="B538" s="37">
        <v>45171</v>
      </c>
      <c r="C538" s="37">
        <v>45858</v>
      </c>
      <c r="D538" s="2"/>
    </row>
    <row r="539" spans="2:4">
      <c r="B539" s="37">
        <v>45172</v>
      </c>
      <c r="C539" s="37">
        <v>45864</v>
      </c>
      <c r="D539" s="2"/>
    </row>
    <row r="540" spans="2:4">
      <c r="B540" s="37">
        <v>45178</v>
      </c>
      <c r="C540" s="37">
        <v>45865</v>
      </c>
      <c r="D540" s="2"/>
    </row>
    <row r="541" spans="2:4">
      <c r="B541" s="37">
        <v>45179</v>
      </c>
      <c r="C541" s="37">
        <v>45871</v>
      </c>
      <c r="D541" s="2"/>
    </row>
    <row r="542" spans="2:4">
      <c r="B542" s="37">
        <v>45185</v>
      </c>
      <c r="C542" s="37">
        <v>45872</v>
      </c>
      <c r="D542" s="2"/>
    </row>
    <row r="543" spans="2:4">
      <c r="B543" s="37">
        <v>45186</v>
      </c>
      <c r="C543" s="37">
        <v>45878</v>
      </c>
      <c r="D543" s="2"/>
    </row>
    <row r="544" spans="2:4">
      <c r="B544" s="37">
        <v>45192</v>
      </c>
      <c r="C544" s="37">
        <v>45879</v>
      </c>
      <c r="D544" s="2"/>
    </row>
    <row r="545" spans="2:4">
      <c r="B545" s="37">
        <v>45193</v>
      </c>
      <c r="C545" s="37">
        <v>45885</v>
      </c>
      <c r="D545" s="2"/>
    </row>
    <row r="546" spans="2:4">
      <c r="B546" s="37">
        <v>45198</v>
      </c>
      <c r="C546" s="37">
        <v>45886</v>
      </c>
      <c r="D546" s="2"/>
    </row>
    <row r="547" spans="2:4">
      <c r="B547" s="37">
        <v>45199</v>
      </c>
      <c r="C547" s="37">
        <v>45892</v>
      </c>
      <c r="D547" s="2"/>
    </row>
    <row r="548" spans="2:4">
      <c r="B548" s="37">
        <v>45200</v>
      </c>
      <c r="C548" s="37">
        <v>45893</v>
      </c>
      <c r="D548" s="2"/>
    </row>
    <row r="549" spans="2:4">
      <c r="B549" s="37">
        <v>45201</v>
      </c>
      <c r="C549" s="37">
        <v>45899</v>
      </c>
      <c r="D549" s="2"/>
    </row>
    <row r="550" spans="2:4">
      <c r="B550" s="37">
        <v>45202</v>
      </c>
      <c r="C550" s="37">
        <v>45900</v>
      </c>
      <c r="D550" s="2"/>
    </row>
    <row r="551" spans="2:4">
      <c r="B551" s="37">
        <v>45203</v>
      </c>
      <c r="C551" s="37">
        <v>45901</v>
      </c>
      <c r="D551" s="2"/>
    </row>
    <row r="552" spans="2:4">
      <c r="B552" s="37">
        <v>45204</v>
      </c>
      <c r="C552" s="37">
        <v>45906</v>
      </c>
      <c r="D552" s="2"/>
    </row>
    <row r="553" spans="2:4">
      <c r="B553" s="37">
        <v>45206</v>
      </c>
      <c r="C553" s="37">
        <v>45907</v>
      </c>
      <c r="D553" s="2"/>
    </row>
    <row r="554" spans="2:4">
      <c r="B554" s="37">
        <v>45207</v>
      </c>
      <c r="C554" s="37">
        <v>45913</v>
      </c>
      <c r="D554" s="2"/>
    </row>
    <row r="555" spans="2:4">
      <c r="B555" s="37">
        <v>45213</v>
      </c>
      <c r="C555" s="37">
        <v>45914</v>
      </c>
      <c r="D555" s="2"/>
    </row>
    <row r="556" spans="2:4">
      <c r="B556" s="37">
        <v>45214</v>
      </c>
      <c r="C556" s="37">
        <v>45920</v>
      </c>
      <c r="D556" s="2"/>
    </row>
    <row r="557" spans="2:4">
      <c r="B557" s="37">
        <v>45220</v>
      </c>
      <c r="C557" s="37">
        <v>45921</v>
      </c>
      <c r="D557" s="2"/>
    </row>
    <row r="558" spans="2:4">
      <c r="B558" s="37">
        <v>45221</v>
      </c>
      <c r="C558" s="37">
        <v>45927</v>
      </c>
      <c r="D558" s="2"/>
    </row>
    <row r="559" spans="2:4">
      <c r="B559" s="37">
        <v>45227</v>
      </c>
      <c r="C559" s="37">
        <v>45928</v>
      </c>
      <c r="D559" s="2"/>
    </row>
    <row r="560" spans="2:4">
      <c r="B560" s="37">
        <v>45228</v>
      </c>
      <c r="C560" s="37">
        <v>45934</v>
      </c>
      <c r="D560" s="2"/>
    </row>
    <row r="561" spans="2:4">
      <c r="B561" s="37">
        <v>45234</v>
      </c>
      <c r="C561" s="37">
        <v>45935</v>
      </c>
      <c r="D561" s="2"/>
    </row>
    <row r="562" spans="2:4">
      <c r="B562" s="37">
        <v>45235</v>
      </c>
      <c r="C562" s="37">
        <v>45941</v>
      </c>
      <c r="D562" s="2"/>
    </row>
    <row r="563" spans="2:4">
      <c r="B563" s="37">
        <v>45241</v>
      </c>
      <c r="C563" s="37">
        <v>45942</v>
      </c>
      <c r="D563" s="2"/>
    </row>
    <row r="564" spans="2:4">
      <c r="B564" s="37">
        <v>45242</v>
      </c>
      <c r="C564" s="37">
        <v>45943</v>
      </c>
      <c r="D564" s="2"/>
    </row>
    <row r="565" spans="2:4">
      <c r="B565" s="37">
        <v>45248</v>
      </c>
      <c r="C565" s="37">
        <v>45948</v>
      </c>
      <c r="D565" s="2"/>
    </row>
    <row r="566" spans="2:4">
      <c r="B566" s="37">
        <v>45249</v>
      </c>
      <c r="C566" s="37">
        <v>45949</v>
      </c>
      <c r="D566" s="2"/>
    </row>
    <row r="567" spans="2:4">
      <c r="B567" s="37">
        <v>45255</v>
      </c>
      <c r="C567" s="37">
        <v>45955</v>
      </c>
      <c r="D567" s="2"/>
    </row>
    <row r="568" spans="2:4">
      <c r="B568" s="37">
        <v>45256</v>
      </c>
      <c r="C568" s="37">
        <v>45956</v>
      </c>
      <c r="D568" s="2"/>
    </row>
    <row r="569" spans="2:4">
      <c r="B569" s="37">
        <v>45262</v>
      </c>
      <c r="C569" s="37">
        <v>45962</v>
      </c>
      <c r="D569" s="2"/>
    </row>
    <row r="570" spans="2:4">
      <c r="B570" s="37">
        <v>45263</v>
      </c>
      <c r="C570" s="37">
        <v>45963</v>
      </c>
      <c r="D570" s="2"/>
    </row>
    <row r="571" spans="2:4">
      <c r="B571" s="37">
        <v>45269</v>
      </c>
      <c r="C571" s="37">
        <v>45969</v>
      </c>
      <c r="D571" s="2"/>
    </row>
    <row r="572" spans="2:4">
      <c r="B572" s="37">
        <v>45270</v>
      </c>
      <c r="C572" s="37">
        <v>45970</v>
      </c>
      <c r="D572" s="2"/>
    </row>
    <row r="573" spans="2:4">
      <c r="B573" s="37">
        <v>45276</v>
      </c>
      <c r="C573" s="37">
        <v>45972</v>
      </c>
      <c r="D573" s="2"/>
    </row>
    <row r="574" spans="2:4">
      <c r="B574" s="37">
        <v>45277</v>
      </c>
      <c r="C574" s="37">
        <v>45976</v>
      </c>
      <c r="D574" s="2"/>
    </row>
    <row r="575" spans="2:4">
      <c r="B575" s="37">
        <v>45283</v>
      </c>
      <c r="C575" s="37">
        <v>45977</v>
      </c>
      <c r="D575" s="2"/>
    </row>
    <row r="576" spans="2:4">
      <c r="B576" s="37">
        <v>45284</v>
      </c>
      <c r="C576" s="37">
        <v>45983</v>
      </c>
      <c r="D576" s="2"/>
    </row>
    <row r="577" spans="2:4">
      <c r="B577" s="37">
        <v>45290</v>
      </c>
      <c r="C577" s="37">
        <v>45984</v>
      </c>
      <c r="D577" s="2"/>
    </row>
    <row r="578" spans="2:4">
      <c r="B578" s="37">
        <v>45291</v>
      </c>
      <c r="C578" s="37">
        <v>45988</v>
      </c>
      <c r="D578" s="2"/>
    </row>
    <row r="579" spans="2:4">
      <c r="B579" s="37">
        <v>45292</v>
      </c>
      <c r="C579" s="37">
        <v>45990</v>
      </c>
      <c r="D579" s="2"/>
    </row>
    <row r="580" spans="2:4">
      <c r="B580" s="37">
        <v>45297</v>
      </c>
      <c r="C580" s="37">
        <v>45991</v>
      </c>
      <c r="D580" s="2"/>
    </row>
    <row r="581" spans="2:4">
      <c r="B581" s="37">
        <v>45298</v>
      </c>
      <c r="C581" s="37">
        <v>45997</v>
      </c>
      <c r="D581" s="2"/>
    </row>
    <row r="582" spans="2:4">
      <c r="B582" s="37">
        <v>45304</v>
      </c>
      <c r="C582" s="37">
        <v>45998</v>
      </c>
      <c r="D582" s="2"/>
    </row>
    <row r="583" spans="2:4">
      <c r="B583" s="37">
        <v>45305</v>
      </c>
      <c r="C583" s="37">
        <v>46004</v>
      </c>
      <c r="D583" s="2"/>
    </row>
    <row r="584" spans="2:4">
      <c r="B584" s="37">
        <v>45311</v>
      </c>
      <c r="C584" s="37">
        <v>46005</v>
      </c>
      <c r="D584" s="2"/>
    </row>
    <row r="585" spans="2:4">
      <c r="B585" s="37">
        <v>45312</v>
      </c>
      <c r="C585" s="37">
        <v>46011</v>
      </c>
      <c r="D585" s="2"/>
    </row>
    <row r="586" spans="2:4">
      <c r="B586" s="37">
        <v>45318</v>
      </c>
      <c r="C586" s="37">
        <v>46012</v>
      </c>
      <c r="D586" s="2"/>
    </row>
    <row r="587" spans="2:4">
      <c r="B587" s="37">
        <v>45319</v>
      </c>
      <c r="C587" s="37">
        <v>46016</v>
      </c>
      <c r="D587" s="2"/>
    </row>
    <row r="588" spans="2:4">
      <c r="B588" s="37">
        <v>45325</v>
      </c>
      <c r="C588" s="37">
        <v>46018</v>
      </c>
      <c r="D588" s="2"/>
    </row>
    <row r="589" spans="2:4">
      <c r="B589" s="37">
        <v>45326</v>
      </c>
      <c r="C589" s="37">
        <v>46019</v>
      </c>
      <c r="D589" s="2"/>
    </row>
    <row r="590" spans="2:4">
      <c r="B590" s="37">
        <v>45332</v>
      </c>
      <c r="C590" s="37">
        <v>46023</v>
      </c>
      <c r="D590" s="2"/>
    </row>
    <row r="591" spans="2:4">
      <c r="B591" s="37">
        <v>45333</v>
      </c>
      <c r="C591" s="37">
        <v>46025</v>
      </c>
      <c r="D591" s="2"/>
    </row>
    <row r="592" spans="2:4">
      <c r="B592" s="37">
        <v>45334</v>
      </c>
      <c r="C592" s="37">
        <v>46026</v>
      </c>
      <c r="D592" s="2"/>
    </row>
    <row r="593" spans="2:4">
      <c r="B593" s="37">
        <v>45335</v>
      </c>
      <c r="C593" s="37">
        <v>46032</v>
      </c>
      <c r="D593" s="2"/>
    </row>
    <row r="594" spans="2:4">
      <c r="B594" s="37">
        <v>45336</v>
      </c>
      <c r="C594" s="37">
        <v>46033</v>
      </c>
      <c r="D594" s="2"/>
    </row>
    <row r="595" spans="2:4">
      <c r="B595" s="37">
        <v>45337</v>
      </c>
      <c r="C595" s="37">
        <v>46039</v>
      </c>
      <c r="D595" s="2"/>
    </row>
    <row r="596" spans="2:4">
      <c r="B596" s="37">
        <v>45339</v>
      </c>
      <c r="C596" s="37">
        <v>46040</v>
      </c>
      <c r="D596" s="2"/>
    </row>
    <row r="597" spans="2:4">
      <c r="B597" s="37">
        <v>45340</v>
      </c>
      <c r="C597" s="37">
        <v>46041</v>
      </c>
      <c r="D597" s="2"/>
    </row>
    <row r="598" spans="2:4">
      <c r="B598" s="37">
        <v>45346</v>
      </c>
      <c r="C598" s="37">
        <v>46046</v>
      </c>
      <c r="D598" s="2"/>
    </row>
    <row r="599" spans="2:4">
      <c r="B599" s="37">
        <v>45347</v>
      </c>
      <c r="C599" s="37">
        <v>46047</v>
      </c>
      <c r="D599" s="2"/>
    </row>
    <row r="600" spans="2:4">
      <c r="B600" s="37">
        <v>45353</v>
      </c>
      <c r="C600" s="37">
        <v>46053</v>
      </c>
      <c r="D600" s="2"/>
    </row>
    <row r="601" spans="2:4">
      <c r="B601" s="37">
        <v>45354</v>
      </c>
      <c r="C601" s="37">
        <v>46054</v>
      </c>
      <c r="D601" s="2"/>
    </row>
    <row r="602" spans="2:4">
      <c r="B602" s="37">
        <v>45360</v>
      </c>
      <c r="C602" s="37">
        <v>46060</v>
      </c>
      <c r="D602" s="2"/>
    </row>
    <row r="603" spans="2:4">
      <c r="B603" s="37">
        <v>45361</v>
      </c>
      <c r="C603" s="37">
        <v>46061</v>
      </c>
      <c r="D603" s="2"/>
    </row>
    <row r="604" spans="2:4">
      <c r="B604" s="37">
        <v>45367</v>
      </c>
      <c r="C604" s="37">
        <v>46067</v>
      </c>
      <c r="D604" s="2"/>
    </row>
    <row r="605" spans="2:4">
      <c r="B605" s="37">
        <v>45368</v>
      </c>
      <c r="C605" s="37">
        <v>46068</v>
      </c>
      <c r="D605" s="2"/>
    </row>
    <row r="606" spans="2:4">
      <c r="B606" s="37">
        <v>45374</v>
      </c>
      <c r="C606" s="37">
        <v>46069</v>
      </c>
      <c r="D606" s="2"/>
    </row>
    <row r="607" spans="2:4">
      <c r="B607" s="37">
        <v>45375</v>
      </c>
      <c r="C607" s="37">
        <v>46074</v>
      </c>
      <c r="D607" s="2"/>
    </row>
    <row r="608" spans="2:4">
      <c r="B608" s="37">
        <v>45381</v>
      </c>
      <c r="C608" s="37">
        <v>46075</v>
      </c>
      <c r="D608" s="2"/>
    </row>
    <row r="609" spans="2:4">
      <c r="B609" s="37">
        <v>45382</v>
      </c>
      <c r="C609" s="37">
        <v>46081</v>
      </c>
      <c r="D609" s="2"/>
    </row>
    <row r="610" spans="2:4">
      <c r="B610" s="37">
        <v>45386</v>
      </c>
      <c r="C610" s="37">
        <v>46082</v>
      </c>
      <c r="D610" s="2"/>
    </row>
    <row r="611" spans="2:4">
      <c r="B611" s="37">
        <v>45388</v>
      </c>
      <c r="C611" s="37">
        <v>46088</v>
      </c>
      <c r="D611" s="2"/>
    </row>
    <row r="612" spans="2:4">
      <c r="B612" s="37">
        <v>45389</v>
      </c>
      <c r="C612" s="37">
        <v>46089</v>
      </c>
      <c r="D612" s="2"/>
    </row>
    <row r="613" spans="2:4">
      <c r="B613" s="37">
        <v>45395</v>
      </c>
      <c r="C613" s="37">
        <v>46095</v>
      </c>
      <c r="D613" s="2"/>
    </row>
    <row r="614" spans="2:4">
      <c r="B614" s="37">
        <v>45396</v>
      </c>
      <c r="C614" s="37">
        <v>46096</v>
      </c>
      <c r="D614" s="2"/>
    </row>
    <row r="615" spans="2:4">
      <c r="B615" s="37">
        <v>45402</v>
      </c>
      <c r="C615" s="37">
        <v>46102</v>
      </c>
      <c r="D615" s="2"/>
    </row>
    <row r="616" spans="2:4">
      <c r="B616" s="37">
        <v>45403</v>
      </c>
      <c r="C616" s="37">
        <v>46103</v>
      </c>
      <c r="D616" s="2"/>
    </row>
    <row r="617" spans="2:4">
      <c r="B617" s="37">
        <v>45409</v>
      </c>
      <c r="C617" s="37">
        <v>46109</v>
      </c>
      <c r="D617" s="2"/>
    </row>
    <row r="618" spans="2:4">
      <c r="B618" s="37">
        <v>45410</v>
      </c>
      <c r="C618" s="37">
        <v>46110</v>
      </c>
      <c r="D618" s="2"/>
    </row>
    <row r="619" spans="2:4">
      <c r="B619" s="37">
        <v>45413</v>
      </c>
      <c r="C619" s="37">
        <v>46116</v>
      </c>
      <c r="D619" s="2"/>
    </row>
    <row r="620" spans="2:4">
      <c r="B620" s="37">
        <v>45416</v>
      </c>
      <c r="C620" s="37">
        <v>46117</v>
      </c>
      <c r="D620" s="2"/>
    </row>
    <row r="621" spans="2:4">
      <c r="B621" s="37">
        <v>45417</v>
      </c>
      <c r="C621" s="37">
        <v>46123</v>
      </c>
      <c r="D621" s="2"/>
    </row>
    <row r="622" spans="2:4">
      <c r="B622" s="37">
        <v>45423</v>
      </c>
      <c r="C622" s="37">
        <v>46124</v>
      </c>
      <c r="D622" s="2"/>
    </row>
    <row r="623" spans="2:4">
      <c r="B623" s="37">
        <v>45424</v>
      </c>
      <c r="C623" s="37">
        <v>46130</v>
      </c>
      <c r="D623" s="2"/>
    </row>
    <row r="624" spans="2:4">
      <c r="B624" s="37">
        <v>45430</v>
      </c>
      <c r="C624" s="37">
        <v>46131</v>
      </c>
      <c r="D624" s="2"/>
    </row>
    <row r="625" spans="2:4">
      <c r="B625" s="37">
        <v>45431</v>
      </c>
      <c r="C625" s="37">
        <v>46137</v>
      </c>
      <c r="D625" s="2"/>
    </row>
    <row r="626" spans="2:4">
      <c r="B626" s="37">
        <v>45437</v>
      </c>
      <c r="C626" s="37">
        <v>46138</v>
      </c>
      <c r="D626" s="2"/>
    </row>
    <row r="627" spans="2:4">
      <c r="B627" s="37">
        <v>45438</v>
      </c>
      <c r="C627" s="37">
        <v>46144</v>
      </c>
      <c r="D627" s="2"/>
    </row>
    <row r="628" spans="2:4">
      <c r="B628" s="37">
        <v>45444</v>
      </c>
      <c r="C628" s="37">
        <v>46145</v>
      </c>
      <c r="D628" s="2"/>
    </row>
    <row r="629" spans="2:4">
      <c r="B629" s="37">
        <v>45445</v>
      </c>
      <c r="C629" s="37">
        <v>46151</v>
      </c>
      <c r="D629" s="2"/>
    </row>
    <row r="630" spans="2:4">
      <c r="B630" s="37">
        <v>45451</v>
      </c>
      <c r="C630" s="37">
        <v>46152</v>
      </c>
      <c r="D630" s="2"/>
    </row>
    <row r="631" spans="2:4">
      <c r="B631" s="37">
        <v>45452</v>
      </c>
      <c r="C631" s="37">
        <v>46158</v>
      </c>
      <c r="D631" s="2"/>
    </row>
    <row r="632" spans="2:4">
      <c r="B632" s="37">
        <v>45453</v>
      </c>
      <c r="C632" s="37">
        <v>46159</v>
      </c>
      <c r="D632" s="2"/>
    </row>
    <row r="633" spans="2:4">
      <c r="B633" s="37">
        <v>45458</v>
      </c>
      <c r="C633" s="37">
        <v>46165</v>
      </c>
      <c r="D633" s="2"/>
    </row>
    <row r="634" spans="2:4">
      <c r="B634" s="37">
        <v>45459</v>
      </c>
      <c r="C634" s="37">
        <v>46166</v>
      </c>
      <c r="D634" s="2"/>
    </row>
    <row r="635" spans="2:4">
      <c r="B635" s="37">
        <v>45465</v>
      </c>
      <c r="C635" s="37">
        <v>46167</v>
      </c>
      <c r="D635" s="2"/>
    </row>
    <row r="636" spans="2:4">
      <c r="B636" s="37">
        <v>45466</v>
      </c>
      <c r="C636" s="37">
        <v>46172</v>
      </c>
      <c r="D636" s="2"/>
    </row>
    <row r="637" spans="2:4">
      <c r="B637" s="37">
        <v>45472</v>
      </c>
      <c r="C637" s="37">
        <v>46173</v>
      </c>
      <c r="D637" s="2"/>
    </row>
    <row r="638" spans="2:4">
      <c r="B638" s="37">
        <v>45473</v>
      </c>
      <c r="C638" s="37">
        <v>46179</v>
      </c>
      <c r="D638" s="2"/>
    </row>
    <row r="639" spans="2:4">
      <c r="B639" s="37">
        <v>45479</v>
      </c>
      <c r="C639" s="37">
        <v>46180</v>
      </c>
      <c r="D639" s="2"/>
    </row>
    <row r="640" spans="2:4">
      <c r="B640" s="37">
        <v>45480</v>
      </c>
      <c r="C640" s="37">
        <v>46186</v>
      </c>
      <c r="D640" s="2"/>
    </row>
    <row r="641" spans="2:4">
      <c r="B641" s="37">
        <v>45486</v>
      </c>
      <c r="C641" s="37">
        <v>46187</v>
      </c>
      <c r="D641" s="2"/>
    </row>
    <row r="642" spans="2:4">
      <c r="B642" s="37">
        <v>45487</v>
      </c>
      <c r="C642" s="37">
        <v>46193</v>
      </c>
      <c r="D642" s="2"/>
    </row>
    <row r="643" spans="2:4">
      <c r="B643" s="37">
        <v>45493</v>
      </c>
      <c r="C643" s="37">
        <v>46194</v>
      </c>
      <c r="D643" s="2"/>
    </row>
    <row r="644" spans="2:4">
      <c r="B644" s="37">
        <v>45494</v>
      </c>
      <c r="C644" s="37">
        <v>46200</v>
      </c>
      <c r="D644" s="2"/>
    </row>
    <row r="645" spans="2:4">
      <c r="B645" s="37">
        <v>45500</v>
      </c>
      <c r="C645" s="37">
        <v>46201</v>
      </c>
      <c r="D645" s="2"/>
    </row>
    <row r="646" spans="2:4">
      <c r="B646" s="37">
        <v>45501</v>
      </c>
      <c r="C646" s="37">
        <v>46207</v>
      </c>
      <c r="D646" s="2"/>
    </row>
    <row r="647" spans="2:4">
      <c r="B647" s="37">
        <v>45507</v>
      </c>
      <c r="C647" s="37">
        <v>46208</v>
      </c>
      <c r="D647" s="2"/>
    </row>
    <row r="648" spans="2:4">
      <c r="B648" s="37">
        <v>45508</v>
      </c>
      <c r="C648" s="37">
        <v>46214</v>
      </c>
      <c r="D648" s="2"/>
    </row>
    <row r="649" spans="2:4">
      <c r="B649" s="37">
        <v>45514</v>
      </c>
      <c r="C649" s="37">
        <v>46215</v>
      </c>
      <c r="D649" s="2"/>
    </row>
    <row r="650" spans="2:4">
      <c r="B650" s="37">
        <v>45515</v>
      </c>
      <c r="C650" s="37">
        <v>46221</v>
      </c>
      <c r="D650" s="2"/>
    </row>
    <row r="651" spans="2:4">
      <c r="B651" s="37">
        <v>45521</v>
      </c>
      <c r="C651" s="37">
        <v>46222</v>
      </c>
      <c r="D651" s="2"/>
    </row>
    <row r="652" spans="2:4">
      <c r="B652" s="37">
        <v>45522</v>
      </c>
      <c r="C652" s="37">
        <v>46228</v>
      </c>
      <c r="D652" s="2"/>
    </row>
    <row r="653" spans="2:4">
      <c r="B653" s="37">
        <v>45528</v>
      </c>
      <c r="C653" s="37">
        <v>46229</v>
      </c>
      <c r="D653" s="2"/>
    </row>
    <row r="654" spans="2:4">
      <c r="B654" s="37">
        <v>45529</v>
      </c>
      <c r="C654" s="37">
        <v>46235</v>
      </c>
      <c r="D654" s="2"/>
    </row>
    <row r="655" spans="2:4">
      <c r="B655" s="37">
        <v>45535</v>
      </c>
      <c r="C655" s="37">
        <v>46236</v>
      </c>
      <c r="D655" s="2"/>
    </row>
    <row r="656" spans="2:4">
      <c r="B656" s="37">
        <v>45536</v>
      </c>
      <c r="C656" s="37">
        <v>46242</v>
      </c>
      <c r="D656" s="2"/>
    </row>
    <row r="657" spans="2:4">
      <c r="B657" s="37">
        <v>45542</v>
      </c>
      <c r="C657" s="37">
        <v>46243</v>
      </c>
      <c r="D657" s="2"/>
    </row>
    <row r="658" spans="2:4">
      <c r="B658" s="37">
        <v>45543</v>
      </c>
      <c r="C658" s="37">
        <v>46249</v>
      </c>
      <c r="D658" s="2"/>
    </row>
    <row r="659" spans="2:4">
      <c r="B659" s="37">
        <v>45549</v>
      </c>
      <c r="C659" s="37">
        <v>46250</v>
      </c>
      <c r="D659" s="2"/>
    </row>
    <row r="660" spans="2:4">
      <c r="B660" s="37">
        <v>45550</v>
      </c>
      <c r="C660" s="37">
        <v>46256</v>
      </c>
      <c r="D660" s="2"/>
    </row>
    <row r="661" spans="2:4">
      <c r="B661" s="37">
        <v>45552</v>
      </c>
      <c r="C661" s="37">
        <v>46257</v>
      </c>
      <c r="D661" s="2"/>
    </row>
    <row r="662" spans="2:4">
      <c r="B662" s="37">
        <v>45556</v>
      </c>
      <c r="C662" s="37">
        <v>46263</v>
      </c>
      <c r="D662" s="2"/>
    </row>
    <row r="663" spans="2:4">
      <c r="B663" s="37">
        <v>45557</v>
      </c>
      <c r="C663" s="37">
        <v>46264</v>
      </c>
      <c r="D663" s="2"/>
    </row>
    <row r="664" spans="2:4">
      <c r="B664" s="37">
        <v>45563</v>
      </c>
      <c r="C664" s="37">
        <v>46270</v>
      </c>
      <c r="D664" s="2"/>
    </row>
    <row r="665" spans="2:4">
      <c r="B665" s="37">
        <v>45564</v>
      </c>
      <c r="C665" s="37">
        <v>46271</v>
      </c>
      <c r="D665" s="2"/>
    </row>
    <row r="666" spans="2:4">
      <c r="B666" s="37">
        <v>45566</v>
      </c>
      <c r="C666" s="37">
        <v>46272</v>
      </c>
      <c r="D666" s="2"/>
    </row>
    <row r="667" spans="2:4">
      <c r="B667" s="37">
        <v>45567</v>
      </c>
      <c r="C667" s="37">
        <v>46277</v>
      </c>
      <c r="D667" s="2"/>
    </row>
    <row r="668" spans="2:4">
      <c r="B668" s="37">
        <v>45568</v>
      </c>
      <c r="C668" s="37">
        <v>46278</v>
      </c>
      <c r="D668" s="2"/>
    </row>
    <row r="669" spans="2:4">
      <c r="B669" s="37">
        <v>45569</v>
      </c>
      <c r="C669" s="37">
        <v>46284</v>
      </c>
      <c r="D669" s="2"/>
    </row>
    <row r="670" spans="2:4">
      <c r="B670" s="37">
        <v>45570</v>
      </c>
      <c r="C670" s="37">
        <v>46285</v>
      </c>
      <c r="D670" s="2"/>
    </row>
    <row r="671" spans="2:4">
      <c r="B671" s="37">
        <v>45571</v>
      </c>
      <c r="C671" s="37">
        <v>46291</v>
      </c>
      <c r="D671" s="2"/>
    </row>
    <row r="672" spans="2:4">
      <c r="B672" s="37">
        <v>45572</v>
      </c>
      <c r="C672" s="37">
        <v>46292</v>
      </c>
      <c r="D672" s="2"/>
    </row>
    <row r="673" spans="2:4">
      <c r="B673" s="37">
        <v>45577</v>
      </c>
      <c r="C673" s="37">
        <v>46298</v>
      </c>
      <c r="D673" s="2"/>
    </row>
    <row r="674" spans="2:4">
      <c r="B674" s="37">
        <v>45578</v>
      </c>
      <c r="C674" s="37">
        <v>46299</v>
      </c>
      <c r="D674" s="2"/>
    </row>
    <row r="675" spans="2:4">
      <c r="B675" s="37">
        <v>45584</v>
      </c>
      <c r="C675" s="37">
        <v>46305</v>
      </c>
      <c r="D675" s="2"/>
    </row>
    <row r="676" spans="2:4">
      <c r="B676" s="37">
        <v>45585</v>
      </c>
      <c r="C676" s="37">
        <v>46306</v>
      </c>
      <c r="D676" s="2"/>
    </row>
    <row r="677" spans="2:4">
      <c r="B677" s="37">
        <v>45591</v>
      </c>
      <c r="C677" s="37">
        <v>46307</v>
      </c>
      <c r="D677" s="2"/>
    </row>
    <row r="678" spans="2:4">
      <c r="B678" s="37">
        <v>45592</v>
      </c>
      <c r="C678" s="37">
        <v>46312</v>
      </c>
      <c r="D678" s="2"/>
    </row>
    <row r="679" spans="2:4">
      <c r="B679" s="37">
        <v>45598</v>
      </c>
      <c r="C679" s="37">
        <v>46313</v>
      </c>
      <c r="D679" s="2"/>
    </row>
    <row r="680" spans="2:4">
      <c r="B680" s="37">
        <v>45599</v>
      </c>
      <c r="C680" s="37">
        <v>46319</v>
      </c>
      <c r="D680" s="2"/>
    </row>
    <row r="681" spans="2:4">
      <c r="B681" s="37">
        <v>45605</v>
      </c>
      <c r="C681" s="37">
        <v>46320</v>
      </c>
      <c r="D681" s="2"/>
    </row>
    <row r="682" spans="2:4">
      <c r="B682" s="37">
        <v>45606</v>
      </c>
      <c r="C682" s="37">
        <v>46326</v>
      </c>
      <c r="D682" s="2"/>
    </row>
    <row r="683" spans="2:4">
      <c r="B683" s="37">
        <v>45612</v>
      </c>
      <c r="C683" s="37">
        <v>46327</v>
      </c>
      <c r="D683" s="2"/>
    </row>
    <row r="684" spans="2:4">
      <c r="B684" s="37">
        <v>45613</v>
      </c>
      <c r="C684" s="37">
        <v>46333</v>
      </c>
      <c r="D684" s="2"/>
    </row>
    <row r="685" spans="2:4">
      <c r="B685" s="37">
        <v>45619</v>
      </c>
      <c r="C685" s="37">
        <v>46334</v>
      </c>
      <c r="D685" s="2"/>
    </row>
    <row r="686" spans="2:4">
      <c r="B686" s="37">
        <v>45620</v>
      </c>
      <c r="C686" s="37">
        <v>46337</v>
      </c>
      <c r="D686" s="2"/>
    </row>
    <row r="687" spans="2:4">
      <c r="B687" s="37">
        <v>45626</v>
      </c>
      <c r="C687" s="37">
        <v>46340</v>
      </c>
      <c r="D687" s="2"/>
    </row>
    <row r="688" spans="2:4">
      <c r="B688" s="37">
        <v>45627</v>
      </c>
      <c r="C688" s="37">
        <v>46341</v>
      </c>
      <c r="D688" s="2"/>
    </row>
    <row r="689" spans="2:4">
      <c r="B689" s="37">
        <v>45633</v>
      </c>
      <c r="C689" s="37">
        <v>46347</v>
      </c>
      <c r="D689" s="2"/>
    </row>
    <row r="690" spans="2:4">
      <c r="B690" s="37">
        <v>45634</v>
      </c>
      <c r="C690" s="37">
        <v>46348</v>
      </c>
      <c r="D690" s="2"/>
    </row>
    <row r="691" spans="2:4">
      <c r="B691" s="37">
        <v>45640</v>
      </c>
      <c r="C691" s="37">
        <v>46352</v>
      </c>
      <c r="D691" s="2"/>
    </row>
    <row r="692" spans="2:4">
      <c r="B692" s="37">
        <v>45641</v>
      </c>
      <c r="C692" s="37">
        <v>46354</v>
      </c>
      <c r="D692" s="2"/>
    </row>
    <row r="693" spans="2:4">
      <c r="B693" s="37">
        <v>45647</v>
      </c>
      <c r="C693" s="37">
        <v>46355</v>
      </c>
      <c r="D693" s="2"/>
    </row>
    <row r="694" spans="2:4">
      <c r="B694" s="37">
        <v>45648</v>
      </c>
      <c r="C694" s="37">
        <v>46361</v>
      </c>
      <c r="D694" s="2"/>
    </row>
    <row r="695" spans="2:4">
      <c r="B695" s="37">
        <v>45654</v>
      </c>
      <c r="C695" s="37">
        <v>46362</v>
      </c>
      <c r="D695" s="2"/>
    </row>
    <row r="696" spans="2:4">
      <c r="B696" s="37">
        <v>45655</v>
      </c>
      <c r="C696" s="37">
        <v>46368</v>
      </c>
      <c r="D696" s="2"/>
    </row>
    <row r="697" spans="2:4">
      <c r="B697" s="37">
        <v>45658</v>
      </c>
      <c r="C697" s="37">
        <v>46369</v>
      </c>
      <c r="D697" s="2"/>
    </row>
    <row r="698" spans="2:4">
      <c r="B698" s="37">
        <v>45661</v>
      </c>
      <c r="C698" s="37">
        <v>46375</v>
      </c>
      <c r="D698" s="2"/>
    </row>
    <row r="699" spans="2:4">
      <c r="B699" s="37">
        <v>45662</v>
      </c>
      <c r="C699" s="37">
        <v>46376</v>
      </c>
      <c r="D699" s="2"/>
    </row>
    <row r="700" spans="2:4">
      <c r="B700" s="37">
        <v>45668</v>
      </c>
      <c r="C700" s="37">
        <v>46381</v>
      </c>
      <c r="D700" s="2"/>
    </row>
    <row r="701" spans="2:4">
      <c r="B701" s="37">
        <v>45669</v>
      </c>
      <c r="C701" s="37">
        <v>46382</v>
      </c>
      <c r="D701" s="2"/>
    </row>
    <row r="702" spans="2:4">
      <c r="B702" s="37">
        <v>45675</v>
      </c>
      <c r="C702" s="37">
        <v>46383</v>
      </c>
      <c r="D702" s="2"/>
    </row>
    <row r="703" spans="2:4">
      <c r="B703" s="37">
        <v>45676</v>
      </c>
      <c r="C703" s="37">
        <v>46388</v>
      </c>
      <c r="D703" s="2"/>
    </row>
    <row r="704" spans="2:4">
      <c r="B704" s="37">
        <v>45682</v>
      </c>
      <c r="C704" s="37">
        <v>46389</v>
      </c>
      <c r="D704" s="2"/>
    </row>
    <row r="705" spans="2:4">
      <c r="B705" s="37">
        <v>45683</v>
      </c>
      <c r="C705" s="37">
        <v>46390</v>
      </c>
      <c r="D705" s="2"/>
    </row>
    <row r="706" spans="2:4">
      <c r="B706" s="37">
        <v>45686</v>
      </c>
      <c r="C706" s="37">
        <v>46396</v>
      </c>
      <c r="D706" s="2"/>
    </row>
    <row r="707" spans="2:4">
      <c r="B707" s="37">
        <v>45687</v>
      </c>
      <c r="C707" s="37">
        <v>46397</v>
      </c>
      <c r="D707" s="2"/>
    </row>
    <row r="708" spans="2:4">
      <c r="B708" s="37">
        <v>45688</v>
      </c>
      <c r="C708" s="37">
        <v>46403</v>
      </c>
      <c r="D708" s="2"/>
    </row>
    <row r="709" spans="2:4">
      <c r="B709" s="37">
        <v>45689</v>
      </c>
      <c r="C709" s="37">
        <v>46404</v>
      </c>
      <c r="D709" s="2"/>
    </row>
    <row r="710" spans="2:4">
      <c r="B710" s="37">
        <v>45690</v>
      </c>
      <c r="C710" s="37">
        <v>46405</v>
      </c>
      <c r="D710" s="2"/>
    </row>
    <row r="711" spans="2:4">
      <c r="B711" s="37">
        <v>45691</v>
      </c>
      <c r="C711" s="37">
        <v>46410</v>
      </c>
      <c r="D711" s="2"/>
    </row>
    <row r="712" spans="2:4">
      <c r="B712" s="37">
        <v>45696</v>
      </c>
      <c r="C712" s="37">
        <v>46411</v>
      </c>
      <c r="D712" s="2"/>
    </row>
    <row r="713" spans="2:4">
      <c r="B713" s="37">
        <v>45697</v>
      </c>
      <c r="C713" s="37">
        <v>46417</v>
      </c>
      <c r="D713" s="2"/>
    </row>
    <row r="714" spans="2:4">
      <c r="B714" s="37">
        <v>45703</v>
      </c>
      <c r="C714" s="37">
        <v>46418</v>
      </c>
      <c r="D714" s="2"/>
    </row>
    <row r="715" spans="2:4">
      <c r="B715" s="37">
        <v>45704</v>
      </c>
      <c r="C715" s="37">
        <v>46424</v>
      </c>
      <c r="D715" s="2"/>
    </row>
    <row r="716" spans="2:4">
      <c r="B716" s="37">
        <v>45710</v>
      </c>
      <c r="C716" s="37">
        <v>46425</v>
      </c>
      <c r="D716" s="2"/>
    </row>
    <row r="717" spans="2:4">
      <c r="B717" s="37">
        <v>45711</v>
      </c>
      <c r="C717" s="37">
        <v>46431</v>
      </c>
      <c r="D717" s="2"/>
    </row>
    <row r="718" spans="2:4">
      <c r="B718" s="37">
        <v>45717</v>
      </c>
      <c r="C718" s="37">
        <v>46432</v>
      </c>
      <c r="D718" s="2"/>
    </row>
    <row r="719" spans="2:4">
      <c r="B719" s="37">
        <v>45718</v>
      </c>
      <c r="C719" s="37">
        <v>46433</v>
      </c>
      <c r="D719" s="2"/>
    </row>
    <row r="720" spans="2:4">
      <c r="B720" s="37">
        <v>45724</v>
      </c>
      <c r="C720" s="37">
        <v>46438</v>
      </c>
      <c r="D720" s="2"/>
    </row>
    <row r="721" spans="2:4">
      <c r="B721" s="37">
        <v>45725</v>
      </c>
      <c r="C721" s="37">
        <v>46439</v>
      </c>
      <c r="D721" s="2"/>
    </row>
    <row r="722" spans="2:4">
      <c r="B722" s="37">
        <v>45731</v>
      </c>
      <c r="C722" s="37">
        <v>46445</v>
      </c>
      <c r="D722" s="2"/>
    </row>
    <row r="723" spans="2:4">
      <c r="B723" s="37">
        <v>45732</v>
      </c>
      <c r="C723" s="37">
        <v>46446</v>
      </c>
      <c r="D723" s="2"/>
    </row>
    <row r="724" spans="2:4">
      <c r="B724" s="37">
        <v>45738</v>
      </c>
      <c r="C724" s="37">
        <v>46452</v>
      </c>
      <c r="D724" s="2"/>
    </row>
    <row r="725" spans="2:4">
      <c r="B725" s="37">
        <v>45739</v>
      </c>
      <c r="C725" s="37">
        <v>46453</v>
      </c>
      <c r="D725" s="2"/>
    </row>
    <row r="726" spans="2:4">
      <c r="B726" s="37">
        <v>45745</v>
      </c>
      <c r="C726" s="37">
        <v>46459</v>
      </c>
      <c r="D726" s="2"/>
    </row>
    <row r="727" spans="2:4">
      <c r="B727" s="37">
        <v>45746</v>
      </c>
      <c r="C727" s="37">
        <v>46460</v>
      </c>
      <c r="D727" s="2"/>
    </row>
    <row r="728" spans="2:4">
      <c r="B728" s="37">
        <v>45751</v>
      </c>
      <c r="C728" s="37">
        <v>46466</v>
      </c>
      <c r="D728" s="2"/>
    </row>
    <row r="729" spans="2:4">
      <c r="B729" s="37">
        <v>45752</v>
      </c>
      <c r="C729" s="37">
        <v>46467</v>
      </c>
      <c r="D729" s="2"/>
    </row>
    <row r="730" spans="2:4">
      <c r="B730" s="37">
        <v>45753</v>
      </c>
      <c r="C730" s="37">
        <v>46473</v>
      </c>
      <c r="D730" s="2"/>
    </row>
    <row r="731" spans="2:4">
      <c r="B731" s="37">
        <v>45759</v>
      </c>
      <c r="C731" s="37">
        <v>46474</v>
      </c>
      <c r="D731" s="2"/>
    </row>
    <row r="732" spans="2:4">
      <c r="B732" s="37">
        <v>45760</v>
      </c>
      <c r="C732" s="37">
        <v>46480</v>
      </c>
      <c r="D732" s="2"/>
    </row>
    <row r="733" spans="2:4">
      <c r="B733" s="37">
        <v>45766</v>
      </c>
      <c r="C733" s="37">
        <v>46481</v>
      </c>
      <c r="D733" s="2"/>
    </row>
    <row r="734" spans="2:4">
      <c r="B734" s="37">
        <v>45767</v>
      </c>
      <c r="C734" s="37">
        <v>46487</v>
      </c>
      <c r="D734" s="2"/>
    </row>
    <row r="735" spans="2:4">
      <c r="B735" s="37">
        <v>45773</v>
      </c>
      <c r="C735" s="37">
        <v>46488</v>
      </c>
      <c r="D735" s="2"/>
    </row>
    <row r="736" spans="2:4">
      <c r="B736" s="37">
        <v>45774</v>
      </c>
      <c r="C736" s="37">
        <v>46494</v>
      </c>
      <c r="D736" s="2"/>
    </row>
    <row r="737" spans="2:4">
      <c r="B737" s="37">
        <v>45778</v>
      </c>
      <c r="C737" s="37">
        <v>46495</v>
      </c>
      <c r="D737" s="2"/>
    </row>
    <row r="738" spans="2:4">
      <c r="B738" s="37">
        <v>45780</v>
      </c>
      <c r="C738" s="37">
        <v>46501</v>
      </c>
      <c r="D738" s="2"/>
    </row>
    <row r="739" spans="2:4">
      <c r="B739" s="37">
        <v>45781</v>
      </c>
      <c r="C739" s="37">
        <v>46502</v>
      </c>
      <c r="D739" s="2"/>
    </row>
    <row r="740" spans="2:4">
      <c r="B740" s="37">
        <v>45787</v>
      </c>
      <c r="C740" s="37">
        <v>46508</v>
      </c>
      <c r="D740" s="2"/>
    </row>
    <row r="741" spans="2:4">
      <c r="B741" s="37">
        <v>45788</v>
      </c>
      <c r="C741" s="37">
        <v>46509</v>
      </c>
      <c r="D741" s="2"/>
    </row>
    <row r="742" spans="2:4">
      <c r="B742" s="37">
        <v>45794</v>
      </c>
      <c r="C742" s="37">
        <v>46515</v>
      </c>
      <c r="D742" s="2"/>
    </row>
    <row r="743" spans="2:4">
      <c r="B743" s="37">
        <v>45795</v>
      </c>
      <c r="C743" s="37">
        <v>46516</v>
      </c>
      <c r="D743" s="2"/>
    </row>
    <row r="744" spans="2:4">
      <c r="B744" s="37">
        <v>45801</v>
      </c>
      <c r="C744" s="37">
        <v>46522</v>
      </c>
      <c r="D744" s="2"/>
    </row>
    <row r="745" spans="2:4">
      <c r="B745" s="37">
        <v>45802</v>
      </c>
      <c r="C745" s="37">
        <v>46523</v>
      </c>
      <c r="D745" s="2"/>
    </row>
    <row r="746" spans="2:4">
      <c r="B746" s="37">
        <v>45808</v>
      </c>
      <c r="C746" s="37">
        <v>46529</v>
      </c>
      <c r="D746" s="2"/>
    </row>
    <row r="747" spans="2:4">
      <c r="B747" s="37">
        <v>45809</v>
      </c>
      <c r="C747" s="37">
        <v>46530</v>
      </c>
      <c r="D747" s="2"/>
    </row>
    <row r="748" spans="2:4">
      <c r="B748" s="37">
        <v>45815</v>
      </c>
      <c r="C748" s="37">
        <v>46536</v>
      </c>
      <c r="D748" s="2"/>
    </row>
    <row r="749" spans="2:4">
      <c r="B749" s="37">
        <v>45816</v>
      </c>
      <c r="C749" s="37">
        <v>46537</v>
      </c>
      <c r="D749" s="2"/>
    </row>
    <row r="750" spans="2:4">
      <c r="B750" s="37">
        <v>45822</v>
      </c>
      <c r="C750" s="37">
        <v>46538</v>
      </c>
      <c r="D750" s="2"/>
    </row>
    <row r="751" spans="2:4">
      <c r="B751" s="37">
        <v>45823</v>
      </c>
      <c r="C751" s="37">
        <v>46543</v>
      </c>
      <c r="D751" s="2"/>
    </row>
    <row r="752" spans="2:4">
      <c r="B752" s="37">
        <v>45829</v>
      </c>
      <c r="C752" s="37">
        <v>46544</v>
      </c>
      <c r="D752" s="2"/>
    </row>
    <row r="753" spans="2:4">
      <c r="B753" s="37">
        <v>45830</v>
      </c>
      <c r="C753" s="37">
        <v>46550</v>
      </c>
      <c r="D753" s="2"/>
    </row>
    <row r="754" spans="2:4">
      <c r="B754" s="37">
        <v>45836</v>
      </c>
      <c r="C754" s="37">
        <v>46551</v>
      </c>
      <c r="D754" s="2"/>
    </row>
    <row r="755" spans="2:4">
      <c r="B755" s="37">
        <v>45837</v>
      </c>
      <c r="C755" s="37">
        <v>46557</v>
      </c>
      <c r="D755" s="2"/>
    </row>
    <row r="756" spans="2:4">
      <c r="B756" s="37">
        <v>45843</v>
      </c>
      <c r="C756" s="37">
        <v>46558</v>
      </c>
      <c r="D756" s="2"/>
    </row>
    <row r="757" spans="2:4">
      <c r="B757" s="37">
        <v>45844</v>
      </c>
      <c r="C757" s="37">
        <v>46564</v>
      </c>
      <c r="D757" s="2"/>
    </row>
    <row r="758" spans="2:4">
      <c r="B758" s="37">
        <v>45850</v>
      </c>
      <c r="C758" s="37">
        <v>46565</v>
      </c>
      <c r="D758" s="2"/>
    </row>
    <row r="759" spans="2:4">
      <c r="B759" s="37">
        <v>45851</v>
      </c>
      <c r="C759" s="37">
        <v>46571</v>
      </c>
      <c r="D759" s="2"/>
    </row>
    <row r="760" spans="2:4">
      <c r="B760" s="37">
        <v>45857</v>
      </c>
      <c r="C760" s="37">
        <v>46572</v>
      </c>
      <c r="D760" s="2"/>
    </row>
    <row r="761" spans="2:4">
      <c r="B761" s="37">
        <v>45858</v>
      </c>
      <c r="C761" s="37">
        <v>46573</v>
      </c>
      <c r="D761" s="2"/>
    </row>
    <row r="762" spans="2:4">
      <c r="B762" s="37">
        <v>45864</v>
      </c>
      <c r="C762" s="37">
        <v>46578</v>
      </c>
      <c r="D762" s="2"/>
    </row>
    <row r="763" spans="2:4">
      <c r="B763" s="37">
        <v>45865</v>
      </c>
      <c r="C763" s="37">
        <v>46579</v>
      </c>
      <c r="D763" s="2"/>
    </row>
    <row r="764" spans="2:4">
      <c r="B764" s="37">
        <v>45871</v>
      </c>
      <c r="C764" s="37">
        <v>46585</v>
      </c>
      <c r="D764" s="2"/>
    </row>
    <row r="765" spans="2:4">
      <c r="B765" s="37">
        <v>45872</v>
      </c>
      <c r="C765" s="37">
        <v>46586</v>
      </c>
      <c r="D765" s="2"/>
    </row>
    <row r="766" spans="2:4">
      <c r="B766" s="37">
        <v>45878</v>
      </c>
      <c r="C766" s="37">
        <v>46592</v>
      </c>
      <c r="D766" s="2"/>
    </row>
    <row r="767" spans="2:4">
      <c r="B767" s="37">
        <v>45879</v>
      </c>
      <c r="C767" s="37">
        <v>46593</v>
      </c>
      <c r="D767" s="2"/>
    </row>
    <row r="768" spans="2:4">
      <c r="B768" s="37">
        <v>45885</v>
      </c>
      <c r="C768" s="37">
        <v>46599</v>
      </c>
      <c r="D768" s="2"/>
    </row>
    <row r="769" spans="2:4">
      <c r="B769" s="37">
        <v>45886</v>
      </c>
      <c r="C769" s="37">
        <v>46600</v>
      </c>
      <c r="D769" s="2"/>
    </row>
    <row r="770" spans="2:4">
      <c r="B770" s="37">
        <v>45892</v>
      </c>
      <c r="C770" s="37">
        <v>46606</v>
      </c>
      <c r="D770" s="2"/>
    </row>
    <row r="771" spans="2:4">
      <c r="B771" s="37">
        <v>45893</v>
      </c>
      <c r="C771" s="37">
        <v>46607</v>
      </c>
      <c r="D771" s="2"/>
    </row>
    <row r="772" spans="2:4">
      <c r="B772" s="37">
        <v>45899</v>
      </c>
      <c r="C772" s="37">
        <v>46613</v>
      </c>
      <c r="D772" s="2"/>
    </row>
    <row r="773" spans="2:4">
      <c r="B773" s="37">
        <v>45900</v>
      </c>
      <c r="C773" s="37">
        <v>46614</v>
      </c>
      <c r="D773" s="2"/>
    </row>
    <row r="774" spans="2:4">
      <c r="B774" s="37">
        <v>45906</v>
      </c>
      <c r="C774" s="37">
        <v>46620</v>
      </c>
      <c r="D774" s="2"/>
    </row>
    <row r="775" spans="2:4">
      <c r="B775" s="37">
        <v>45907</v>
      </c>
      <c r="C775" s="37">
        <v>46621</v>
      </c>
      <c r="D775" s="2"/>
    </row>
    <row r="776" spans="2:4">
      <c r="B776" s="37">
        <v>45913</v>
      </c>
      <c r="C776" s="37">
        <v>46627</v>
      </c>
      <c r="D776" s="2"/>
    </row>
    <row r="777" spans="2:4">
      <c r="B777" s="37">
        <v>45914</v>
      </c>
      <c r="C777" s="37">
        <v>46628</v>
      </c>
      <c r="D777" s="2"/>
    </row>
    <row r="778" spans="2:4">
      <c r="B778" s="37">
        <v>45920</v>
      </c>
      <c r="C778" s="37">
        <v>46634</v>
      </c>
      <c r="D778" s="2"/>
    </row>
    <row r="779" spans="2:4">
      <c r="B779" s="37">
        <v>45921</v>
      </c>
      <c r="C779" s="37">
        <v>46635</v>
      </c>
      <c r="D779" s="2"/>
    </row>
    <row r="780" spans="2:4">
      <c r="B780" s="37">
        <v>45927</v>
      </c>
      <c r="C780" s="37">
        <v>46636</v>
      </c>
      <c r="D780" s="2"/>
    </row>
    <row r="781" spans="2:4">
      <c r="B781" s="37">
        <v>45928</v>
      </c>
      <c r="C781" s="37">
        <v>46641</v>
      </c>
      <c r="D781" s="2"/>
    </row>
    <row r="782" spans="2:4">
      <c r="B782" s="37">
        <v>45931</v>
      </c>
      <c r="C782" s="37">
        <v>46642</v>
      </c>
      <c r="D782" s="2"/>
    </row>
    <row r="783" spans="2:4">
      <c r="B783" s="37">
        <v>45932</v>
      </c>
      <c r="C783" s="37">
        <v>46648</v>
      </c>
      <c r="D783" s="2"/>
    </row>
    <row r="784" spans="2:4">
      <c r="B784" s="37">
        <v>45933</v>
      </c>
      <c r="C784" s="37">
        <v>46649</v>
      </c>
      <c r="D784" s="2"/>
    </row>
    <row r="785" spans="2:4">
      <c r="B785" s="37">
        <v>45934</v>
      </c>
      <c r="C785" s="37">
        <v>46655</v>
      </c>
      <c r="D785" s="2"/>
    </row>
    <row r="786" spans="2:4">
      <c r="B786" s="37">
        <v>45935</v>
      </c>
      <c r="C786" s="37">
        <v>46656</v>
      </c>
      <c r="D786" s="2"/>
    </row>
    <row r="787" spans="2:4">
      <c r="B787" s="37">
        <v>45936</v>
      </c>
      <c r="C787" s="37">
        <v>46662</v>
      </c>
      <c r="D787" s="2"/>
    </row>
    <row r="788" spans="2:4">
      <c r="B788" s="37">
        <v>45941</v>
      </c>
      <c r="C788" s="37">
        <v>46663</v>
      </c>
      <c r="D788" s="2"/>
    </row>
    <row r="789" spans="2:4">
      <c r="B789" s="37">
        <v>45942</v>
      </c>
      <c r="C789" s="37">
        <v>46669</v>
      </c>
      <c r="D789" s="2"/>
    </row>
    <row r="790" spans="2:4">
      <c r="B790" s="37">
        <v>45948</v>
      </c>
      <c r="C790" s="37">
        <v>46670</v>
      </c>
      <c r="D790" s="2"/>
    </row>
    <row r="791" spans="2:4">
      <c r="B791" s="37">
        <v>45949</v>
      </c>
      <c r="C791" s="37">
        <v>46671</v>
      </c>
      <c r="D791" s="2"/>
    </row>
    <row r="792" spans="2:4">
      <c r="B792" s="37">
        <v>45955</v>
      </c>
      <c r="C792" s="37">
        <v>46676</v>
      </c>
      <c r="D792" s="2"/>
    </row>
    <row r="793" spans="2:4">
      <c r="B793" s="37">
        <v>45956</v>
      </c>
      <c r="C793" s="37">
        <v>46677</v>
      </c>
      <c r="D793" s="2"/>
    </row>
    <row r="794" spans="2:4">
      <c r="B794" s="37">
        <v>45962</v>
      </c>
      <c r="C794" s="37">
        <v>46683</v>
      </c>
      <c r="D794" s="2"/>
    </row>
    <row r="795" spans="2:4">
      <c r="B795" s="37">
        <v>45963</v>
      </c>
      <c r="C795" s="37">
        <v>46684</v>
      </c>
      <c r="D795" s="2"/>
    </row>
    <row r="796" spans="2:4">
      <c r="B796" s="37">
        <v>45969</v>
      </c>
      <c r="C796" s="37">
        <v>46690</v>
      </c>
      <c r="D796" s="2"/>
    </row>
    <row r="797" spans="2:4">
      <c r="B797" s="37">
        <v>45970</v>
      </c>
      <c r="C797" s="37">
        <v>46691</v>
      </c>
      <c r="D797" s="2"/>
    </row>
    <row r="798" spans="2:4">
      <c r="B798" s="37">
        <v>45976</v>
      </c>
      <c r="C798" s="37">
        <v>46697</v>
      </c>
      <c r="D798" s="2"/>
    </row>
    <row r="799" spans="2:4">
      <c r="B799" s="37">
        <v>45977</v>
      </c>
      <c r="C799" s="37">
        <v>46698</v>
      </c>
      <c r="D799" s="2"/>
    </row>
    <row r="800" spans="2:4">
      <c r="B800" s="37">
        <v>45983</v>
      </c>
      <c r="C800" s="37">
        <v>46702</v>
      </c>
      <c r="D800" s="2"/>
    </row>
    <row r="801" spans="2:4">
      <c r="B801" s="37">
        <v>45984</v>
      </c>
      <c r="C801" s="37">
        <v>46704</v>
      </c>
      <c r="D801" s="2"/>
    </row>
    <row r="802" spans="2:4">
      <c r="B802" s="37">
        <v>45990</v>
      </c>
      <c r="C802" s="37">
        <v>46705</v>
      </c>
      <c r="D802" s="2"/>
    </row>
    <row r="803" spans="2:4">
      <c r="B803" s="37">
        <v>45991</v>
      </c>
      <c r="C803" s="37">
        <v>46711</v>
      </c>
      <c r="D803" s="2"/>
    </row>
    <row r="804" spans="2:4">
      <c r="B804" s="37">
        <v>45997</v>
      </c>
      <c r="C804" s="37">
        <v>46712</v>
      </c>
      <c r="D804" s="2"/>
    </row>
    <row r="805" spans="2:4">
      <c r="B805" s="37">
        <v>45998</v>
      </c>
      <c r="C805" s="37">
        <v>46716</v>
      </c>
      <c r="D805" s="2"/>
    </row>
    <row r="806" spans="2:4">
      <c r="B806" s="37">
        <v>46004</v>
      </c>
      <c r="C806" s="37">
        <v>46718</v>
      </c>
      <c r="D806" s="2"/>
    </row>
    <row r="807" spans="2:4">
      <c r="B807" s="37">
        <v>46005</v>
      </c>
      <c r="C807" s="37">
        <v>46719</v>
      </c>
      <c r="D807" s="2"/>
    </row>
    <row r="808" spans="2:4">
      <c r="B808" s="37">
        <v>46011</v>
      </c>
      <c r="C808" s="37">
        <v>46725</v>
      </c>
      <c r="D808" s="2"/>
    </row>
    <row r="809" spans="2:4">
      <c r="B809" s="37">
        <v>46012</v>
      </c>
      <c r="C809" s="37">
        <v>46726</v>
      </c>
      <c r="D809" s="2"/>
    </row>
    <row r="810" spans="2:4">
      <c r="B810" s="37">
        <v>46018</v>
      </c>
      <c r="C810" s="37">
        <v>46732</v>
      </c>
      <c r="D810" s="2"/>
    </row>
    <row r="811" spans="2:4">
      <c r="B811" s="37">
        <v>46019</v>
      </c>
      <c r="C811" s="37">
        <v>46733</v>
      </c>
      <c r="D811" s="2"/>
    </row>
    <row r="812" spans="2:4">
      <c r="B812" s="37">
        <v>46023</v>
      </c>
      <c r="C812" s="37">
        <v>46739</v>
      </c>
      <c r="D812" s="2"/>
    </row>
    <row r="813" spans="2:4">
      <c r="B813" s="37">
        <v>46025</v>
      </c>
      <c r="C813" s="37">
        <v>46740</v>
      </c>
      <c r="D813" s="2"/>
    </row>
    <row r="814" spans="2:4">
      <c r="B814" s="37">
        <v>46026</v>
      </c>
      <c r="C814" s="37">
        <v>46746</v>
      </c>
      <c r="D814" s="2"/>
    </row>
    <row r="815" spans="2:4">
      <c r="B815" s="37">
        <v>46032</v>
      </c>
      <c r="C815" s="37">
        <v>46747</v>
      </c>
      <c r="D815" s="2"/>
    </row>
    <row r="816" spans="2:4">
      <c r="B816" s="37">
        <v>46033</v>
      </c>
      <c r="C816" s="37">
        <v>46753</v>
      </c>
      <c r="D816" s="2"/>
    </row>
    <row r="817" spans="2:4">
      <c r="B817" s="37">
        <v>46039</v>
      </c>
      <c r="C817" s="37">
        <v>46754</v>
      </c>
      <c r="D817" s="2"/>
    </row>
    <row r="818" spans="2:4">
      <c r="B818" s="37">
        <v>46040</v>
      </c>
      <c r="C818" s="37">
        <v>46760</v>
      </c>
      <c r="D818" s="2"/>
    </row>
    <row r="819" spans="2:4">
      <c r="B819" s="37">
        <v>46046</v>
      </c>
      <c r="C819" s="37">
        <v>46761</v>
      </c>
      <c r="D819" s="2"/>
    </row>
    <row r="820" spans="2:4">
      <c r="B820" s="37">
        <v>46047</v>
      </c>
      <c r="C820" s="37">
        <v>46767</v>
      </c>
      <c r="D820" s="2"/>
    </row>
    <row r="821" spans="2:4">
      <c r="B821" s="37">
        <v>46053</v>
      </c>
      <c r="C821" s="37">
        <v>46768</v>
      </c>
      <c r="D821" s="2"/>
    </row>
    <row r="822" spans="2:4">
      <c r="B822" s="37">
        <v>46054</v>
      </c>
      <c r="C822" s="37">
        <v>46769</v>
      </c>
      <c r="D822" s="2"/>
    </row>
    <row r="823" spans="2:4">
      <c r="B823" s="37">
        <v>46060</v>
      </c>
      <c r="C823" s="37">
        <v>46774</v>
      </c>
      <c r="D823" s="2"/>
    </row>
    <row r="824" spans="2:4">
      <c r="B824" s="37">
        <v>46061</v>
      </c>
      <c r="C824" s="37">
        <v>46775</v>
      </c>
      <c r="D824" s="2"/>
    </row>
    <row r="825" spans="2:4">
      <c r="B825" s="37">
        <v>46067</v>
      </c>
      <c r="C825" s="37">
        <v>46781</v>
      </c>
      <c r="D825" s="2"/>
    </row>
    <row r="826" spans="2:4">
      <c r="B826" s="37">
        <v>46068</v>
      </c>
      <c r="C826" s="37">
        <v>46782</v>
      </c>
      <c r="D826" s="2"/>
    </row>
    <row r="827" spans="2:4">
      <c r="B827" s="37">
        <v>46070</v>
      </c>
      <c r="C827" s="37">
        <v>46788</v>
      </c>
      <c r="D827" s="2"/>
    </row>
    <row r="828" spans="2:4">
      <c r="B828" s="37">
        <v>46071</v>
      </c>
      <c r="C828" s="37">
        <v>46789</v>
      </c>
      <c r="D828" s="2"/>
    </row>
    <row r="829" spans="2:4">
      <c r="B829" s="37">
        <v>46072</v>
      </c>
      <c r="C829" s="37">
        <v>46795</v>
      </c>
      <c r="D829" s="2"/>
    </row>
    <row r="830" spans="2:4">
      <c r="B830" s="37">
        <v>46073</v>
      </c>
      <c r="C830" s="37">
        <v>46796</v>
      </c>
      <c r="D830" s="2"/>
    </row>
    <row r="831" spans="2:4">
      <c r="B831" s="37">
        <v>46074</v>
      </c>
      <c r="C831" s="37">
        <v>46802</v>
      </c>
      <c r="D831" s="2"/>
    </row>
    <row r="832" spans="2:4">
      <c r="B832" s="37">
        <v>46075</v>
      </c>
      <c r="C832" s="37">
        <v>46803</v>
      </c>
      <c r="D832" s="2"/>
    </row>
    <row r="833" spans="2:4">
      <c r="B833" s="37">
        <v>46081</v>
      </c>
      <c r="C833" s="37">
        <v>46804</v>
      </c>
      <c r="D833" s="2"/>
    </row>
    <row r="834" spans="2:4">
      <c r="B834" s="37">
        <v>46082</v>
      </c>
      <c r="C834" s="37">
        <v>46809</v>
      </c>
      <c r="D834" s="2"/>
    </row>
    <row r="835" spans="2:4">
      <c r="B835" s="37">
        <v>46088</v>
      </c>
      <c r="C835" s="37">
        <v>46810</v>
      </c>
      <c r="D835" s="2"/>
    </row>
    <row r="836" spans="2:4">
      <c r="B836" s="37">
        <v>46089</v>
      </c>
      <c r="C836" s="37">
        <v>46816</v>
      </c>
      <c r="D836" s="2"/>
    </row>
    <row r="837" spans="2:4">
      <c r="B837" s="37">
        <v>46095</v>
      </c>
      <c r="C837" s="37">
        <v>46817</v>
      </c>
      <c r="D837" s="2"/>
    </row>
    <row r="838" spans="2:4">
      <c r="B838" s="37">
        <v>46096</v>
      </c>
      <c r="C838" s="37">
        <v>46823</v>
      </c>
      <c r="D838" s="2"/>
    </row>
    <row r="839" spans="2:4">
      <c r="B839" s="37">
        <v>46102</v>
      </c>
      <c r="C839" s="37">
        <v>46824</v>
      </c>
      <c r="D839" s="2"/>
    </row>
    <row r="840" spans="2:4">
      <c r="B840" s="37">
        <v>46103</v>
      </c>
      <c r="C840" s="37">
        <v>46830</v>
      </c>
      <c r="D840" s="2"/>
    </row>
    <row r="841" spans="2:4">
      <c r="B841" s="37">
        <v>46109</v>
      </c>
      <c r="C841" s="37">
        <v>46831</v>
      </c>
      <c r="D841" s="2"/>
    </row>
    <row r="842" spans="2:4">
      <c r="B842" s="37">
        <v>46110</v>
      </c>
      <c r="C842" s="37">
        <v>46837</v>
      </c>
      <c r="D842" s="2"/>
    </row>
    <row r="843" spans="2:4">
      <c r="B843" s="37">
        <v>46116</v>
      </c>
      <c r="C843" s="37">
        <v>46838</v>
      </c>
      <c r="D843" s="2"/>
    </row>
    <row r="844" spans="2:4">
      <c r="B844" s="37">
        <v>46117</v>
      </c>
      <c r="C844" s="37">
        <v>46844</v>
      </c>
      <c r="D844" s="2"/>
    </row>
    <row r="845" spans="2:4">
      <c r="B845" s="37">
        <v>46123</v>
      </c>
      <c r="C845" s="37">
        <v>46845</v>
      </c>
      <c r="D845" s="2"/>
    </row>
    <row r="846" spans="2:4">
      <c r="B846" s="37">
        <v>46124</v>
      </c>
      <c r="C846" s="37">
        <v>46851</v>
      </c>
      <c r="D846" s="2"/>
    </row>
    <row r="847" spans="2:4">
      <c r="B847" s="37">
        <v>46130</v>
      </c>
      <c r="C847" s="37">
        <v>46852</v>
      </c>
      <c r="D847" s="2"/>
    </row>
    <row r="848" spans="2:4">
      <c r="B848" s="37">
        <v>46131</v>
      </c>
      <c r="C848" s="37">
        <v>46858</v>
      </c>
      <c r="D848" s="2"/>
    </row>
    <row r="849" spans="2:4">
      <c r="B849" s="37">
        <v>46137</v>
      </c>
      <c r="C849" s="37">
        <v>46859</v>
      </c>
      <c r="D849" s="2"/>
    </row>
    <row r="850" spans="2:4">
      <c r="B850" s="37">
        <v>46138</v>
      </c>
      <c r="C850" s="37">
        <v>46865</v>
      </c>
      <c r="D850" s="2"/>
    </row>
    <row r="851" spans="2:4">
      <c r="B851" s="37">
        <v>46143</v>
      </c>
      <c r="C851" s="37">
        <v>46866</v>
      </c>
      <c r="D851" s="2"/>
    </row>
    <row r="852" spans="2:4">
      <c r="B852" s="37">
        <v>46144</v>
      </c>
      <c r="C852" s="37">
        <v>46872</v>
      </c>
      <c r="D852" s="2"/>
    </row>
    <row r="853" spans="2:4">
      <c r="B853" s="37">
        <v>46145</v>
      </c>
      <c r="C853" s="37">
        <v>46873</v>
      </c>
      <c r="D853" s="2"/>
    </row>
    <row r="854" spans="2:4">
      <c r="B854" s="37">
        <v>46151</v>
      </c>
      <c r="C854" s="37">
        <v>46879</v>
      </c>
      <c r="D854" s="2"/>
    </row>
    <row r="855" spans="2:4">
      <c r="B855" s="37">
        <v>46152</v>
      </c>
      <c r="C855" s="37">
        <v>46880</v>
      </c>
      <c r="D855" s="2"/>
    </row>
    <row r="856" spans="2:4">
      <c r="B856" s="37">
        <v>46158</v>
      </c>
      <c r="C856" s="37">
        <v>46886</v>
      </c>
      <c r="D856" s="2"/>
    </row>
    <row r="857" spans="2:4">
      <c r="B857" s="37">
        <v>46159</v>
      </c>
      <c r="C857" s="37">
        <v>46887</v>
      </c>
      <c r="D857" s="2"/>
    </row>
    <row r="858" spans="2:4">
      <c r="B858" s="37">
        <v>46165</v>
      </c>
      <c r="C858" s="37">
        <v>46893</v>
      </c>
      <c r="D858" s="2"/>
    </row>
    <row r="859" spans="2:4">
      <c r="B859" s="37">
        <v>46166</v>
      </c>
      <c r="C859" s="37">
        <v>46894</v>
      </c>
      <c r="D859" s="2"/>
    </row>
    <row r="860" spans="2:4">
      <c r="B860" s="37">
        <v>46172</v>
      </c>
      <c r="C860" s="37">
        <v>46900</v>
      </c>
      <c r="D860" s="2"/>
    </row>
    <row r="861" spans="2:4">
      <c r="B861" s="37">
        <v>46173</v>
      </c>
      <c r="C861" s="37">
        <v>46901</v>
      </c>
      <c r="D861" s="2"/>
    </row>
    <row r="862" spans="2:4">
      <c r="B862" s="37">
        <v>46179</v>
      </c>
      <c r="C862" s="37">
        <v>46902</v>
      </c>
      <c r="D862" s="2"/>
    </row>
    <row r="863" spans="2:4">
      <c r="B863" s="37">
        <v>46180</v>
      </c>
      <c r="C863" s="37">
        <v>46907</v>
      </c>
      <c r="D863" s="2"/>
    </row>
    <row r="864" spans="2:4">
      <c r="B864" s="37">
        <v>46186</v>
      </c>
      <c r="C864" s="37">
        <v>46908</v>
      </c>
      <c r="D864" s="2"/>
    </row>
    <row r="865" spans="2:4">
      <c r="B865" s="37">
        <v>46187</v>
      </c>
      <c r="C865" s="37">
        <v>46914</v>
      </c>
      <c r="D865" s="2"/>
    </row>
    <row r="866" spans="2:4">
      <c r="B866" s="37">
        <v>46192</v>
      </c>
      <c r="C866" s="37">
        <v>46915</v>
      </c>
      <c r="D866" s="2"/>
    </row>
    <row r="867" spans="2:4">
      <c r="B867" s="37">
        <v>46193</v>
      </c>
      <c r="C867" s="37">
        <v>46921</v>
      </c>
      <c r="D867" s="2"/>
    </row>
    <row r="868" spans="2:4">
      <c r="B868" s="37">
        <v>46194</v>
      </c>
      <c r="C868" s="37">
        <v>46922</v>
      </c>
      <c r="D868" s="2"/>
    </row>
    <row r="869" spans="2:4">
      <c r="B869" s="37">
        <v>46200</v>
      </c>
      <c r="C869" s="37">
        <v>46928</v>
      </c>
      <c r="D869" s="2"/>
    </row>
    <row r="870" spans="2:4">
      <c r="B870" s="37">
        <v>46201</v>
      </c>
      <c r="C870" s="37">
        <v>46929</v>
      </c>
      <c r="D870" s="2"/>
    </row>
    <row r="871" spans="2:4">
      <c r="B871" s="37">
        <v>46207</v>
      </c>
      <c r="C871" s="37">
        <v>46935</v>
      </c>
      <c r="D871" s="2"/>
    </row>
    <row r="872" spans="2:4">
      <c r="B872" s="37">
        <v>46208</v>
      </c>
      <c r="C872" s="37">
        <v>46936</v>
      </c>
      <c r="D872" s="2"/>
    </row>
    <row r="873" spans="2:4">
      <c r="B873" s="37">
        <v>46214</v>
      </c>
      <c r="C873" s="37">
        <v>46938</v>
      </c>
      <c r="D873" s="2"/>
    </row>
    <row r="874" spans="2:4">
      <c r="B874" s="37">
        <v>46215</v>
      </c>
      <c r="C874" s="37">
        <v>46942</v>
      </c>
      <c r="D874" s="2"/>
    </row>
    <row r="875" spans="2:4">
      <c r="B875" s="37">
        <v>46221</v>
      </c>
      <c r="C875" s="37">
        <v>46943</v>
      </c>
      <c r="D875" s="2"/>
    </row>
    <row r="876" spans="2:4">
      <c r="B876" s="37">
        <v>46222</v>
      </c>
      <c r="C876" s="37">
        <v>46949</v>
      </c>
      <c r="D876" s="2"/>
    </row>
    <row r="877" spans="2:4">
      <c r="B877" s="37">
        <v>46228</v>
      </c>
      <c r="C877" s="37">
        <v>46950</v>
      </c>
      <c r="D877" s="2"/>
    </row>
    <row r="878" spans="2:4">
      <c r="B878" s="37">
        <v>46229</v>
      </c>
      <c r="C878" s="37">
        <v>46956</v>
      </c>
      <c r="D878" s="2"/>
    </row>
    <row r="879" spans="2:4">
      <c r="B879" s="37">
        <v>46235</v>
      </c>
      <c r="C879" s="37">
        <v>46957</v>
      </c>
      <c r="D879" s="2"/>
    </row>
    <row r="880" spans="2:4">
      <c r="B880" s="37">
        <v>46236</v>
      </c>
      <c r="C880" s="37">
        <v>46963</v>
      </c>
      <c r="D880" s="2"/>
    </row>
    <row r="881" spans="2:4">
      <c r="B881" s="37">
        <v>46242</v>
      </c>
      <c r="C881" s="37">
        <v>46964</v>
      </c>
      <c r="D881" s="2"/>
    </row>
    <row r="882" spans="2:4">
      <c r="B882" s="37">
        <v>46243</v>
      </c>
      <c r="C882" s="37">
        <v>46970</v>
      </c>
      <c r="D882" s="2"/>
    </row>
    <row r="883" spans="2:4">
      <c r="B883" s="37">
        <v>46249</v>
      </c>
      <c r="C883" s="37">
        <v>46971</v>
      </c>
      <c r="D883" s="2"/>
    </row>
    <row r="884" spans="2:4">
      <c r="B884" s="37">
        <v>46250</v>
      </c>
      <c r="C884" s="37">
        <v>46977</v>
      </c>
      <c r="D884" s="2"/>
    </row>
    <row r="885" spans="2:4">
      <c r="B885" s="37">
        <v>46256</v>
      </c>
      <c r="C885" s="37">
        <v>46978</v>
      </c>
      <c r="D885" s="2"/>
    </row>
    <row r="886" spans="2:4">
      <c r="B886" s="37">
        <v>46257</v>
      </c>
      <c r="C886" s="37">
        <v>46984</v>
      </c>
      <c r="D886" s="2"/>
    </row>
    <row r="887" spans="2:4">
      <c r="B887" s="37">
        <v>46263</v>
      </c>
      <c r="C887" s="37">
        <v>46985</v>
      </c>
      <c r="D887" s="2"/>
    </row>
    <row r="888" spans="2:4">
      <c r="B888" s="37">
        <v>46264</v>
      </c>
      <c r="C888" s="37">
        <v>46991</v>
      </c>
      <c r="D888" s="2"/>
    </row>
    <row r="889" spans="2:4">
      <c r="B889" s="37">
        <v>46270</v>
      </c>
      <c r="C889" s="37">
        <v>46992</v>
      </c>
      <c r="D889" s="2"/>
    </row>
    <row r="890" spans="2:4">
      <c r="B890" s="37">
        <v>46271</v>
      </c>
      <c r="C890" s="37">
        <v>46998</v>
      </c>
      <c r="D890" s="2"/>
    </row>
    <row r="891" spans="2:4">
      <c r="B891" s="37">
        <v>46277</v>
      </c>
      <c r="C891" s="37">
        <v>46999</v>
      </c>
      <c r="D891" s="2"/>
    </row>
    <row r="892" spans="2:4">
      <c r="B892" s="37">
        <v>46278</v>
      </c>
      <c r="C892" s="37">
        <v>47000</v>
      </c>
      <c r="D892" s="2"/>
    </row>
    <row r="893" spans="2:4">
      <c r="B893" s="37">
        <v>46284</v>
      </c>
      <c r="C893" s="37">
        <v>47005</v>
      </c>
      <c r="D893" s="2"/>
    </row>
    <row r="894" spans="2:4">
      <c r="B894" s="37">
        <v>46285</v>
      </c>
      <c r="C894" s="37">
        <v>47006</v>
      </c>
      <c r="D894" s="2"/>
    </row>
    <row r="895" spans="2:4">
      <c r="B895" s="37">
        <v>46290</v>
      </c>
      <c r="C895" s="37">
        <v>47012</v>
      </c>
      <c r="D895" s="2"/>
    </row>
    <row r="896" spans="2:4">
      <c r="B896" s="37">
        <v>46291</v>
      </c>
      <c r="C896" s="37">
        <v>47013</v>
      </c>
      <c r="D896" s="2"/>
    </row>
    <row r="897" spans="2:4">
      <c r="B897" s="37">
        <v>46292</v>
      </c>
      <c r="C897" s="37">
        <v>47019</v>
      </c>
      <c r="D897" s="2"/>
    </row>
    <row r="898" spans="2:4">
      <c r="B898" s="37">
        <v>46296</v>
      </c>
      <c r="C898" s="37">
        <v>47020</v>
      </c>
      <c r="D898" s="2"/>
    </row>
    <row r="899" spans="2:4">
      <c r="B899" s="37">
        <v>46297</v>
      </c>
      <c r="C899" s="37">
        <v>47026</v>
      </c>
      <c r="D899" s="2"/>
    </row>
    <row r="900" spans="2:4">
      <c r="B900" s="37">
        <v>46298</v>
      </c>
      <c r="C900" s="37">
        <v>47027</v>
      </c>
      <c r="D900" s="2"/>
    </row>
    <row r="901" spans="2:4">
      <c r="B901" s="37">
        <v>46299</v>
      </c>
      <c r="C901" s="37">
        <v>47033</v>
      </c>
      <c r="D901" s="2"/>
    </row>
    <row r="902" spans="2:4">
      <c r="B902" s="37">
        <v>46300</v>
      </c>
      <c r="C902" s="37">
        <v>47034</v>
      </c>
      <c r="D902" s="2"/>
    </row>
    <row r="903" spans="2:4">
      <c r="B903" s="37">
        <v>46305</v>
      </c>
      <c r="C903" s="37">
        <v>47035</v>
      </c>
      <c r="D903" s="2"/>
    </row>
    <row r="904" spans="2:4">
      <c r="B904" s="37">
        <v>46306</v>
      </c>
      <c r="C904" s="37">
        <v>47040</v>
      </c>
      <c r="D904" s="2"/>
    </row>
    <row r="905" spans="2:4">
      <c r="B905" s="37">
        <v>46312</v>
      </c>
      <c r="C905" s="37">
        <v>47041</v>
      </c>
      <c r="D905" s="2"/>
    </row>
    <row r="906" spans="2:4">
      <c r="B906" s="37">
        <v>46313</v>
      </c>
      <c r="C906" s="37">
        <v>47047</v>
      </c>
      <c r="D906" s="2"/>
    </row>
    <row r="907" spans="2:4">
      <c r="B907" s="37">
        <v>46319</v>
      </c>
      <c r="C907" s="37">
        <v>47048</v>
      </c>
      <c r="D907" s="2"/>
    </row>
    <row r="908" spans="2:4">
      <c r="B908" s="37">
        <v>46320</v>
      </c>
      <c r="C908" s="37">
        <v>47054</v>
      </c>
      <c r="D908" s="2"/>
    </row>
    <row r="909" spans="2:4">
      <c r="B909" s="37">
        <v>46326</v>
      </c>
      <c r="C909" s="37">
        <v>47055</v>
      </c>
      <c r="D909" s="2"/>
    </row>
    <row r="910" spans="2:4">
      <c r="B910" s="37">
        <v>46327</v>
      </c>
      <c r="C910" s="37">
        <v>47061</v>
      </c>
      <c r="D910" s="2"/>
    </row>
    <row r="911" spans="2:4">
      <c r="B911" s="37">
        <v>46333</v>
      </c>
      <c r="C911" s="37">
        <v>47062</v>
      </c>
      <c r="D911" s="2"/>
    </row>
    <row r="912" spans="2:4">
      <c r="B912" s="37">
        <v>46334</v>
      </c>
      <c r="C912" s="37">
        <v>47068</v>
      </c>
      <c r="D912" s="2"/>
    </row>
    <row r="913" spans="2:4">
      <c r="B913" s="37">
        <v>46340</v>
      </c>
      <c r="C913" s="37">
        <v>47069</v>
      </c>
      <c r="D913" s="2"/>
    </row>
    <row r="914" spans="2:4">
      <c r="B914" s="37">
        <v>46341</v>
      </c>
      <c r="C914" s="37">
        <v>47075</v>
      </c>
      <c r="D914" s="2"/>
    </row>
    <row r="915" spans="2:4">
      <c r="B915" s="37">
        <v>46347</v>
      </c>
      <c r="C915" s="37">
        <v>47076</v>
      </c>
      <c r="D915" s="2"/>
    </row>
    <row r="916" spans="2:4">
      <c r="B916" s="37">
        <v>46348</v>
      </c>
      <c r="C916" s="37">
        <v>47080</v>
      </c>
      <c r="D916" s="2"/>
    </row>
    <row r="917" spans="2:4">
      <c r="B917" s="37">
        <v>46354</v>
      </c>
      <c r="C917" s="37">
        <v>47082</v>
      </c>
      <c r="D917" s="2"/>
    </row>
    <row r="918" spans="2:4">
      <c r="B918" s="37">
        <v>46355</v>
      </c>
      <c r="C918" s="37">
        <v>47083</v>
      </c>
      <c r="D918" s="2"/>
    </row>
    <row r="919" spans="2:4">
      <c r="B919" s="37">
        <v>46361</v>
      </c>
      <c r="C919" s="37">
        <v>47089</v>
      </c>
      <c r="D919" s="2"/>
    </row>
    <row r="920" spans="2:4">
      <c r="B920" s="37">
        <v>46362</v>
      </c>
      <c r="C920" s="37">
        <v>47090</v>
      </c>
      <c r="D920" s="2"/>
    </row>
    <row r="921" spans="2:4">
      <c r="B921" s="37">
        <v>46368</v>
      </c>
      <c r="C921" s="37">
        <v>47096</v>
      </c>
      <c r="D921" s="2"/>
    </row>
    <row r="922" spans="2:4">
      <c r="B922" s="37">
        <v>46369</v>
      </c>
      <c r="C922" s="37">
        <v>47097</v>
      </c>
      <c r="D922" s="2"/>
    </row>
    <row r="923" spans="2:4">
      <c r="B923" s="37">
        <v>46375</v>
      </c>
      <c r="C923" s="37">
        <v>47103</v>
      </c>
      <c r="D923" s="2"/>
    </row>
    <row r="924" spans="2:4">
      <c r="B924" s="37">
        <v>46376</v>
      </c>
      <c r="C924" s="37">
        <v>47104</v>
      </c>
      <c r="D924" s="2"/>
    </row>
    <row r="925" spans="2:4">
      <c r="B925" s="37">
        <v>46382</v>
      </c>
      <c r="C925" s="37">
        <v>47110</v>
      </c>
      <c r="D925" s="2"/>
    </row>
    <row r="926" spans="2:4">
      <c r="B926" s="37">
        <v>46383</v>
      </c>
      <c r="C926" s="37">
        <v>47111</v>
      </c>
      <c r="D926" s="2"/>
    </row>
    <row r="927" spans="2:4">
      <c r="B927" s="37">
        <v>46388</v>
      </c>
      <c r="C927" s="37">
        <v>47112</v>
      </c>
      <c r="D927" s="2"/>
    </row>
    <row r="928" spans="2:4">
      <c r="B928" s="37">
        <v>46389</v>
      </c>
      <c r="C928" s="37">
        <v>47117</v>
      </c>
      <c r="D928" s="2"/>
    </row>
    <row r="929" spans="2:4">
      <c r="B929" s="37">
        <v>46390</v>
      </c>
      <c r="C929" s="37">
        <v>47118</v>
      </c>
      <c r="D929" s="2"/>
    </row>
    <row r="930" spans="2:4">
      <c r="B930" s="37">
        <v>46396</v>
      </c>
      <c r="C930" s="37">
        <v>47119</v>
      </c>
      <c r="D930" s="2"/>
    </row>
    <row r="931" spans="2:4">
      <c r="B931" s="37">
        <v>46397</v>
      </c>
      <c r="C931" s="37">
        <v>47124</v>
      </c>
      <c r="D931" s="2"/>
    </row>
    <row r="932" spans="2:4">
      <c r="B932" s="37">
        <v>46403</v>
      </c>
      <c r="C932" s="37">
        <v>47125</v>
      </c>
      <c r="D932" s="2"/>
    </row>
    <row r="933" spans="2:4">
      <c r="B933" s="37">
        <v>46404</v>
      </c>
      <c r="C933" s="37">
        <v>47131</v>
      </c>
      <c r="D933" s="2"/>
    </row>
    <row r="934" spans="2:4">
      <c r="B934" s="37">
        <v>46410</v>
      </c>
      <c r="C934" s="37">
        <v>47132</v>
      </c>
      <c r="D934" s="2"/>
    </row>
    <row r="935" spans="2:4">
      <c r="B935" s="37">
        <v>46411</v>
      </c>
      <c r="C935" s="37">
        <v>47133</v>
      </c>
      <c r="D935" s="2"/>
    </row>
    <row r="936" spans="2:4">
      <c r="B936" s="37">
        <v>46417</v>
      </c>
      <c r="C936" s="37">
        <v>47138</v>
      </c>
      <c r="D936" s="2"/>
    </row>
    <row r="937" spans="2:4">
      <c r="B937" s="37">
        <v>46418</v>
      </c>
      <c r="C937" s="37">
        <v>47139</v>
      </c>
      <c r="D937" s="2"/>
    </row>
    <row r="938" spans="2:4">
      <c r="B938" s="37">
        <v>46424</v>
      </c>
      <c r="C938" s="37">
        <v>47145</v>
      </c>
      <c r="D938" s="2"/>
    </row>
    <row r="939" spans="2:4">
      <c r="B939" s="37">
        <v>46425</v>
      </c>
      <c r="C939" s="37">
        <v>47146</v>
      </c>
      <c r="D939" s="2"/>
    </row>
    <row r="940" spans="2:4">
      <c r="B940" s="37">
        <v>46426</v>
      </c>
      <c r="C940" s="37">
        <v>47152</v>
      </c>
      <c r="D940" s="2"/>
    </row>
    <row r="941" spans="2:4">
      <c r="B941" s="37">
        <v>46427</v>
      </c>
      <c r="C941" s="37">
        <v>47153</v>
      </c>
      <c r="D941" s="2"/>
    </row>
    <row r="942" spans="2:4">
      <c r="B942" s="37">
        <v>46428</v>
      </c>
      <c r="C942" s="37">
        <v>47159</v>
      </c>
      <c r="D942" s="2"/>
    </row>
    <row r="943" spans="2:4">
      <c r="B943" s="37">
        <v>46429</v>
      </c>
      <c r="C943" s="37">
        <v>47160</v>
      </c>
      <c r="D943" s="2"/>
    </row>
    <row r="944" spans="2:4">
      <c r="B944" s="37">
        <v>46431</v>
      </c>
      <c r="C944" s="37">
        <v>47166</v>
      </c>
      <c r="D944" s="2"/>
    </row>
    <row r="945" spans="2:4">
      <c r="B945" s="37">
        <v>46432</v>
      </c>
      <c r="C945" s="37">
        <v>47167</v>
      </c>
      <c r="D945" s="2"/>
    </row>
    <row r="946" spans="2:4">
      <c r="B946" s="37">
        <v>46438</v>
      </c>
      <c r="C946" s="37">
        <v>47168</v>
      </c>
      <c r="D946" s="2"/>
    </row>
    <row r="947" spans="2:4">
      <c r="B947" s="37">
        <v>46439</v>
      </c>
      <c r="C947" s="37">
        <v>47173</v>
      </c>
      <c r="D947" s="2"/>
    </row>
    <row r="948" spans="2:4">
      <c r="B948" s="37">
        <v>46445</v>
      </c>
      <c r="C948" s="37">
        <v>47174</v>
      </c>
      <c r="D948" s="2"/>
    </row>
    <row r="949" spans="2:4">
      <c r="B949" s="37">
        <v>46446</v>
      </c>
      <c r="C949" s="37">
        <v>47180</v>
      </c>
      <c r="D949" s="2"/>
    </row>
    <row r="950" spans="2:4">
      <c r="B950" s="37">
        <v>46452</v>
      </c>
      <c r="C950" s="37">
        <v>47181</v>
      </c>
      <c r="D950" s="2"/>
    </row>
    <row r="951" spans="2:4">
      <c r="B951" s="37">
        <v>46453</v>
      </c>
      <c r="C951" s="37">
        <v>47187</v>
      </c>
      <c r="D951" s="2"/>
    </row>
    <row r="952" spans="2:4">
      <c r="B952" s="37">
        <v>46459</v>
      </c>
      <c r="C952" s="37">
        <v>47188</v>
      </c>
      <c r="D952" s="2"/>
    </row>
    <row r="953" spans="2:4">
      <c r="B953" s="37">
        <v>46460</v>
      </c>
      <c r="C953" s="37">
        <v>47194</v>
      </c>
      <c r="D953" s="2"/>
    </row>
    <row r="954" spans="2:4">
      <c r="B954" s="37">
        <v>46466</v>
      </c>
      <c r="C954" s="37">
        <v>47195</v>
      </c>
      <c r="D954" s="2"/>
    </row>
    <row r="955" spans="2:4">
      <c r="B955" s="37">
        <v>46467</v>
      </c>
      <c r="C955" s="37">
        <v>47201</v>
      </c>
      <c r="D955" s="2"/>
    </row>
    <row r="956" spans="2:4">
      <c r="B956" s="37">
        <v>46473</v>
      </c>
      <c r="C956" s="37">
        <v>47202</v>
      </c>
      <c r="D956" s="2"/>
    </row>
    <row r="957" spans="2:4">
      <c r="B957" s="37">
        <v>46474</v>
      </c>
      <c r="C957" s="37">
        <v>47208</v>
      </c>
      <c r="D957" s="2"/>
    </row>
    <row r="958" spans="2:4">
      <c r="B958" s="37">
        <v>46480</v>
      </c>
      <c r="C958" s="37">
        <v>47209</v>
      </c>
      <c r="D958" s="2"/>
    </row>
    <row r="959" spans="2:4">
      <c r="B959" s="37">
        <v>46481</v>
      </c>
      <c r="C959" s="37">
        <v>47215</v>
      </c>
      <c r="D959" s="2"/>
    </row>
    <row r="960" spans="2:4">
      <c r="B960" s="37">
        <v>46482</v>
      </c>
      <c r="C960" s="37">
        <v>47216</v>
      </c>
      <c r="D960" s="2"/>
    </row>
    <row r="961" spans="2:4">
      <c r="B961" s="37">
        <v>46487</v>
      </c>
      <c r="C961" s="37">
        <v>47222</v>
      </c>
      <c r="D961" s="2"/>
    </row>
    <row r="962" spans="2:4">
      <c r="B962" s="37">
        <v>46488</v>
      </c>
      <c r="C962" s="37">
        <v>47223</v>
      </c>
      <c r="D962" s="2"/>
    </row>
    <row r="963" spans="2:4">
      <c r="B963" s="37">
        <v>46494</v>
      </c>
      <c r="C963" s="37">
        <v>47229</v>
      </c>
      <c r="D963" s="2"/>
    </row>
    <row r="964" spans="2:4">
      <c r="B964" s="37">
        <v>46495</v>
      </c>
      <c r="C964" s="37">
        <v>47230</v>
      </c>
      <c r="D964" s="2"/>
    </row>
    <row r="965" spans="2:4">
      <c r="B965" s="37">
        <v>46501</v>
      </c>
      <c r="C965" s="37">
        <v>47236</v>
      </c>
      <c r="D965" s="2"/>
    </row>
    <row r="966" spans="2:4">
      <c r="B966" s="37">
        <v>46502</v>
      </c>
      <c r="C966" s="37">
        <v>47237</v>
      </c>
      <c r="D966" s="2"/>
    </row>
    <row r="967" spans="2:4">
      <c r="B967" s="37">
        <v>46508</v>
      </c>
      <c r="C967" s="37">
        <v>47243</v>
      </c>
      <c r="D967" s="2"/>
    </row>
    <row r="968" spans="2:4">
      <c r="B968" s="37">
        <v>46509</v>
      </c>
      <c r="C968" s="37">
        <v>47244</v>
      </c>
      <c r="D968" s="2"/>
    </row>
    <row r="969" spans="2:4">
      <c r="B969" s="37">
        <v>46515</v>
      </c>
      <c r="C969" s="37">
        <v>47250</v>
      </c>
      <c r="D969" s="2"/>
    </row>
    <row r="970" spans="2:4">
      <c r="B970" s="37">
        <v>46516</v>
      </c>
      <c r="C970" s="37">
        <v>47251</v>
      </c>
      <c r="D970" s="2"/>
    </row>
    <row r="971" spans="2:4">
      <c r="B971" s="37">
        <v>46522</v>
      </c>
      <c r="C971" s="37">
        <v>47257</v>
      </c>
      <c r="D971" s="2"/>
    </row>
    <row r="972" spans="2:4">
      <c r="B972" s="37">
        <v>46523</v>
      </c>
      <c r="C972" s="37">
        <v>47258</v>
      </c>
      <c r="D972" s="2"/>
    </row>
    <row r="973" spans="2:4">
      <c r="B973" s="37">
        <v>46529</v>
      </c>
      <c r="C973" s="37">
        <v>47264</v>
      </c>
      <c r="D973" s="2"/>
    </row>
    <row r="974" spans="2:4">
      <c r="B974" s="37">
        <v>46530</v>
      </c>
      <c r="C974" s="37">
        <v>47265</v>
      </c>
      <c r="D974" s="2"/>
    </row>
    <row r="975" spans="2:4">
      <c r="B975" s="37">
        <v>46536</v>
      </c>
      <c r="C975" s="37">
        <v>47266</v>
      </c>
      <c r="D975" s="2"/>
    </row>
    <row r="976" spans="2:4">
      <c r="B976" s="37">
        <v>46537</v>
      </c>
      <c r="C976" s="37">
        <v>47271</v>
      </c>
      <c r="D976" s="2"/>
    </row>
    <row r="977" spans="2:4">
      <c r="B977" s="37">
        <v>46543</v>
      </c>
      <c r="C977" s="37">
        <v>47272</v>
      </c>
      <c r="D977" s="2"/>
    </row>
    <row r="978" spans="2:4">
      <c r="B978" s="37">
        <v>46544</v>
      </c>
      <c r="C978" s="37">
        <v>47278</v>
      </c>
      <c r="D978" s="2"/>
    </row>
    <row r="979" spans="2:4">
      <c r="B979" s="37">
        <v>46547</v>
      </c>
      <c r="C979" s="37">
        <v>47279</v>
      </c>
      <c r="D979" s="2"/>
    </row>
    <row r="980" spans="2:4">
      <c r="B980" s="37">
        <v>46550</v>
      </c>
      <c r="C980" s="37">
        <v>47285</v>
      </c>
      <c r="D980" s="2"/>
    </row>
    <row r="981" spans="2:4">
      <c r="B981" s="37">
        <v>46551</v>
      </c>
      <c r="C981" s="37">
        <v>47286</v>
      </c>
      <c r="D981" s="2"/>
    </row>
    <row r="982" spans="2:4">
      <c r="B982" s="37">
        <v>46557</v>
      </c>
      <c r="C982" s="37">
        <v>47292</v>
      </c>
      <c r="D982" s="2"/>
    </row>
    <row r="983" spans="2:4">
      <c r="B983" s="37">
        <v>46558</v>
      </c>
      <c r="C983" s="37">
        <v>47293</v>
      </c>
      <c r="D983" s="2"/>
    </row>
    <row r="984" spans="2:4">
      <c r="B984" s="37">
        <v>46564</v>
      </c>
      <c r="C984" s="37">
        <v>47299</v>
      </c>
      <c r="D984" s="2"/>
    </row>
    <row r="985" spans="2:4">
      <c r="B985" s="37">
        <v>46565</v>
      </c>
      <c r="C985" s="37">
        <v>47300</v>
      </c>
      <c r="D985" s="2"/>
    </row>
    <row r="986" spans="2:4">
      <c r="B986" s="37">
        <v>46571</v>
      </c>
      <c r="C986" s="37">
        <v>47303</v>
      </c>
      <c r="D986" s="2"/>
    </row>
    <row r="987" spans="2:4">
      <c r="B987" s="37">
        <v>46572</v>
      </c>
      <c r="C987" s="37">
        <v>47306</v>
      </c>
      <c r="D987" s="2"/>
    </row>
    <row r="988" spans="2:4">
      <c r="B988" s="37">
        <v>46578</v>
      </c>
      <c r="C988" s="37">
        <v>47307</v>
      </c>
      <c r="D988" s="2"/>
    </row>
    <row r="989" spans="2:4">
      <c r="B989" s="37">
        <v>46579</v>
      </c>
      <c r="C989" s="37">
        <v>47313</v>
      </c>
      <c r="D989" s="2"/>
    </row>
    <row r="990" spans="2:4">
      <c r="B990" s="37">
        <v>46585</v>
      </c>
      <c r="C990" s="37">
        <v>47314</v>
      </c>
      <c r="D990" s="2"/>
    </row>
    <row r="991" spans="2:4">
      <c r="B991" s="37">
        <v>46586</v>
      </c>
      <c r="C991" s="37">
        <v>47320</v>
      </c>
      <c r="D991" s="2"/>
    </row>
    <row r="992" spans="2:4">
      <c r="B992" s="37">
        <v>46592</v>
      </c>
      <c r="C992" s="37">
        <v>47321</v>
      </c>
      <c r="D992" s="2"/>
    </row>
    <row r="993" spans="2:4">
      <c r="B993" s="37">
        <v>46593</v>
      </c>
      <c r="C993" s="37">
        <v>47327</v>
      </c>
      <c r="D993" s="2"/>
    </row>
    <row r="994" spans="2:4">
      <c r="B994" s="37">
        <v>46599</v>
      </c>
      <c r="C994" s="37">
        <v>47328</v>
      </c>
      <c r="D994" s="2"/>
    </row>
    <row r="995" spans="2:4">
      <c r="B995" s="37">
        <v>46600</v>
      </c>
      <c r="C995" s="37">
        <v>47334</v>
      </c>
      <c r="D995" s="2"/>
    </row>
    <row r="996" spans="2:4">
      <c r="B996" s="37">
        <v>46606</v>
      </c>
      <c r="C996" s="37">
        <v>47335</v>
      </c>
      <c r="D996" s="2"/>
    </row>
    <row r="997" spans="2:4">
      <c r="B997" s="37">
        <v>46607</v>
      </c>
      <c r="C997" s="37">
        <v>47341</v>
      </c>
      <c r="D997" s="2"/>
    </row>
    <row r="998" spans="2:4">
      <c r="B998" s="37">
        <v>46613</v>
      </c>
      <c r="C998" s="37">
        <v>47342</v>
      </c>
      <c r="D998" s="2"/>
    </row>
    <row r="999" spans="2:4">
      <c r="B999" s="37">
        <v>46614</v>
      </c>
      <c r="C999" s="37">
        <v>47348</v>
      </c>
      <c r="D999" s="2"/>
    </row>
    <row r="1000" spans="2:4">
      <c r="B1000" s="37">
        <v>46620</v>
      </c>
      <c r="C1000" s="37">
        <v>47349</v>
      </c>
      <c r="D1000" s="2"/>
    </row>
    <row r="1001" spans="2:4">
      <c r="B1001" s="37">
        <v>46621</v>
      </c>
      <c r="C1001" s="37">
        <v>47355</v>
      </c>
      <c r="D1001" s="2"/>
    </row>
    <row r="1002" spans="2:4">
      <c r="B1002" s="37">
        <v>46627</v>
      </c>
      <c r="C1002" s="37">
        <v>47356</v>
      </c>
      <c r="D1002" s="2"/>
    </row>
    <row r="1003" spans="2:4">
      <c r="B1003" s="37">
        <v>46628</v>
      </c>
      <c r="C1003" s="37">
        <v>47362</v>
      </c>
      <c r="D1003" s="2"/>
    </row>
    <row r="1004" spans="2:4">
      <c r="B1004" s="37">
        <v>46634</v>
      </c>
      <c r="C1004" s="37">
        <v>47363</v>
      </c>
      <c r="D1004" s="2"/>
    </row>
    <row r="1005" spans="2:4">
      <c r="B1005" s="37">
        <v>46635</v>
      </c>
      <c r="C1005" s="37">
        <v>47364</v>
      </c>
      <c r="D1005" s="2"/>
    </row>
    <row r="1006" spans="2:4">
      <c r="B1006" s="37">
        <v>46641</v>
      </c>
      <c r="C1006" s="37">
        <v>47369</v>
      </c>
      <c r="D1006" s="2"/>
    </row>
    <row r="1007" spans="2:4">
      <c r="B1007" s="37">
        <v>46642</v>
      </c>
      <c r="C1007" s="37">
        <v>47370</v>
      </c>
      <c r="D1007" s="2"/>
    </row>
    <row r="1008" spans="2:4">
      <c r="B1008" s="37">
        <v>46645</v>
      </c>
      <c r="C1008" s="37">
        <v>47376</v>
      </c>
      <c r="D1008" s="2"/>
    </row>
    <row r="1009" spans="2:4">
      <c r="B1009" s="37">
        <v>46648</v>
      </c>
      <c r="C1009" s="37">
        <v>47377</v>
      </c>
      <c r="D1009" s="2"/>
    </row>
    <row r="1010" spans="2:4">
      <c r="B1010" s="37">
        <v>46649</v>
      </c>
      <c r="C1010" s="37">
        <v>47383</v>
      </c>
      <c r="D1010" s="2"/>
    </row>
    <row r="1011" spans="2:4">
      <c r="B1011" s="37">
        <v>46655</v>
      </c>
      <c r="C1011" s="37">
        <v>47384</v>
      </c>
      <c r="D1011" s="2"/>
    </row>
    <row r="1012" spans="2:4">
      <c r="B1012" s="37">
        <v>46656</v>
      </c>
      <c r="C1012" s="37">
        <v>47390</v>
      </c>
      <c r="D1012" s="2"/>
    </row>
    <row r="1013" spans="2:4">
      <c r="B1013" s="37">
        <v>46661</v>
      </c>
      <c r="C1013" s="37">
        <v>47391</v>
      </c>
      <c r="D1013" s="2"/>
    </row>
    <row r="1014" spans="2:4">
      <c r="B1014" s="37">
        <v>46662</v>
      </c>
      <c r="C1014" s="37">
        <v>47397</v>
      </c>
      <c r="D1014" s="2"/>
    </row>
    <row r="1015" spans="2:4">
      <c r="B1015" s="37">
        <v>46663</v>
      </c>
      <c r="C1015" s="37">
        <v>47398</v>
      </c>
      <c r="D1015" s="2"/>
    </row>
    <row r="1016" spans="2:4">
      <c r="B1016" s="37">
        <v>46664</v>
      </c>
      <c r="C1016" s="37">
        <v>47399</v>
      </c>
      <c r="D1016" s="2"/>
    </row>
    <row r="1017" spans="2:4">
      <c r="B1017" s="37">
        <v>46665</v>
      </c>
      <c r="C1017" s="37">
        <v>47404</v>
      </c>
      <c r="D1017" s="2"/>
    </row>
    <row r="1018" spans="2:4">
      <c r="B1018" s="37">
        <v>46669</v>
      </c>
      <c r="C1018" s="37">
        <v>47405</v>
      </c>
      <c r="D1018" s="2"/>
    </row>
    <row r="1019" spans="2:4">
      <c r="B1019" s="37">
        <v>46670</v>
      </c>
      <c r="C1019" s="37">
        <v>47411</v>
      </c>
      <c r="D1019" s="2"/>
    </row>
    <row r="1020" spans="2:4">
      <c r="B1020" s="37">
        <v>46676</v>
      </c>
      <c r="C1020" s="37">
        <v>47412</v>
      </c>
      <c r="D1020" s="2"/>
    </row>
    <row r="1021" spans="2:4">
      <c r="B1021" s="37">
        <v>46677</v>
      </c>
      <c r="C1021" s="37">
        <v>47418</v>
      </c>
      <c r="D1021" s="2"/>
    </row>
    <row r="1022" spans="2:4">
      <c r="B1022" s="37">
        <v>46683</v>
      </c>
      <c r="C1022" s="37">
        <v>47419</v>
      </c>
      <c r="D1022" s="2"/>
    </row>
    <row r="1023" spans="2:4">
      <c r="B1023" s="37">
        <v>46684</v>
      </c>
      <c r="C1023" s="37">
        <v>47425</v>
      </c>
      <c r="D1023" s="2"/>
    </row>
    <row r="1024" spans="2:4">
      <c r="B1024" s="37">
        <v>46690</v>
      </c>
      <c r="C1024" s="37">
        <v>47426</v>
      </c>
      <c r="D1024" s="2"/>
    </row>
    <row r="1025" spans="2:4">
      <c r="B1025" s="37">
        <v>46691</v>
      </c>
      <c r="C1025" s="37">
        <v>47432</v>
      </c>
      <c r="D1025" s="2"/>
    </row>
    <row r="1026" spans="2:4">
      <c r="B1026" s="37">
        <v>46697</v>
      </c>
      <c r="C1026" s="37">
        <v>47433</v>
      </c>
      <c r="D1026" s="2"/>
    </row>
    <row r="1027" spans="2:4">
      <c r="B1027" s="37">
        <v>46698</v>
      </c>
      <c r="C1027" s="37">
        <v>47434</v>
      </c>
      <c r="D1027" s="2"/>
    </row>
    <row r="1028" spans="2:4">
      <c r="B1028" s="37">
        <v>46704</v>
      </c>
      <c r="C1028" s="37">
        <v>47439</v>
      </c>
      <c r="D1028" s="2"/>
    </row>
    <row r="1029" spans="2:4">
      <c r="B1029" s="37">
        <v>46705</v>
      </c>
      <c r="C1029" s="37">
        <v>47440</v>
      </c>
      <c r="D1029" s="2"/>
    </row>
    <row r="1030" spans="2:4">
      <c r="B1030" s="37">
        <v>46711</v>
      </c>
      <c r="C1030" s="37">
        <v>47444</v>
      </c>
      <c r="D1030" s="2"/>
    </row>
    <row r="1031" spans="2:4">
      <c r="B1031" s="37">
        <v>46712</v>
      </c>
      <c r="C1031" s="37">
        <v>47446</v>
      </c>
      <c r="D1031" s="2"/>
    </row>
    <row r="1032" spans="2:4">
      <c r="B1032" s="37">
        <v>46718</v>
      </c>
      <c r="C1032" s="37">
        <v>47447</v>
      </c>
      <c r="D1032" s="2"/>
    </row>
    <row r="1033" spans="2:4">
      <c r="B1033" s="37">
        <v>46719</v>
      </c>
      <c r="C1033" s="37">
        <v>47453</v>
      </c>
      <c r="D1033" s="2"/>
    </row>
    <row r="1034" spans="2:4">
      <c r="B1034" s="37">
        <v>46725</v>
      </c>
      <c r="C1034" s="37">
        <v>47454</v>
      </c>
      <c r="D1034" s="2"/>
    </row>
    <row r="1035" spans="2:4">
      <c r="B1035" s="37">
        <v>46726</v>
      </c>
      <c r="C1035" s="37">
        <v>47460</v>
      </c>
      <c r="D1035" s="2"/>
    </row>
    <row r="1036" spans="2:4">
      <c r="B1036" s="37">
        <v>46732</v>
      </c>
      <c r="C1036" s="37">
        <v>47461</v>
      </c>
      <c r="D1036" s="2"/>
    </row>
    <row r="1037" spans="2:4">
      <c r="B1037" s="37">
        <v>46733</v>
      </c>
      <c r="C1037" s="37">
        <v>47467</v>
      </c>
      <c r="D1037" s="2"/>
    </row>
    <row r="1038" spans="2:4">
      <c r="B1038" s="37">
        <v>46739</v>
      </c>
      <c r="C1038" s="37">
        <v>47468</v>
      </c>
      <c r="D1038" s="2"/>
    </row>
    <row r="1039" spans="2:4">
      <c r="B1039" s="37">
        <v>46740</v>
      </c>
      <c r="C1039" s="37">
        <v>47474</v>
      </c>
      <c r="D1039" s="2"/>
    </row>
    <row r="1040" spans="2:4">
      <c r="B1040" s="37">
        <v>46746</v>
      </c>
      <c r="C1040" s="37">
        <v>47475</v>
      </c>
      <c r="D1040" s="2"/>
    </row>
    <row r="1041" spans="2:4">
      <c r="B1041" s="37">
        <v>46747</v>
      </c>
      <c r="C1041" s="37">
        <v>47477</v>
      </c>
      <c r="D1041" s="2"/>
    </row>
    <row r="1042" spans="2:4">
      <c r="B1042" s="37">
        <v>46753</v>
      </c>
      <c r="C1042" s="37">
        <v>47481</v>
      </c>
      <c r="D1042" s="2"/>
    </row>
    <row r="1043" spans="2:4">
      <c r="B1043" s="37">
        <v>46754</v>
      </c>
      <c r="C1043" s="37">
        <v>47482</v>
      </c>
      <c r="D1043" s="2"/>
    </row>
    <row r="1044" spans="2:4">
      <c r="B1044" s="37">
        <v>46755</v>
      </c>
      <c r="C1044" s="37">
        <v>47484</v>
      </c>
      <c r="D1044" s="2"/>
    </row>
    <row r="1045" spans="2:4">
      <c r="B1045" s="37">
        <v>46760</v>
      </c>
      <c r="C1045" s="37">
        <v>47488</v>
      </c>
      <c r="D1045" s="2"/>
    </row>
    <row r="1046" spans="2:4">
      <c r="B1046" s="37">
        <v>46761</v>
      </c>
      <c r="C1046" s="37">
        <v>47489</v>
      </c>
      <c r="D1046" s="2"/>
    </row>
    <row r="1047" spans="2:4">
      <c r="B1047" s="37">
        <v>46767</v>
      </c>
      <c r="C1047" s="37">
        <v>47495</v>
      </c>
      <c r="D1047" s="2"/>
    </row>
    <row r="1048" spans="2:4">
      <c r="B1048" s="37">
        <v>46768</v>
      </c>
      <c r="C1048" s="37">
        <v>47496</v>
      </c>
      <c r="D1048" s="2"/>
    </row>
    <row r="1049" spans="2:4">
      <c r="B1049" s="37">
        <v>46774</v>
      </c>
      <c r="C1049" s="37">
        <v>47502</v>
      </c>
      <c r="D1049" s="2"/>
    </row>
    <row r="1050" spans="2:4">
      <c r="B1050" s="37">
        <v>46775</v>
      </c>
      <c r="C1050" s="37">
        <v>47503</v>
      </c>
      <c r="D1050" s="2"/>
    </row>
    <row r="1051" spans="2:4">
      <c r="B1051" s="37">
        <v>46778</v>
      </c>
      <c r="C1051" s="37">
        <v>47504</v>
      </c>
      <c r="D1051" s="2"/>
    </row>
    <row r="1052" spans="2:4">
      <c r="B1052" s="37">
        <v>46779</v>
      </c>
      <c r="C1052" s="37">
        <v>47509</v>
      </c>
      <c r="D1052" s="2"/>
    </row>
    <row r="1053" spans="2:4">
      <c r="B1053" s="37">
        <v>46780</v>
      </c>
      <c r="C1053" s="37">
        <v>47510</v>
      </c>
      <c r="D1053" s="2"/>
    </row>
    <row r="1054" spans="2:4">
      <c r="B1054" s="37">
        <v>46781</v>
      </c>
      <c r="C1054" s="37">
        <v>47516</v>
      </c>
      <c r="D1054" s="2"/>
    </row>
    <row r="1055" spans="2:4">
      <c r="B1055" s="37">
        <v>46782</v>
      </c>
      <c r="C1055" s="37">
        <v>47517</v>
      </c>
      <c r="D1055" s="2"/>
    </row>
    <row r="1056" spans="2:4">
      <c r="B1056" s="37">
        <v>46783</v>
      </c>
      <c r="C1056" s="37">
        <v>47523</v>
      </c>
      <c r="D1056" s="2"/>
    </row>
    <row r="1057" spans="2:4">
      <c r="B1057" s="37">
        <v>46788</v>
      </c>
      <c r="C1057" s="37">
        <v>47524</v>
      </c>
      <c r="D1057" s="2"/>
    </row>
    <row r="1058" spans="2:4">
      <c r="B1058" s="37">
        <v>46789</v>
      </c>
      <c r="C1058" s="37">
        <v>47530</v>
      </c>
      <c r="D1058" s="2"/>
    </row>
    <row r="1059" spans="2:4">
      <c r="B1059" s="37">
        <v>46795</v>
      </c>
      <c r="C1059" s="37">
        <v>47531</v>
      </c>
      <c r="D1059" s="2"/>
    </row>
    <row r="1060" spans="2:4">
      <c r="B1060" s="37">
        <v>46796</v>
      </c>
      <c r="C1060" s="37">
        <v>47532</v>
      </c>
      <c r="D1060" s="2"/>
    </row>
    <row r="1061" spans="2:4">
      <c r="B1061" s="37">
        <v>46802</v>
      </c>
      <c r="C1061" s="37">
        <v>47537</v>
      </c>
      <c r="D1061" s="2"/>
    </row>
    <row r="1062" spans="2:4">
      <c r="B1062" s="37">
        <v>46803</v>
      </c>
      <c r="C1062" s="37">
        <v>47538</v>
      </c>
      <c r="D1062" s="2"/>
    </row>
    <row r="1063" spans="2:4">
      <c r="B1063" s="37">
        <v>46809</v>
      </c>
      <c r="C1063" s="37">
        <v>47544</v>
      </c>
      <c r="D1063" s="2"/>
    </row>
    <row r="1064" spans="2:4">
      <c r="B1064" s="37">
        <v>46810</v>
      </c>
      <c r="C1064" s="37">
        <v>47545</v>
      </c>
      <c r="D1064" s="2"/>
    </row>
    <row r="1065" spans="2:4">
      <c r="B1065" s="37">
        <v>46816</v>
      </c>
      <c r="C1065" s="37">
        <v>47551</v>
      </c>
      <c r="D1065" s="2"/>
    </row>
    <row r="1066" spans="2:4">
      <c r="B1066" s="37">
        <v>46817</v>
      </c>
      <c r="C1066" s="37">
        <v>47552</v>
      </c>
      <c r="D1066" s="2"/>
    </row>
    <row r="1067" spans="2:4">
      <c r="B1067" s="37">
        <v>46823</v>
      </c>
      <c r="C1067" s="37">
        <v>47558</v>
      </c>
      <c r="D1067" s="2"/>
    </row>
    <row r="1068" spans="2:4">
      <c r="B1068" s="37">
        <v>46824</v>
      </c>
      <c r="C1068" s="37">
        <v>47559</v>
      </c>
      <c r="D1068" s="2"/>
    </row>
    <row r="1069" spans="2:4">
      <c r="B1069" s="37">
        <v>46830</v>
      </c>
      <c r="C1069" s="37">
        <v>47565</v>
      </c>
      <c r="D1069" s="2"/>
    </row>
    <row r="1070" spans="2:4">
      <c r="B1070" s="37">
        <v>46831</v>
      </c>
      <c r="C1070" s="37">
        <v>47566</v>
      </c>
      <c r="D1070" s="2"/>
    </row>
    <row r="1071" spans="2:4">
      <c r="B1071" s="37">
        <v>46837</v>
      </c>
      <c r="C1071" s="37">
        <v>47572</v>
      </c>
      <c r="D1071" s="2"/>
    </row>
    <row r="1072" spans="2:4">
      <c r="B1072" s="37">
        <v>46838</v>
      </c>
      <c r="C1072" s="37">
        <v>47573</v>
      </c>
      <c r="D1072" s="2"/>
    </row>
    <row r="1073" spans="2:4">
      <c r="B1073" s="37">
        <v>46844</v>
      </c>
      <c r="C1073" s="37">
        <v>47579</v>
      </c>
      <c r="D1073" s="2"/>
    </row>
    <row r="1074" spans="2:4">
      <c r="B1074" s="37">
        <v>46845</v>
      </c>
      <c r="C1074" s="37">
        <v>47580</v>
      </c>
      <c r="D1074" s="2"/>
    </row>
    <row r="1075" spans="2:4">
      <c r="B1075" s="37">
        <v>46847</v>
      </c>
      <c r="C1075" s="37">
        <v>47586</v>
      </c>
      <c r="D1075" s="2"/>
    </row>
    <row r="1076" spans="2:4">
      <c r="B1076" s="37">
        <v>46851</v>
      </c>
      <c r="C1076" s="37">
        <v>47587</v>
      </c>
      <c r="D1076" s="2"/>
    </row>
    <row r="1077" spans="2:4">
      <c r="B1077" s="37">
        <v>46852</v>
      </c>
      <c r="C1077" s="37">
        <v>47593</v>
      </c>
      <c r="D1077" s="2"/>
    </row>
    <row r="1078" spans="2:4">
      <c r="B1078" s="37">
        <v>46858</v>
      </c>
      <c r="C1078" s="37">
        <v>47594</v>
      </c>
      <c r="D1078" s="2"/>
    </row>
    <row r="1079" spans="2:4">
      <c r="B1079" s="37">
        <v>46859</v>
      </c>
      <c r="C1079" s="37">
        <v>47600</v>
      </c>
      <c r="D1079" s="2"/>
    </row>
    <row r="1080" spans="2:4">
      <c r="B1080" s="37">
        <v>46865</v>
      </c>
      <c r="C1080" s="37">
        <v>47601</v>
      </c>
      <c r="D1080" s="2"/>
    </row>
    <row r="1081" spans="2:4">
      <c r="B1081" s="37">
        <v>46866</v>
      </c>
      <c r="C1081" s="37">
        <v>47607</v>
      </c>
      <c r="D1081" s="2"/>
    </row>
    <row r="1082" spans="2:4">
      <c r="B1082" s="37">
        <v>46872</v>
      </c>
      <c r="C1082" s="37">
        <v>47608</v>
      </c>
      <c r="D1082" s="2"/>
    </row>
    <row r="1083" spans="2:4">
      <c r="B1083" s="37">
        <v>46873</v>
      </c>
      <c r="C1083" s="37">
        <v>47614</v>
      </c>
      <c r="D1083" s="2"/>
    </row>
    <row r="1084" spans="2:4">
      <c r="B1084" s="37">
        <v>46874</v>
      </c>
      <c r="C1084" s="37">
        <v>47615</v>
      </c>
      <c r="D1084" s="2"/>
    </row>
    <row r="1085" spans="2:4">
      <c r="B1085" s="37">
        <v>46879</v>
      </c>
      <c r="C1085" s="37">
        <v>47621</v>
      </c>
      <c r="D1085" s="2"/>
    </row>
    <row r="1086" spans="2:4">
      <c r="B1086" s="37">
        <v>46880</v>
      </c>
      <c r="C1086" s="37">
        <v>47622</v>
      </c>
      <c r="D1086" s="2"/>
    </row>
    <row r="1087" spans="2:4">
      <c r="B1087" s="37">
        <v>46886</v>
      </c>
      <c r="C1087" s="37">
        <v>47628</v>
      </c>
      <c r="D1087" s="2"/>
    </row>
    <row r="1088" spans="2:4">
      <c r="B1088" s="37">
        <v>46887</v>
      </c>
      <c r="C1088" s="37">
        <v>47629</v>
      </c>
      <c r="D1088" s="2"/>
    </row>
    <row r="1089" spans="2:4">
      <c r="B1089" s="37">
        <v>46893</v>
      </c>
      <c r="C1089" s="37">
        <v>47630</v>
      </c>
      <c r="D1089" s="2"/>
    </row>
    <row r="1090" spans="2:4">
      <c r="B1090" s="37">
        <v>46894</v>
      </c>
      <c r="C1090" s="37">
        <v>47635</v>
      </c>
      <c r="D1090" s="2"/>
    </row>
    <row r="1091" spans="2:4">
      <c r="B1091" s="37">
        <v>46900</v>
      </c>
      <c r="C1091" s="37">
        <v>47636</v>
      </c>
      <c r="D1091" s="2"/>
    </row>
    <row r="1092" spans="2:4">
      <c r="B1092" s="37">
        <v>46901</v>
      </c>
      <c r="C1092" s="37">
        <v>47642</v>
      </c>
      <c r="D1092" s="2"/>
    </row>
    <row r="1093" spans="2:4">
      <c r="B1093" s="37">
        <v>46902</v>
      </c>
      <c r="C1093" s="37">
        <v>47643</v>
      </c>
      <c r="D1093" s="2"/>
    </row>
    <row r="1094" spans="2:4">
      <c r="B1094" s="37">
        <v>46907</v>
      </c>
      <c r="C1094" s="37">
        <v>47649</v>
      </c>
      <c r="D1094" s="2"/>
    </row>
    <row r="1095" spans="2:4">
      <c r="B1095" s="37">
        <v>46908</v>
      </c>
      <c r="C1095" s="37">
        <v>47650</v>
      </c>
      <c r="D1095" s="2"/>
    </row>
    <row r="1096" spans="2:4">
      <c r="B1096" s="37">
        <v>46914</v>
      </c>
      <c r="C1096" s="37">
        <v>47656</v>
      </c>
      <c r="D1096" s="2"/>
    </row>
    <row r="1097" spans="2:4">
      <c r="B1097" s="37">
        <v>46915</v>
      </c>
      <c r="C1097" s="37">
        <v>47657</v>
      </c>
      <c r="D1097" s="2"/>
    </row>
    <row r="1098" spans="2:4">
      <c r="B1098" s="37">
        <v>46921</v>
      </c>
      <c r="C1098" s="37">
        <v>47663</v>
      </c>
      <c r="D1098" s="2"/>
    </row>
    <row r="1099" spans="2:4">
      <c r="B1099" s="37">
        <v>46922</v>
      </c>
      <c r="C1099" s="37">
        <v>47664</v>
      </c>
      <c r="D1099" s="2"/>
    </row>
    <row r="1100" spans="2:4">
      <c r="B1100" s="37">
        <v>46928</v>
      </c>
      <c r="C1100" s="37">
        <v>47668</v>
      </c>
      <c r="D1100" s="2"/>
    </row>
    <row r="1101" spans="2:4">
      <c r="B1101" s="37">
        <v>46929</v>
      </c>
      <c r="C1101" s="37">
        <v>47670</v>
      </c>
      <c r="D1101" s="2"/>
    </row>
    <row r="1102" spans="2:4">
      <c r="B1102" s="37">
        <v>46935</v>
      </c>
      <c r="C1102" s="37">
        <v>47671</v>
      </c>
      <c r="D1102" s="2"/>
    </row>
    <row r="1103" spans="2:4">
      <c r="B1103" s="37">
        <v>46936</v>
      </c>
      <c r="C1103" s="37">
        <v>47677</v>
      </c>
      <c r="D1103" s="2"/>
    </row>
    <row r="1104" spans="2:4">
      <c r="B1104" s="37">
        <v>46942</v>
      </c>
      <c r="C1104" s="37">
        <v>47678</v>
      </c>
      <c r="D1104" s="2"/>
    </row>
    <row r="1105" spans="2:4">
      <c r="B1105" s="37">
        <v>46943</v>
      </c>
      <c r="C1105" s="37">
        <v>47684</v>
      </c>
      <c r="D1105" s="2"/>
    </row>
    <row r="1106" spans="2:4">
      <c r="B1106" s="37">
        <v>46949</v>
      </c>
      <c r="C1106" s="37">
        <v>47685</v>
      </c>
      <c r="D1106" s="2"/>
    </row>
    <row r="1107" spans="2:4">
      <c r="B1107" s="37">
        <v>46950</v>
      </c>
      <c r="C1107" s="37">
        <v>47691</v>
      </c>
      <c r="D1107" s="2"/>
    </row>
    <row r="1108" spans="2:4">
      <c r="B1108" s="37">
        <v>46956</v>
      </c>
      <c r="C1108" s="37">
        <v>47692</v>
      </c>
      <c r="D1108" s="2"/>
    </row>
    <row r="1109" spans="2:4">
      <c r="B1109" s="37">
        <v>46957</v>
      </c>
      <c r="C1109" s="37">
        <v>47698</v>
      </c>
      <c r="D1109" s="2"/>
    </row>
    <row r="1110" spans="2:4">
      <c r="B1110" s="37">
        <v>46963</v>
      </c>
      <c r="C1110" s="37">
        <v>47699</v>
      </c>
      <c r="D1110" s="2"/>
    </row>
    <row r="1111" spans="2:4">
      <c r="B1111" s="37">
        <v>46964</v>
      </c>
      <c r="C1111" s="37">
        <v>47705</v>
      </c>
      <c r="D1111" s="2"/>
    </row>
    <row r="1112" spans="2:4">
      <c r="B1112" s="37">
        <v>46970</v>
      </c>
      <c r="C1112" s="37">
        <v>47706</v>
      </c>
      <c r="D1112" s="2"/>
    </row>
    <row r="1113" spans="2:4">
      <c r="B1113" s="37">
        <v>46971</v>
      </c>
      <c r="C1113" s="37">
        <v>47712</v>
      </c>
      <c r="D1113" s="2"/>
    </row>
    <row r="1114" spans="2:4">
      <c r="B1114" s="37">
        <v>46977</v>
      </c>
      <c r="C1114" s="37">
        <v>47713</v>
      </c>
      <c r="D1114" s="2"/>
    </row>
    <row r="1115" spans="2:4">
      <c r="B1115" s="37">
        <v>46978</v>
      </c>
      <c r="C1115" s="37">
        <v>47719</v>
      </c>
      <c r="D1115" s="2"/>
    </row>
    <row r="1116" spans="2:4">
      <c r="B1116" s="37">
        <v>46984</v>
      </c>
      <c r="C1116" s="37">
        <v>47720</v>
      </c>
      <c r="D1116" s="2"/>
    </row>
    <row r="1117" spans="2:4">
      <c r="B1117" s="37">
        <v>46985</v>
      </c>
      <c r="C1117" s="37">
        <v>47726</v>
      </c>
      <c r="D1117" s="2"/>
    </row>
    <row r="1118" spans="2:4">
      <c r="B1118" s="37">
        <v>46991</v>
      </c>
      <c r="C1118" s="37">
        <v>47727</v>
      </c>
      <c r="D1118" s="2"/>
    </row>
    <row r="1119" spans="2:4">
      <c r="B1119" s="37">
        <v>46992</v>
      </c>
      <c r="C1119" s="37">
        <v>47728</v>
      </c>
      <c r="D1119" s="2"/>
    </row>
    <row r="1120" spans="2:4">
      <c r="B1120" s="37">
        <v>46998</v>
      </c>
      <c r="C1120" s="37">
        <v>47733</v>
      </c>
      <c r="D1120" s="2"/>
    </row>
    <row r="1121" spans="2:4">
      <c r="B1121" s="37">
        <v>46999</v>
      </c>
      <c r="C1121" s="37">
        <v>47734</v>
      </c>
      <c r="D1121" s="2"/>
    </row>
    <row r="1122" spans="2:4">
      <c r="B1122" s="37">
        <v>47005</v>
      </c>
      <c r="C1122" s="37">
        <v>47740</v>
      </c>
      <c r="D1122" s="2"/>
    </row>
    <row r="1123" spans="2:4">
      <c r="B1123" s="37">
        <v>47006</v>
      </c>
      <c r="C1123" s="37">
        <v>47741</v>
      </c>
      <c r="D1123" s="2"/>
    </row>
    <row r="1124" spans="2:4">
      <c r="B1124" s="37">
        <v>47012</v>
      </c>
      <c r="C1124" s="37">
        <v>47747</v>
      </c>
      <c r="D1124" s="2"/>
    </row>
    <row r="1125" spans="2:4">
      <c r="B1125" s="37">
        <v>47013</v>
      </c>
      <c r="C1125" s="37">
        <v>47748</v>
      </c>
      <c r="D1125" s="2"/>
    </row>
    <row r="1126" spans="2:4">
      <c r="B1126" s="37">
        <v>47019</v>
      </c>
      <c r="C1126" s="37">
        <v>47754</v>
      </c>
      <c r="D1126" s="2"/>
    </row>
    <row r="1127" spans="2:4">
      <c r="B1127" s="37">
        <v>47020</v>
      </c>
      <c r="C1127" s="37">
        <v>47755</v>
      </c>
      <c r="D1127" s="2"/>
    </row>
    <row r="1128" spans="2:4">
      <c r="B1128" s="37">
        <v>47026</v>
      </c>
      <c r="C1128" s="37">
        <v>47761</v>
      </c>
      <c r="D1128" s="2"/>
    </row>
    <row r="1129" spans="2:4">
      <c r="B1129" s="37">
        <v>47027</v>
      </c>
      <c r="C1129" s="37">
        <v>47762</v>
      </c>
      <c r="D1129" s="2"/>
    </row>
    <row r="1130" spans="2:4">
      <c r="B1130" s="37">
        <v>47028</v>
      </c>
      <c r="C1130" s="37">
        <v>47768</v>
      </c>
      <c r="D1130" s="2"/>
    </row>
    <row r="1131" spans="2:4">
      <c r="B1131" s="37">
        <v>47029</v>
      </c>
      <c r="C1131" s="37">
        <v>47769</v>
      </c>
      <c r="D1131" s="2"/>
    </row>
    <row r="1132" spans="2:4">
      <c r="B1132" s="37">
        <v>47030</v>
      </c>
      <c r="C1132" s="37">
        <v>47770</v>
      </c>
      <c r="D1132" s="2"/>
    </row>
    <row r="1133" spans="2:4">
      <c r="B1133" s="37">
        <v>47031</v>
      </c>
      <c r="C1133" s="37">
        <v>47775</v>
      </c>
      <c r="D1133" s="2"/>
    </row>
    <row r="1134" spans="2:4">
      <c r="B1134" s="37">
        <v>47033</v>
      </c>
      <c r="C1134" s="37">
        <v>47776</v>
      </c>
      <c r="D1134" s="2"/>
    </row>
    <row r="1135" spans="2:4">
      <c r="B1135" s="37">
        <v>47034</v>
      </c>
      <c r="C1135" s="37">
        <v>47782</v>
      </c>
      <c r="D1135" s="2"/>
    </row>
    <row r="1136" spans="2:4">
      <c r="B1136" s="37">
        <v>47040</v>
      </c>
      <c r="C1136" s="37">
        <v>47783</v>
      </c>
      <c r="D1136" s="2"/>
    </row>
    <row r="1137" spans="2:4">
      <c r="B1137" s="37">
        <v>47041</v>
      </c>
      <c r="C1137" s="37">
        <v>47789</v>
      </c>
      <c r="D1137" s="2"/>
    </row>
    <row r="1138" spans="2:4">
      <c r="B1138" s="37">
        <v>47047</v>
      </c>
      <c r="C1138" s="37">
        <v>47790</v>
      </c>
      <c r="D1138" s="2"/>
    </row>
    <row r="1139" spans="2:4">
      <c r="B1139" s="37">
        <v>47048</v>
      </c>
      <c r="C1139" s="37">
        <v>47796</v>
      </c>
      <c r="D1139" s="2"/>
    </row>
    <row r="1140" spans="2:4">
      <c r="B1140" s="37">
        <v>47054</v>
      </c>
      <c r="C1140" s="37">
        <v>47797</v>
      </c>
      <c r="D1140" s="2"/>
    </row>
    <row r="1141" spans="2:4">
      <c r="B1141" s="37">
        <v>47055</v>
      </c>
      <c r="C1141" s="37">
        <v>47798</v>
      </c>
      <c r="D1141" s="2"/>
    </row>
    <row r="1142" spans="2:4">
      <c r="B1142" s="37">
        <v>47061</v>
      </c>
      <c r="C1142" s="37">
        <v>47803</v>
      </c>
      <c r="D1142" s="2"/>
    </row>
    <row r="1143" spans="2:4">
      <c r="B1143" s="37">
        <v>47062</v>
      </c>
      <c r="C1143" s="37">
        <v>47804</v>
      </c>
      <c r="D1143" s="2"/>
    </row>
    <row r="1144" spans="2:4">
      <c r="B1144" s="37">
        <v>47068</v>
      </c>
      <c r="C1144" s="37">
        <v>47810</v>
      </c>
      <c r="D1144" s="2"/>
    </row>
    <row r="1145" spans="2:4">
      <c r="B1145" s="37">
        <v>47069</v>
      </c>
      <c r="C1145" s="37">
        <v>47811</v>
      </c>
      <c r="D1145" s="2"/>
    </row>
    <row r="1146" spans="2:4">
      <c r="B1146" s="37">
        <v>47075</v>
      </c>
      <c r="C1146" s="37">
        <v>47815</v>
      </c>
      <c r="D1146" s="2"/>
    </row>
    <row r="1147" spans="2:4">
      <c r="B1147" s="37">
        <v>47076</v>
      </c>
      <c r="C1147" s="37">
        <v>47817</v>
      </c>
      <c r="D1147" s="2"/>
    </row>
    <row r="1148" spans="2:4">
      <c r="B1148" s="37">
        <v>47082</v>
      </c>
      <c r="C1148" s="37">
        <v>47818</v>
      </c>
      <c r="D1148" s="2"/>
    </row>
    <row r="1149" spans="2:4">
      <c r="B1149" s="37">
        <v>47083</v>
      </c>
      <c r="C1149" s="37">
        <v>47824</v>
      </c>
      <c r="D1149" s="2"/>
    </row>
    <row r="1150" spans="2:4">
      <c r="B1150" s="37">
        <v>47089</v>
      </c>
      <c r="C1150" s="37">
        <v>47825</v>
      </c>
      <c r="D1150" s="2"/>
    </row>
    <row r="1151" spans="2:4">
      <c r="B1151" s="37">
        <v>47090</v>
      </c>
      <c r="C1151" s="37">
        <v>47831</v>
      </c>
      <c r="D1151" s="2"/>
    </row>
    <row r="1152" spans="2:4">
      <c r="B1152" s="37">
        <v>47096</v>
      </c>
      <c r="C1152" s="37">
        <v>47832</v>
      </c>
      <c r="D1152" s="2"/>
    </row>
    <row r="1153" spans="2:4">
      <c r="B1153" s="37">
        <v>47097</v>
      </c>
      <c r="C1153" s="37">
        <v>47838</v>
      </c>
      <c r="D1153" s="2"/>
    </row>
    <row r="1154" spans="2:4">
      <c r="B1154" s="37">
        <v>47103</v>
      </c>
      <c r="C1154" s="37">
        <v>47839</v>
      </c>
      <c r="D1154" s="2"/>
    </row>
    <row r="1155" spans="2:4">
      <c r="B1155" s="37">
        <v>47104</v>
      </c>
      <c r="C1155" s="37">
        <v>47842</v>
      </c>
      <c r="D1155" s="2"/>
    </row>
    <row r="1156" spans="2:4">
      <c r="B1156" s="37">
        <v>47110</v>
      </c>
      <c r="C1156" s="37">
        <v>47845</v>
      </c>
      <c r="D1156" s="2"/>
    </row>
    <row r="1157" spans="2:4">
      <c r="B1157" s="37">
        <v>47111</v>
      </c>
      <c r="C1157" s="37">
        <v>47846</v>
      </c>
      <c r="D1157" s="2"/>
    </row>
    <row r="1158" spans="2:4">
      <c r="B1158" s="37">
        <v>47117</v>
      </c>
      <c r="C1158" s="37"/>
      <c r="D1158" s="2"/>
    </row>
    <row r="1159" spans="2:4">
      <c r="B1159" s="37">
        <v>47118</v>
      </c>
      <c r="C1159" s="37"/>
      <c r="D1159" s="2"/>
    </row>
    <row r="1160" spans="2:4">
      <c r="B1160" s="37">
        <v>47119</v>
      </c>
      <c r="C1160" s="37"/>
      <c r="D1160" s="2"/>
    </row>
    <row r="1161" spans="2:4">
      <c r="B1161" s="37">
        <v>47124</v>
      </c>
      <c r="C1161" s="37"/>
      <c r="D1161" s="2"/>
    </row>
    <row r="1162" spans="2:4">
      <c r="B1162" s="37">
        <v>47125</v>
      </c>
      <c r="C1162" s="37"/>
      <c r="D1162" s="2"/>
    </row>
    <row r="1163" spans="2:4">
      <c r="B1163" s="37">
        <v>47131</v>
      </c>
      <c r="C1163" s="37"/>
      <c r="D1163" s="2"/>
    </row>
    <row r="1164" spans="2:4">
      <c r="B1164" s="37">
        <v>47132</v>
      </c>
      <c r="C1164" s="37"/>
      <c r="D1164" s="2"/>
    </row>
    <row r="1165" spans="2:4">
      <c r="B1165" s="37">
        <v>47138</v>
      </c>
      <c r="C1165" s="37"/>
      <c r="D1165" s="2"/>
    </row>
    <row r="1166" spans="2:4">
      <c r="B1166" s="37">
        <v>47139</v>
      </c>
      <c r="C1166" s="37"/>
      <c r="D1166" s="2"/>
    </row>
    <row r="1167" spans="2:4">
      <c r="B1167" s="37">
        <v>47145</v>
      </c>
      <c r="C1167" s="37"/>
      <c r="D1167" s="2"/>
    </row>
    <row r="1168" spans="2:4">
      <c r="B1168" s="37">
        <v>47146</v>
      </c>
      <c r="C1168" s="37"/>
      <c r="D1168" s="2"/>
    </row>
    <row r="1169" spans="2:4">
      <c r="B1169" s="37">
        <v>47152</v>
      </c>
      <c r="C1169" s="37"/>
      <c r="D1169" s="2"/>
    </row>
    <row r="1170" spans="2:4">
      <c r="B1170" s="37">
        <v>47153</v>
      </c>
      <c r="C1170" s="37"/>
      <c r="D1170" s="2"/>
    </row>
    <row r="1171" spans="2:4">
      <c r="B1171" s="37">
        <v>47159</v>
      </c>
      <c r="C1171" s="37"/>
      <c r="D1171" s="2"/>
    </row>
    <row r="1172" spans="2:4">
      <c r="B1172" s="37">
        <v>47160</v>
      </c>
      <c r="C1172" s="37"/>
      <c r="D1172" s="2"/>
    </row>
    <row r="1173" spans="2:4">
      <c r="B1173" s="37">
        <v>47162</v>
      </c>
      <c r="C1173" s="37"/>
      <c r="D1173" s="2"/>
    </row>
    <row r="1174" spans="2:4">
      <c r="B1174" s="37">
        <v>47163</v>
      </c>
      <c r="C1174" s="37"/>
      <c r="D1174" s="2"/>
    </row>
    <row r="1175" spans="2:4">
      <c r="B1175" s="37">
        <v>47164</v>
      </c>
      <c r="C1175" s="37"/>
      <c r="D1175" s="2"/>
    </row>
    <row r="1176" spans="2:4">
      <c r="B1176" s="37">
        <v>47165</v>
      </c>
      <c r="C1176" s="37"/>
      <c r="D1176" s="2"/>
    </row>
    <row r="1177" spans="2:4">
      <c r="B1177" s="37">
        <v>47166</v>
      </c>
      <c r="C1177" s="37"/>
      <c r="D1177" s="2"/>
    </row>
    <row r="1178" spans="2:4">
      <c r="B1178" s="37">
        <v>47167</v>
      </c>
      <c r="C1178" s="37"/>
      <c r="D1178" s="2"/>
    </row>
    <row r="1179" spans="2:4">
      <c r="B1179" s="37">
        <v>47173</v>
      </c>
      <c r="C1179" s="37"/>
      <c r="D1179" s="2"/>
    </row>
    <row r="1180" spans="2:4">
      <c r="B1180" s="37">
        <v>47174</v>
      </c>
      <c r="C1180" s="37"/>
      <c r="D1180" s="2"/>
    </row>
    <row r="1181" spans="2:4">
      <c r="B1181" s="37">
        <v>47180</v>
      </c>
      <c r="C1181" s="37"/>
      <c r="D1181" s="2"/>
    </row>
    <row r="1182" spans="2:4">
      <c r="B1182" s="37">
        <v>47181</v>
      </c>
      <c r="C1182" s="37"/>
      <c r="D1182" s="2"/>
    </row>
    <row r="1183" spans="2:4">
      <c r="B1183" s="37">
        <v>47187</v>
      </c>
      <c r="C1183" s="37"/>
      <c r="D1183" s="2"/>
    </row>
    <row r="1184" spans="2:4">
      <c r="B1184" s="37">
        <v>47188</v>
      </c>
      <c r="C1184" s="37"/>
      <c r="D1184" s="2"/>
    </row>
    <row r="1185" spans="2:4">
      <c r="B1185" s="37">
        <v>47194</v>
      </c>
      <c r="C1185" s="37"/>
      <c r="D1185" s="2"/>
    </row>
    <row r="1186" spans="2:4">
      <c r="B1186" s="37">
        <v>47195</v>
      </c>
      <c r="C1186" s="37"/>
      <c r="D1186" s="2"/>
    </row>
    <row r="1187" spans="2:4">
      <c r="B1187" s="37">
        <v>47201</v>
      </c>
      <c r="C1187" s="37"/>
      <c r="D1187" s="2"/>
    </row>
    <row r="1188" spans="2:4">
      <c r="B1188" s="37">
        <v>47202</v>
      </c>
      <c r="C1188" s="37"/>
      <c r="D1188" s="2"/>
    </row>
    <row r="1189" spans="2:4">
      <c r="B1189" s="37">
        <v>47208</v>
      </c>
      <c r="C1189" s="37"/>
      <c r="D1189" s="2"/>
    </row>
    <row r="1190" spans="2:4">
      <c r="B1190" s="37">
        <v>47209</v>
      </c>
      <c r="C1190" s="37"/>
      <c r="D1190" s="2"/>
    </row>
    <row r="1191" spans="2:4">
      <c r="B1191" s="37">
        <v>47212</v>
      </c>
      <c r="C1191" s="37"/>
      <c r="D1191" s="2"/>
    </row>
    <row r="1192" spans="2:4">
      <c r="B1192" s="37">
        <v>47215</v>
      </c>
      <c r="C1192" s="37"/>
      <c r="D1192" s="2"/>
    </row>
    <row r="1193" spans="2:4">
      <c r="B1193" s="37">
        <v>47216</v>
      </c>
      <c r="C1193" s="37"/>
      <c r="D1193" s="2"/>
    </row>
    <row r="1194" spans="2:4">
      <c r="B1194" s="37">
        <v>47222</v>
      </c>
      <c r="C1194" s="37"/>
      <c r="D1194" s="2"/>
    </row>
    <row r="1195" spans="2:4">
      <c r="B1195" s="37">
        <v>47223</v>
      </c>
      <c r="C1195" s="37"/>
      <c r="D1195" s="2"/>
    </row>
    <row r="1196" spans="2:4">
      <c r="B1196" s="37">
        <v>47229</v>
      </c>
      <c r="C1196" s="37"/>
      <c r="D1196" s="2"/>
    </row>
    <row r="1197" spans="2:4">
      <c r="B1197" s="37">
        <v>47230</v>
      </c>
      <c r="C1197" s="37"/>
      <c r="D1197" s="2"/>
    </row>
    <row r="1198" spans="2:4">
      <c r="B1198" s="37">
        <v>47236</v>
      </c>
      <c r="C1198" s="37"/>
      <c r="D1198" s="2"/>
    </row>
    <row r="1199" spans="2:4">
      <c r="B1199" s="37">
        <v>47237</v>
      </c>
      <c r="C1199" s="37"/>
      <c r="D1199" s="2"/>
    </row>
    <row r="1200" spans="2:4">
      <c r="B1200" s="37">
        <v>47239</v>
      </c>
      <c r="C1200" s="37"/>
      <c r="D1200" s="2"/>
    </row>
    <row r="1201" spans="2:4">
      <c r="B1201" s="37">
        <v>47243</v>
      </c>
      <c r="C1201" s="37"/>
      <c r="D1201" s="2"/>
    </row>
    <row r="1202" spans="2:4">
      <c r="B1202" s="37">
        <v>47244</v>
      </c>
      <c r="C1202" s="37"/>
      <c r="D1202" s="2"/>
    </row>
    <row r="1203" spans="2:4">
      <c r="B1203" s="37">
        <v>47250</v>
      </c>
      <c r="C1203" s="37"/>
      <c r="D1203" s="2"/>
    </row>
    <row r="1204" spans="2:4">
      <c r="B1204" s="37">
        <v>47251</v>
      </c>
      <c r="C1204" s="37"/>
      <c r="D1204" s="2"/>
    </row>
    <row r="1205" spans="2:4">
      <c r="B1205" s="37">
        <v>47257</v>
      </c>
      <c r="C1205" s="37"/>
      <c r="D1205" s="2"/>
    </row>
    <row r="1206" spans="2:4">
      <c r="B1206" s="37">
        <v>47258</v>
      </c>
      <c r="C1206" s="37"/>
      <c r="D1206" s="2"/>
    </row>
    <row r="1207" spans="2:4">
      <c r="B1207" s="37">
        <v>47264</v>
      </c>
      <c r="C1207" s="37"/>
      <c r="D1207" s="2"/>
    </row>
    <row r="1208" spans="2:4">
      <c r="B1208" s="37">
        <v>47265</v>
      </c>
      <c r="C1208" s="37"/>
      <c r="D1208" s="2"/>
    </row>
    <row r="1209" spans="2:4">
      <c r="B1209" s="37">
        <v>47271</v>
      </c>
      <c r="C1209" s="37"/>
      <c r="D1209" s="2"/>
    </row>
    <row r="1210" spans="2:4">
      <c r="B1210" s="37">
        <v>47272</v>
      </c>
      <c r="C1210" s="37"/>
      <c r="D1210" s="2"/>
    </row>
    <row r="1211" spans="2:4">
      <c r="B1211" s="37">
        <v>47278</v>
      </c>
      <c r="C1211" s="37"/>
      <c r="D1211" s="2"/>
    </row>
    <row r="1212" spans="2:4">
      <c r="B1212" s="37">
        <v>47279</v>
      </c>
      <c r="C1212" s="37"/>
      <c r="D1212" s="2"/>
    </row>
    <row r="1213" spans="2:4">
      <c r="B1213" s="37">
        <v>47285</v>
      </c>
      <c r="C1213" s="37"/>
      <c r="D1213" s="2"/>
    </row>
    <row r="1214" spans="2:4">
      <c r="B1214" s="37">
        <v>47286</v>
      </c>
      <c r="C1214" s="37"/>
      <c r="D1214" s="2"/>
    </row>
    <row r="1215" spans="2:4">
      <c r="B1215" s="37">
        <v>47292</v>
      </c>
      <c r="C1215" s="37"/>
      <c r="D1215" s="2"/>
    </row>
    <row r="1216" spans="2:4">
      <c r="B1216" s="37">
        <v>47293</v>
      </c>
      <c r="C1216" s="37"/>
      <c r="D1216" s="2"/>
    </row>
    <row r="1217" spans="2:4">
      <c r="B1217" s="37">
        <v>47299</v>
      </c>
      <c r="C1217" s="37"/>
      <c r="D1217" s="2"/>
    </row>
    <row r="1218" spans="2:4">
      <c r="B1218" s="37">
        <v>47300</v>
      </c>
      <c r="C1218" s="37"/>
      <c r="D1218" s="2"/>
    </row>
    <row r="1219" spans="2:4">
      <c r="B1219" s="37">
        <v>47306</v>
      </c>
      <c r="C1219" s="37"/>
      <c r="D1219" s="2"/>
    </row>
    <row r="1220" spans="2:4">
      <c r="B1220" s="37">
        <v>47307</v>
      </c>
      <c r="C1220" s="37"/>
      <c r="D1220" s="2"/>
    </row>
    <row r="1221" spans="2:4">
      <c r="B1221" s="37">
        <v>47313</v>
      </c>
      <c r="C1221" s="37"/>
      <c r="D1221" s="2"/>
    </row>
    <row r="1222" spans="2:4">
      <c r="B1222" s="37">
        <v>47314</v>
      </c>
      <c r="C1222" s="37"/>
      <c r="D1222" s="2"/>
    </row>
    <row r="1223" spans="2:4">
      <c r="B1223" s="37">
        <v>47320</v>
      </c>
      <c r="C1223" s="37"/>
      <c r="D1223" s="2"/>
    </row>
    <row r="1224" spans="2:4">
      <c r="B1224" s="37">
        <v>47321</v>
      </c>
      <c r="C1224" s="37"/>
      <c r="D1224" s="2"/>
    </row>
    <row r="1225" spans="2:4">
      <c r="B1225" s="37">
        <v>47327</v>
      </c>
      <c r="C1225" s="37"/>
      <c r="D1225" s="2"/>
    </row>
    <row r="1226" spans="2:4">
      <c r="B1226" s="37">
        <v>47328</v>
      </c>
      <c r="C1226" s="37"/>
      <c r="D1226" s="2"/>
    </row>
    <row r="1227" spans="2:4">
      <c r="B1227" s="37">
        <v>47334</v>
      </c>
      <c r="C1227" s="37"/>
      <c r="D1227" s="2"/>
    </row>
    <row r="1228" spans="2:4">
      <c r="B1228" s="37">
        <v>47335</v>
      </c>
      <c r="C1228" s="37"/>
      <c r="D1228" s="2"/>
    </row>
    <row r="1229" spans="2:4">
      <c r="B1229" s="37">
        <v>47341</v>
      </c>
      <c r="C1229" s="37"/>
      <c r="D1229" s="2"/>
    </row>
    <row r="1230" spans="2:4">
      <c r="B1230" s="37">
        <v>47342</v>
      </c>
      <c r="C1230" s="37"/>
      <c r="D1230" s="2"/>
    </row>
    <row r="1231" spans="2:4">
      <c r="B1231" s="37">
        <v>47348</v>
      </c>
      <c r="C1231" s="37"/>
      <c r="D1231" s="2"/>
    </row>
    <row r="1232" spans="2:4">
      <c r="B1232" s="37">
        <v>47349</v>
      </c>
      <c r="C1232" s="37"/>
      <c r="D1232" s="2"/>
    </row>
    <row r="1233" spans="2:4">
      <c r="B1233" s="37">
        <v>47355</v>
      </c>
      <c r="C1233" s="37"/>
      <c r="D1233" s="2"/>
    </row>
    <row r="1234" spans="2:4">
      <c r="B1234" s="37">
        <v>47356</v>
      </c>
      <c r="C1234" s="37"/>
      <c r="D1234" s="2"/>
    </row>
    <row r="1235" spans="2:4">
      <c r="B1235" s="37">
        <v>47362</v>
      </c>
      <c r="C1235" s="37"/>
      <c r="D1235" s="2"/>
    </row>
    <row r="1236" spans="2:4">
      <c r="B1236" s="37">
        <v>47363</v>
      </c>
      <c r="C1236" s="37"/>
      <c r="D1236" s="2"/>
    </row>
    <row r="1237" spans="2:4">
      <c r="B1237" s="37">
        <v>47369</v>
      </c>
      <c r="C1237" s="37"/>
      <c r="D1237" s="2"/>
    </row>
    <row r="1238" spans="2:4">
      <c r="B1238" s="37">
        <v>47370</v>
      </c>
      <c r="C1238" s="37"/>
      <c r="D1238" s="2"/>
    </row>
    <row r="1239" spans="2:4">
      <c r="B1239" s="37">
        <v>47376</v>
      </c>
      <c r="C1239" s="37"/>
      <c r="D1239" s="2"/>
    </row>
    <row r="1240" spans="2:4">
      <c r="B1240" s="37">
        <v>47377</v>
      </c>
      <c r="C1240" s="37"/>
      <c r="D1240" s="2"/>
    </row>
    <row r="1241" spans="2:4">
      <c r="B1241" s="37">
        <v>47383</v>
      </c>
      <c r="C1241" s="37"/>
      <c r="D1241" s="2"/>
    </row>
    <row r="1242" spans="2:4">
      <c r="B1242" s="37">
        <v>47384</v>
      </c>
      <c r="C1242" s="37"/>
      <c r="D1242" s="2"/>
    </row>
    <row r="1243" spans="2:4">
      <c r="B1243" s="37">
        <v>47390</v>
      </c>
      <c r="C1243" s="37"/>
      <c r="D1243" s="2"/>
    </row>
    <row r="1244" spans="2:4">
      <c r="B1244" s="37">
        <v>47391</v>
      </c>
      <c r="C1244" s="37"/>
      <c r="D1244" s="2"/>
    </row>
    <row r="1245" spans="2:4">
      <c r="B1245" s="37">
        <v>47392</v>
      </c>
      <c r="C1245" s="37"/>
      <c r="D1245" s="2"/>
    </row>
    <row r="1246" spans="2:4">
      <c r="B1246" s="37">
        <v>47393</v>
      </c>
      <c r="C1246" s="37"/>
      <c r="D1246" s="2"/>
    </row>
    <row r="1247" spans="2:4">
      <c r="B1247" s="37">
        <v>47394</v>
      </c>
      <c r="C1247" s="37"/>
      <c r="D1247" s="2"/>
    </row>
    <row r="1248" spans="2:4">
      <c r="B1248" s="37">
        <v>47395</v>
      </c>
      <c r="C1248" s="37"/>
      <c r="D1248" s="2"/>
    </row>
    <row r="1249" spans="2:4">
      <c r="B1249" s="37">
        <v>47396</v>
      </c>
      <c r="C1249" s="37"/>
      <c r="D1249" s="2"/>
    </row>
    <row r="1250" spans="2:4">
      <c r="B1250" s="37">
        <v>47397</v>
      </c>
      <c r="C1250" s="37"/>
      <c r="D1250" s="2"/>
    </row>
    <row r="1251" spans="2:4">
      <c r="B1251" s="37">
        <v>47398</v>
      </c>
      <c r="C1251" s="37"/>
      <c r="D1251" s="2"/>
    </row>
    <row r="1252" spans="2:4">
      <c r="B1252" s="37">
        <v>47404</v>
      </c>
      <c r="C1252" s="37"/>
      <c r="D1252" s="2"/>
    </row>
    <row r="1253" spans="2:4">
      <c r="B1253" s="37">
        <v>47405</v>
      </c>
      <c r="C1253" s="37"/>
      <c r="D1253" s="2"/>
    </row>
    <row r="1254" spans="2:4">
      <c r="B1254" s="37">
        <v>47411</v>
      </c>
      <c r="C1254" s="37"/>
      <c r="D1254" s="2"/>
    </row>
    <row r="1255" spans="2:4">
      <c r="B1255" s="37">
        <v>47412</v>
      </c>
      <c r="C1255" s="37"/>
      <c r="D1255" s="2"/>
    </row>
    <row r="1256" spans="2:4">
      <c r="B1256" s="37">
        <v>47418</v>
      </c>
      <c r="C1256" s="37"/>
      <c r="D1256" s="2"/>
    </row>
    <row r="1257" spans="2:4">
      <c r="B1257" s="37">
        <v>47419</v>
      </c>
      <c r="C1257" s="37"/>
      <c r="D1257" s="2"/>
    </row>
    <row r="1258" spans="2:4">
      <c r="B1258" s="37">
        <v>47425</v>
      </c>
      <c r="C1258" s="37"/>
      <c r="D1258" s="2"/>
    </row>
    <row r="1259" spans="2:4">
      <c r="B1259" s="37">
        <v>47426</v>
      </c>
      <c r="C1259" s="37"/>
      <c r="D1259" s="2"/>
    </row>
    <row r="1260" spans="2:4">
      <c r="B1260" s="37">
        <v>47432</v>
      </c>
      <c r="C1260" s="37"/>
      <c r="D1260" s="2"/>
    </row>
    <row r="1261" spans="2:4">
      <c r="B1261" s="37">
        <v>47433</v>
      </c>
      <c r="C1261" s="37"/>
      <c r="D1261" s="2"/>
    </row>
    <row r="1262" spans="2:4">
      <c r="B1262" s="37">
        <v>47439</v>
      </c>
      <c r="C1262" s="37"/>
      <c r="D1262" s="2"/>
    </row>
    <row r="1263" spans="2:4">
      <c r="B1263" s="37">
        <v>47440</v>
      </c>
      <c r="C1263" s="37"/>
      <c r="D1263" s="2"/>
    </row>
    <row r="1264" spans="2:4">
      <c r="B1264" s="37">
        <v>47446</v>
      </c>
      <c r="C1264" s="37"/>
      <c r="D1264" s="2"/>
    </row>
    <row r="1265" spans="2:4">
      <c r="B1265" s="37">
        <v>47447</v>
      </c>
      <c r="C1265" s="37"/>
      <c r="D1265" s="2"/>
    </row>
    <row r="1266" spans="2:4">
      <c r="B1266" s="37">
        <v>47453</v>
      </c>
      <c r="C1266" s="37"/>
      <c r="D1266" s="2"/>
    </row>
    <row r="1267" spans="2:4">
      <c r="B1267" s="37">
        <v>47454</v>
      </c>
      <c r="C1267" s="37"/>
      <c r="D1267" s="2"/>
    </row>
    <row r="1268" spans="2:4">
      <c r="B1268" s="37">
        <v>47460</v>
      </c>
      <c r="C1268" s="37"/>
      <c r="D1268" s="2"/>
    </row>
    <row r="1269" spans="2:4">
      <c r="B1269" s="37">
        <v>47461</v>
      </c>
      <c r="C1269" s="37"/>
      <c r="D1269" s="2"/>
    </row>
    <row r="1270" spans="2:4">
      <c r="B1270" s="37">
        <v>47467</v>
      </c>
      <c r="C1270" s="37"/>
      <c r="D1270" s="2"/>
    </row>
    <row r="1271" spans="2:4">
      <c r="B1271" s="37">
        <v>47468</v>
      </c>
      <c r="C1271" s="37"/>
      <c r="D1271" s="2"/>
    </row>
    <row r="1272" spans="2:4">
      <c r="B1272" s="37">
        <v>47474</v>
      </c>
      <c r="C1272" s="37"/>
      <c r="D1272" s="2"/>
    </row>
    <row r="1273" spans="2:4">
      <c r="B1273" s="37">
        <v>47475</v>
      </c>
      <c r="C1273" s="37"/>
      <c r="D1273" s="2"/>
    </row>
    <row r="1274" spans="2:4">
      <c r="B1274" s="37">
        <v>47481</v>
      </c>
      <c r="C1274" s="37"/>
      <c r="D1274" s="2"/>
    </row>
    <row r="1275" spans="2:4">
      <c r="B1275" s="37">
        <v>47482</v>
      </c>
      <c r="C1275" s="37"/>
      <c r="D1275" s="2"/>
    </row>
    <row r="1276" spans="2:4">
      <c r="B1276" s="37">
        <v>47484</v>
      </c>
      <c r="C1276" s="37"/>
      <c r="D1276" s="2"/>
    </row>
    <row r="1277" spans="2:4">
      <c r="B1277" s="37">
        <v>47488</v>
      </c>
      <c r="C1277" s="37"/>
      <c r="D1277" s="2"/>
    </row>
    <row r="1278" spans="2:4">
      <c r="B1278" s="37">
        <v>47489</v>
      </c>
      <c r="C1278" s="37"/>
      <c r="D1278" s="2"/>
    </row>
    <row r="1279" spans="2:4">
      <c r="B1279" s="37">
        <v>47495</v>
      </c>
      <c r="C1279" s="37"/>
      <c r="D1279" s="2"/>
    </row>
    <row r="1280" spans="2:4">
      <c r="B1280" s="37">
        <v>47496</v>
      </c>
      <c r="C1280" s="37"/>
      <c r="D1280" s="2"/>
    </row>
    <row r="1281" spans="2:4">
      <c r="B1281" s="37">
        <v>47502</v>
      </c>
      <c r="C1281" s="37"/>
      <c r="D1281" s="2"/>
    </row>
    <row r="1282" spans="2:4">
      <c r="B1282" s="37">
        <v>47503</v>
      </c>
      <c r="C1282" s="37"/>
      <c r="D1282" s="2"/>
    </row>
    <row r="1283" spans="2:4">
      <c r="B1283" s="37">
        <v>47509</v>
      </c>
      <c r="C1283" s="37"/>
      <c r="D1283" s="2"/>
    </row>
    <row r="1284" spans="2:4">
      <c r="B1284" s="37">
        <v>47510</v>
      </c>
      <c r="C1284" s="37"/>
      <c r="D1284" s="2"/>
    </row>
    <row r="1285" spans="2:4">
      <c r="B1285" s="37">
        <v>47516</v>
      </c>
      <c r="C1285" s="37"/>
      <c r="D1285" s="2"/>
    </row>
    <row r="1286" spans="2:4">
      <c r="B1286" s="37">
        <v>47517</v>
      </c>
      <c r="C1286" s="37"/>
      <c r="D1286" s="2"/>
    </row>
    <row r="1287" spans="2:4">
      <c r="B1287" s="37">
        <v>47518</v>
      </c>
      <c r="C1287" s="37"/>
      <c r="D1287" s="2"/>
    </row>
    <row r="1288" spans="2:4">
      <c r="B1288" s="37">
        <v>47519</v>
      </c>
      <c r="C1288" s="37"/>
      <c r="D1288" s="2"/>
    </row>
    <row r="1289" spans="2:4">
      <c r="B1289" s="37">
        <v>47520</v>
      </c>
      <c r="C1289" s="37"/>
      <c r="D1289" s="2"/>
    </row>
    <row r="1290" spans="2:4">
      <c r="B1290" s="37">
        <v>47521</v>
      </c>
      <c r="C1290" s="37"/>
      <c r="D1290" s="2"/>
    </row>
    <row r="1291" spans="2:4">
      <c r="B1291" s="37">
        <v>47522</v>
      </c>
      <c r="C1291" s="37"/>
      <c r="D1291" s="2"/>
    </row>
    <row r="1292" spans="2:4">
      <c r="B1292" s="37">
        <v>47523</v>
      </c>
      <c r="C1292" s="37"/>
      <c r="D1292" s="2"/>
    </row>
    <row r="1293" spans="2:4">
      <c r="B1293" s="37">
        <v>47524</v>
      </c>
      <c r="C1293" s="37"/>
      <c r="D1293" s="2"/>
    </row>
    <row r="1294" spans="2:4">
      <c r="B1294" s="37">
        <v>47530</v>
      </c>
      <c r="C1294" s="37"/>
      <c r="D1294" s="2"/>
    </row>
    <row r="1295" spans="2:4">
      <c r="B1295" s="37">
        <v>47531</v>
      </c>
      <c r="C1295" s="37"/>
      <c r="D1295" s="2"/>
    </row>
    <row r="1296" spans="2:4">
      <c r="B1296" s="37">
        <v>47537</v>
      </c>
      <c r="C1296" s="37"/>
      <c r="D1296" s="2"/>
    </row>
    <row r="1297" spans="2:4">
      <c r="B1297" s="37">
        <v>47538</v>
      </c>
      <c r="C1297" s="37"/>
      <c r="D1297" s="2"/>
    </row>
    <row r="1298" spans="2:4">
      <c r="B1298" s="37">
        <v>47544</v>
      </c>
      <c r="C1298" s="37"/>
      <c r="D1298" s="2"/>
    </row>
    <row r="1299" spans="2:4">
      <c r="B1299" s="37">
        <v>47545</v>
      </c>
      <c r="C1299" s="37"/>
      <c r="D1299" s="2"/>
    </row>
    <row r="1300" spans="2:4">
      <c r="B1300" s="37">
        <v>47551</v>
      </c>
      <c r="C1300" s="37"/>
      <c r="D1300" s="2"/>
    </row>
    <row r="1301" spans="2:4">
      <c r="B1301" s="37">
        <v>47552</v>
      </c>
      <c r="C1301" s="37"/>
      <c r="D1301" s="2"/>
    </row>
    <row r="1302" spans="2:4">
      <c r="B1302" s="37">
        <v>47558</v>
      </c>
      <c r="C1302" s="37"/>
      <c r="D1302" s="2"/>
    </row>
    <row r="1303" spans="2:4">
      <c r="B1303" s="37">
        <v>47559</v>
      </c>
      <c r="C1303" s="37"/>
      <c r="D1303" s="2"/>
    </row>
    <row r="1304" spans="2:4">
      <c r="B1304" s="37">
        <v>47565</v>
      </c>
      <c r="C1304" s="37"/>
      <c r="D1304" s="2"/>
    </row>
    <row r="1305" spans="2:4">
      <c r="B1305" s="37">
        <v>47566</v>
      </c>
      <c r="C1305" s="37"/>
      <c r="D1305" s="2"/>
    </row>
    <row r="1306" spans="2:4">
      <c r="B1306" s="37">
        <v>47572</v>
      </c>
      <c r="C1306" s="37"/>
      <c r="D1306" s="2"/>
    </row>
    <row r="1307" spans="2:4">
      <c r="B1307" s="37">
        <v>47573</v>
      </c>
      <c r="C1307" s="37"/>
      <c r="D1307" s="2"/>
    </row>
    <row r="1308" spans="2:4">
      <c r="B1308" s="37">
        <v>47577</v>
      </c>
      <c r="C1308" s="37"/>
      <c r="D1308" s="2"/>
    </row>
    <row r="1309" spans="2:4">
      <c r="B1309" s="37">
        <v>47579</v>
      </c>
      <c r="C1309" s="37"/>
      <c r="D1309" s="2"/>
    </row>
    <row r="1310" spans="2:4">
      <c r="B1310" s="37">
        <v>47580</v>
      </c>
      <c r="C1310" s="37"/>
      <c r="D1310" s="2"/>
    </row>
    <row r="1311" spans="2:4">
      <c r="B1311" s="37">
        <v>47586</v>
      </c>
      <c r="C1311" s="37"/>
      <c r="D1311" s="2"/>
    </row>
    <row r="1312" spans="2:4">
      <c r="B1312" s="37">
        <v>47587</v>
      </c>
      <c r="C1312" s="37"/>
      <c r="D1312" s="2"/>
    </row>
    <row r="1313" spans="2:4">
      <c r="B1313" s="37">
        <v>47593</v>
      </c>
      <c r="C1313" s="37"/>
      <c r="D1313" s="2"/>
    </row>
    <row r="1314" spans="2:4">
      <c r="B1314" s="37">
        <v>47594</v>
      </c>
      <c r="C1314" s="37"/>
      <c r="D1314" s="2"/>
    </row>
    <row r="1315" spans="2:4">
      <c r="B1315" s="37">
        <v>47600</v>
      </c>
      <c r="C1315" s="37"/>
      <c r="D1315" s="2"/>
    </row>
    <row r="1316" spans="2:4">
      <c r="B1316" s="37">
        <v>47601</v>
      </c>
      <c r="C1316" s="37"/>
      <c r="D1316" s="2"/>
    </row>
    <row r="1317" spans="2:4">
      <c r="B1317" s="37">
        <v>47604</v>
      </c>
      <c r="C1317" s="37"/>
      <c r="D1317" s="2"/>
    </row>
    <row r="1318" spans="2:4">
      <c r="B1318" s="37">
        <v>47607</v>
      </c>
      <c r="C1318" s="37"/>
      <c r="D1318" s="2"/>
    </row>
    <row r="1319" spans="2:4">
      <c r="B1319" s="37">
        <v>47608</v>
      </c>
      <c r="C1319" s="37"/>
      <c r="D1319" s="2"/>
    </row>
    <row r="1320" spans="2:4">
      <c r="B1320" s="37">
        <v>47614</v>
      </c>
      <c r="C1320" s="37"/>
      <c r="D1320" s="2"/>
    </row>
    <row r="1321" spans="2:4">
      <c r="B1321" s="37">
        <v>47615</v>
      </c>
      <c r="C1321" s="37"/>
      <c r="D1321" s="2"/>
    </row>
    <row r="1322" spans="2:4">
      <c r="B1322" s="37">
        <v>47621</v>
      </c>
      <c r="C1322" s="37"/>
      <c r="D1322" s="2"/>
    </row>
    <row r="1323" spans="2:4">
      <c r="B1323" s="37">
        <v>47622</v>
      </c>
      <c r="C1323" s="37"/>
      <c r="D1323" s="2"/>
    </row>
    <row r="1324" spans="2:4">
      <c r="B1324" s="37">
        <v>47628</v>
      </c>
      <c r="C1324" s="37"/>
      <c r="D1324" s="2"/>
    </row>
    <row r="1325" spans="2:4">
      <c r="B1325" s="37">
        <v>47629</v>
      </c>
      <c r="C1325" s="37"/>
      <c r="D1325" s="2"/>
    </row>
    <row r="1326" spans="2:4">
      <c r="B1326" s="37">
        <v>47635</v>
      </c>
      <c r="C1326" s="37"/>
      <c r="D1326" s="2"/>
    </row>
    <row r="1327" spans="2:4">
      <c r="B1327" s="37">
        <v>47636</v>
      </c>
      <c r="C1327" s="37"/>
      <c r="D1327" s="2"/>
    </row>
    <row r="1328" spans="2:4">
      <c r="B1328" s="37">
        <v>47639</v>
      </c>
      <c r="C1328" s="37"/>
      <c r="D1328" s="2"/>
    </row>
    <row r="1329" spans="2:4">
      <c r="B1329" s="37">
        <v>47642</v>
      </c>
      <c r="C1329" s="37"/>
      <c r="D1329" s="2"/>
    </row>
    <row r="1330" spans="2:4">
      <c r="B1330" s="37">
        <v>47643</v>
      </c>
      <c r="C1330" s="37"/>
      <c r="D1330" s="2"/>
    </row>
    <row r="1331" spans="2:4">
      <c r="B1331" s="37">
        <v>47649</v>
      </c>
      <c r="C1331" s="37"/>
      <c r="D1331" s="2"/>
    </row>
    <row r="1332" spans="2:4">
      <c r="B1332" s="37">
        <v>47650</v>
      </c>
      <c r="C1332" s="37"/>
      <c r="D1332" s="2"/>
    </row>
    <row r="1333" spans="2:4">
      <c r="B1333" s="37">
        <v>47656</v>
      </c>
      <c r="C1333" s="37"/>
      <c r="D1333" s="2"/>
    </row>
    <row r="1334" spans="2:4">
      <c r="B1334" s="37">
        <v>47657</v>
      </c>
      <c r="C1334" s="37"/>
      <c r="D1334" s="2"/>
    </row>
    <row r="1335" spans="2:4">
      <c r="B1335" s="37">
        <v>47663</v>
      </c>
      <c r="C1335" s="37"/>
      <c r="D1335" s="2"/>
    </row>
    <row r="1336" spans="2:4">
      <c r="B1336" s="37">
        <v>47664</v>
      </c>
      <c r="C1336" s="37"/>
      <c r="D1336" s="2"/>
    </row>
    <row r="1337" spans="2:4">
      <c r="B1337" s="37">
        <v>47670</v>
      </c>
      <c r="C1337" s="37"/>
      <c r="D1337" s="2"/>
    </row>
    <row r="1338" spans="2:4">
      <c r="B1338" s="37">
        <v>47671</v>
      </c>
      <c r="C1338" s="37"/>
      <c r="D1338" s="2"/>
    </row>
    <row r="1339" spans="2:4">
      <c r="B1339" s="37">
        <v>47677</v>
      </c>
      <c r="C1339" s="37"/>
      <c r="D1339" s="2"/>
    </row>
    <row r="1340" spans="2:4">
      <c r="B1340" s="37">
        <v>47678</v>
      </c>
      <c r="C1340" s="37"/>
      <c r="D1340" s="2"/>
    </row>
    <row r="1341" spans="2:4">
      <c r="B1341" s="37">
        <v>47684</v>
      </c>
      <c r="C1341" s="37"/>
      <c r="D1341" s="2"/>
    </row>
    <row r="1342" spans="2:4">
      <c r="B1342" s="37">
        <v>47685</v>
      </c>
      <c r="C1342" s="37"/>
      <c r="D1342" s="2"/>
    </row>
    <row r="1343" spans="2:4">
      <c r="B1343" s="37">
        <v>47691</v>
      </c>
      <c r="C1343" s="37"/>
      <c r="D1343" s="2"/>
    </row>
    <row r="1344" spans="2:4">
      <c r="B1344" s="37">
        <v>47692</v>
      </c>
      <c r="C1344" s="37"/>
      <c r="D1344" s="2"/>
    </row>
    <row r="1345" spans="2:4">
      <c r="B1345" s="37">
        <v>47698</v>
      </c>
      <c r="C1345" s="37"/>
      <c r="D1345" s="2"/>
    </row>
    <row r="1346" spans="2:4">
      <c r="B1346" s="37">
        <v>47699</v>
      </c>
      <c r="C1346" s="37"/>
      <c r="D1346" s="2"/>
    </row>
    <row r="1347" spans="2:4">
      <c r="B1347" s="37">
        <v>47705</v>
      </c>
      <c r="C1347" s="37"/>
      <c r="D1347" s="2"/>
    </row>
    <row r="1348" spans="2:4">
      <c r="B1348" s="37">
        <v>47706</v>
      </c>
      <c r="C1348" s="37"/>
      <c r="D1348" s="2"/>
    </row>
    <row r="1349" spans="2:4">
      <c r="B1349" s="37">
        <v>47712</v>
      </c>
      <c r="C1349" s="37"/>
      <c r="D1349" s="2"/>
    </row>
    <row r="1350" spans="2:4">
      <c r="B1350" s="37">
        <v>47713</v>
      </c>
      <c r="C1350" s="37"/>
      <c r="D1350" s="2"/>
    </row>
    <row r="1351" spans="2:4">
      <c r="B1351" s="37">
        <v>47719</v>
      </c>
      <c r="C1351" s="37"/>
      <c r="D1351" s="2"/>
    </row>
    <row r="1352" spans="2:4">
      <c r="B1352" s="37">
        <v>47720</v>
      </c>
      <c r="C1352" s="37"/>
      <c r="D1352" s="2"/>
    </row>
    <row r="1353" spans="2:4">
      <c r="B1353" s="37">
        <v>47726</v>
      </c>
      <c r="C1353" s="37"/>
      <c r="D1353" s="2"/>
    </row>
    <row r="1354" spans="2:4">
      <c r="B1354" s="37">
        <v>47727</v>
      </c>
      <c r="C1354" s="37"/>
      <c r="D1354" s="2"/>
    </row>
    <row r="1355" spans="2:4">
      <c r="B1355" s="37">
        <v>47733</v>
      </c>
      <c r="C1355" s="37"/>
      <c r="D1355" s="2"/>
    </row>
    <row r="1356" spans="2:4">
      <c r="B1356" s="37">
        <v>47734</v>
      </c>
      <c r="C1356" s="37"/>
      <c r="D1356" s="2"/>
    </row>
    <row r="1357" spans="2:4">
      <c r="B1357" s="37">
        <v>47738</v>
      </c>
      <c r="C1357" s="37"/>
      <c r="D1357" s="2"/>
    </row>
    <row r="1358" spans="2:4">
      <c r="B1358" s="37">
        <v>47740</v>
      </c>
      <c r="C1358" s="37"/>
      <c r="D1358" s="2"/>
    </row>
    <row r="1359" spans="2:4">
      <c r="B1359" s="37">
        <v>47741</v>
      </c>
      <c r="C1359" s="37"/>
      <c r="D1359" s="2"/>
    </row>
    <row r="1360" spans="2:4">
      <c r="B1360" s="37">
        <v>47747</v>
      </c>
      <c r="C1360" s="37"/>
      <c r="D1360" s="2"/>
    </row>
    <row r="1361" spans="2:4">
      <c r="B1361" s="37">
        <v>47748</v>
      </c>
      <c r="C1361" s="37"/>
      <c r="D1361" s="2"/>
    </row>
    <row r="1362" spans="2:4">
      <c r="B1362" s="37">
        <v>47754</v>
      </c>
      <c r="C1362" s="37"/>
      <c r="D1362" s="2"/>
    </row>
    <row r="1363" spans="2:4">
      <c r="B1363" s="37">
        <v>47755</v>
      </c>
      <c r="C1363" s="37"/>
      <c r="D1363" s="2"/>
    </row>
    <row r="1364" spans="2:4">
      <c r="B1364" s="37">
        <v>47757</v>
      </c>
      <c r="C1364" s="37"/>
      <c r="D1364" s="2"/>
    </row>
    <row r="1365" spans="2:4">
      <c r="B1365" s="37">
        <v>47758</v>
      </c>
      <c r="C1365" s="37"/>
      <c r="D1365" s="2"/>
    </row>
    <row r="1366" spans="2:4">
      <c r="B1366" s="37">
        <v>47759</v>
      </c>
      <c r="C1366" s="37"/>
      <c r="D1366" s="2"/>
    </row>
    <row r="1367" spans="2:4">
      <c r="B1367" s="37">
        <v>47760</v>
      </c>
      <c r="C1367" s="37"/>
      <c r="D1367" s="2"/>
    </row>
    <row r="1368" spans="2:4">
      <c r="B1368" s="37">
        <v>47761</v>
      </c>
      <c r="C1368" s="37"/>
      <c r="D1368" s="2"/>
    </row>
    <row r="1369" spans="2:4">
      <c r="B1369" s="37">
        <v>47762</v>
      </c>
      <c r="C1369" s="37"/>
      <c r="D1369" s="2"/>
    </row>
    <row r="1370" spans="2:4">
      <c r="B1370" s="37">
        <v>47768</v>
      </c>
      <c r="C1370" s="37"/>
      <c r="D1370" s="2"/>
    </row>
    <row r="1371" spans="2:4">
      <c r="B1371" s="37">
        <v>47769</v>
      </c>
      <c r="C1371" s="37"/>
      <c r="D1371" s="2"/>
    </row>
    <row r="1372" spans="2:4">
      <c r="B1372" s="37">
        <v>47775</v>
      </c>
      <c r="C1372" s="37"/>
      <c r="D1372" s="2"/>
    </row>
    <row r="1373" spans="2:4">
      <c r="B1373" s="37">
        <v>47776</v>
      </c>
      <c r="C1373" s="37"/>
      <c r="D1373" s="2"/>
    </row>
    <row r="1374" spans="2:4">
      <c r="B1374" s="37">
        <v>47782</v>
      </c>
      <c r="C1374" s="37"/>
      <c r="D1374" s="2"/>
    </row>
    <row r="1375" spans="2:4">
      <c r="B1375" s="37">
        <v>47783</v>
      </c>
      <c r="C1375" s="37"/>
      <c r="D1375" s="2"/>
    </row>
    <row r="1376" spans="2:4">
      <c r="B1376" s="37">
        <v>47789</v>
      </c>
      <c r="C1376" s="37"/>
      <c r="D1376" s="2"/>
    </row>
    <row r="1377" spans="2:4">
      <c r="B1377" s="37">
        <v>47790</v>
      </c>
      <c r="C1377" s="37"/>
      <c r="D1377" s="2"/>
    </row>
    <row r="1378" spans="2:4">
      <c r="B1378" s="37">
        <v>47796</v>
      </c>
      <c r="C1378" s="37"/>
      <c r="D1378" s="2"/>
    </row>
    <row r="1379" spans="2:4">
      <c r="B1379" s="37">
        <v>47797</v>
      </c>
      <c r="C1379" s="37"/>
      <c r="D1379" s="2"/>
    </row>
    <row r="1380" spans="2:4">
      <c r="B1380" s="37">
        <v>47803</v>
      </c>
      <c r="C1380" s="37"/>
      <c r="D1380" s="2"/>
    </row>
    <row r="1381" spans="2:4">
      <c r="B1381" s="37">
        <v>47804</v>
      </c>
      <c r="C1381" s="37"/>
      <c r="D1381" s="2"/>
    </row>
    <row r="1382" spans="2:4">
      <c r="B1382" s="37">
        <v>47810</v>
      </c>
      <c r="C1382" s="37"/>
      <c r="D1382" s="2"/>
    </row>
    <row r="1383" spans="2:4">
      <c r="B1383" s="37">
        <v>47811</v>
      </c>
      <c r="C1383" s="37"/>
      <c r="D1383" s="2"/>
    </row>
    <row r="1384" spans="2:4">
      <c r="B1384" s="37">
        <v>47817</v>
      </c>
      <c r="C1384" s="37"/>
      <c r="D1384" s="2"/>
    </row>
    <row r="1385" spans="2:4">
      <c r="B1385" s="37">
        <v>47818</v>
      </c>
      <c r="C1385" s="37"/>
      <c r="D1385" s="2"/>
    </row>
    <row r="1386" spans="2:4">
      <c r="B1386" s="37">
        <v>47824</v>
      </c>
      <c r="C1386" s="37"/>
      <c r="D1386" s="2"/>
    </row>
    <row r="1387" spans="2:4">
      <c r="B1387" s="37">
        <v>47825</v>
      </c>
      <c r="C1387" s="37"/>
      <c r="D1387" s="2"/>
    </row>
    <row r="1388" spans="2:4">
      <c r="B1388" s="37">
        <v>47831</v>
      </c>
      <c r="C1388" s="37"/>
      <c r="D1388" s="2"/>
    </row>
    <row r="1389" spans="2:4">
      <c r="B1389" s="37">
        <v>47832</v>
      </c>
      <c r="C1389" s="37"/>
      <c r="D1389" s="2"/>
    </row>
    <row r="1390" spans="2:4">
      <c r="B1390" s="37">
        <v>47838</v>
      </c>
      <c r="C1390" s="37"/>
      <c r="D1390" s="2"/>
    </row>
    <row r="1391" spans="2:4">
      <c r="B1391" s="37">
        <v>47839</v>
      </c>
      <c r="C1391" s="37"/>
      <c r="D1391" s="2"/>
    </row>
    <row r="1392" spans="2:4">
      <c r="B1392" s="37">
        <v>47845</v>
      </c>
      <c r="C1392" s="37"/>
      <c r="D1392" s="2"/>
    </row>
    <row r="1393" spans="2:3">
      <c r="B1393" s="37">
        <v>47846</v>
      </c>
      <c r="C1393" s="37"/>
    </row>
    <row r="1394" spans="2:3">
      <c r="B1394" s="37">
        <v>45048</v>
      </c>
      <c r="C1394" s="37"/>
    </row>
    <row r="1395" spans="2:3">
      <c r="B1395" s="37">
        <v>45049</v>
      </c>
      <c r="C1395" s="37"/>
    </row>
    <row r="1396" spans="2:3">
      <c r="B1396" s="37">
        <v>45100</v>
      </c>
      <c r="C1396" s="3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C9A8-B282-4C80-B2B1-677C067E588B}">
  <dimension ref="B1:X54"/>
  <sheetViews>
    <sheetView workbookViewId="0">
      <selection activeCell="L14" sqref="L14"/>
    </sheetView>
  </sheetViews>
  <sheetFormatPr defaultColWidth="8.85546875" defaultRowHeight="15"/>
  <cols>
    <col min="1" max="1" width="8.85546875" style="1"/>
    <col min="2" max="2" width="9.7109375" style="1" customWidth="1"/>
    <col min="3" max="6" width="8.85546875" style="1"/>
    <col min="7" max="7" width="12.28515625" style="1" customWidth="1"/>
    <col min="8" max="8" width="8.85546875" style="1"/>
    <col min="9" max="9" width="9.5703125" style="1" customWidth="1"/>
    <col min="10" max="11" width="8.85546875" style="1"/>
    <col min="12" max="12" width="12.7109375" style="1" bestFit="1" customWidth="1"/>
    <col min="13" max="13" width="12.140625" style="1" customWidth="1"/>
    <col min="14" max="14" width="12.5703125" style="1" customWidth="1"/>
    <col min="15" max="15" width="8.85546875" style="1"/>
    <col min="16" max="16" width="19.42578125" style="1" customWidth="1"/>
    <col min="17" max="19" width="8.85546875" style="1"/>
    <col min="20" max="20" width="13.140625" style="1" customWidth="1"/>
    <col min="21" max="21" width="21.5703125" style="1" bestFit="1" customWidth="1"/>
    <col min="22" max="16384" width="8.85546875" style="1"/>
  </cols>
  <sheetData>
    <row r="1" spans="2:21" s="4" customFormat="1" ht="15.75" thickBot="1">
      <c r="B1" s="34" t="s">
        <v>155</v>
      </c>
      <c r="I1" s="34" t="s">
        <v>262</v>
      </c>
      <c r="P1" s="34" t="s">
        <v>156</v>
      </c>
    </row>
    <row r="2" spans="2:21" ht="15.75" thickTop="1"/>
    <row r="3" spans="2:21" ht="15.75" thickBot="1">
      <c r="B3" s="5" t="s">
        <v>157</v>
      </c>
      <c r="C3" s="5" t="s">
        <v>158</v>
      </c>
      <c r="D3" s="5" t="s">
        <v>159</v>
      </c>
      <c r="F3" s="5" t="s">
        <v>160</v>
      </c>
      <c r="G3" s="5" t="s">
        <v>161</v>
      </c>
      <c r="I3" s="5" t="s">
        <v>157</v>
      </c>
      <c r="J3" s="5" t="s">
        <v>158</v>
      </c>
      <c r="K3" s="5" t="s">
        <v>159</v>
      </c>
      <c r="M3" s="5" t="s">
        <v>160</v>
      </c>
      <c r="N3" s="5" t="s">
        <v>161</v>
      </c>
      <c r="P3" s="5" t="s">
        <v>157</v>
      </c>
      <c r="Q3" s="5" t="s">
        <v>162</v>
      </c>
      <c r="R3" s="5" t="s">
        <v>163</v>
      </c>
      <c r="T3" s="5" t="s">
        <v>160</v>
      </c>
      <c r="U3" s="5" t="s">
        <v>161</v>
      </c>
    </row>
    <row r="4" spans="2:21" ht="16.5" thickTop="1" thickBot="1">
      <c r="B4" s="39" t="s">
        <v>167</v>
      </c>
      <c r="C4" s="39">
        <v>4.99E-2</v>
      </c>
      <c r="D4" s="39">
        <v>5.2400000000000002E-2</v>
      </c>
      <c r="F4" s="39" t="s">
        <v>266</v>
      </c>
      <c r="G4" s="40">
        <v>45428</v>
      </c>
      <c r="I4" s="39" t="s">
        <v>150</v>
      </c>
      <c r="J4" s="39">
        <v>1.9199999999999998E-2</v>
      </c>
      <c r="K4" s="39">
        <v>1.9699999999999999E-2</v>
      </c>
      <c r="M4" s="39" t="s">
        <v>266</v>
      </c>
      <c r="N4" s="40">
        <f>G4</f>
        <v>45428</v>
      </c>
      <c r="P4" s="39" t="s">
        <v>170</v>
      </c>
      <c r="Q4" s="39">
        <v>-51</v>
      </c>
      <c r="R4" s="39">
        <v>-50.2</v>
      </c>
      <c r="T4" s="39" t="s">
        <v>145</v>
      </c>
      <c r="U4" s="40">
        <f>G4</f>
        <v>45428</v>
      </c>
    </row>
    <row r="5" spans="2:21" ht="16.5" thickTop="1" thickBot="1">
      <c r="B5" s="39" t="s">
        <v>168</v>
      </c>
      <c r="C5" s="39">
        <v>4.99E-2</v>
      </c>
      <c r="D5" s="39">
        <v>5.2400000000000002E-2</v>
      </c>
      <c r="F5" s="39" t="s">
        <v>267</v>
      </c>
      <c r="G5" s="39" t="s">
        <v>7</v>
      </c>
      <c r="I5" s="39" t="s">
        <v>154</v>
      </c>
      <c r="J5" s="39">
        <v>1.975E-2</v>
      </c>
      <c r="K5" s="39">
        <v>0.02</v>
      </c>
      <c r="M5" s="39" t="s">
        <v>267</v>
      </c>
      <c r="N5" s="39" t="s">
        <v>7</v>
      </c>
      <c r="P5" s="39" t="s">
        <v>171</v>
      </c>
      <c r="Q5" s="39">
        <v>-103.5</v>
      </c>
      <c r="R5" s="39">
        <v>-98.5</v>
      </c>
      <c r="T5" s="39" t="s">
        <v>164</v>
      </c>
      <c r="U5" s="39">
        <v>7.1645000000000003</v>
      </c>
    </row>
    <row r="6" spans="2:21" ht="16.5" thickTop="1" thickBot="1">
      <c r="B6" s="39" t="s">
        <v>169</v>
      </c>
      <c r="C6" s="39">
        <v>0.05</v>
      </c>
      <c r="D6" s="39">
        <v>5.0799999999999998E-2</v>
      </c>
      <c r="F6" s="39" t="s">
        <v>268</v>
      </c>
      <c r="G6" s="39" t="s">
        <v>64</v>
      </c>
      <c r="I6" s="39" t="s">
        <v>152</v>
      </c>
      <c r="J6" s="39">
        <v>2.0025000000000001E-2</v>
      </c>
      <c r="K6" s="39">
        <v>2.0199999999999999E-2</v>
      </c>
      <c r="M6" s="39" t="s">
        <v>268</v>
      </c>
      <c r="N6" s="39" t="s">
        <v>64</v>
      </c>
      <c r="P6" s="39" t="s">
        <v>172</v>
      </c>
      <c r="Q6" s="39">
        <v>-157</v>
      </c>
      <c r="R6" s="39">
        <v>-147</v>
      </c>
      <c r="T6" s="39" t="s">
        <v>165</v>
      </c>
      <c r="U6" s="39">
        <v>7.1650999999999998</v>
      </c>
    </row>
    <row r="7" spans="2:21" ht="16.5" thickTop="1" thickBot="1">
      <c r="B7" s="39" t="s">
        <v>170</v>
      </c>
      <c r="C7" s="39">
        <v>0.05</v>
      </c>
      <c r="D7" s="39">
        <v>5.2499999999999998E-2</v>
      </c>
      <c r="F7" s="39" t="s">
        <v>269</v>
      </c>
      <c r="G7" s="39" t="s">
        <v>115</v>
      </c>
      <c r="I7" s="39" t="s">
        <v>178</v>
      </c>
      <c r="J7" s="39">
        <v>2.0225E-2</v>
      </c>
      <c r="K7" s="39">
        <v>2.0325000000000003E-2</v>
      </c>
      <c r="M7" s="39" t="s">
        <v>269</v>
      </c>
      <c r="N7" s="39" t="s">
        <v>115</v>
      </c>
      <c r="P7" s="39" t="s">
        <v>150</v>
      </c>
      <c r="Q7" s="39">
        <v>-252</v>
      </c>
      <c r="R7" s="39">
        <v>-239</v>
      </c>
      <c r="T7" s="39" t="s">
        <v>270</v>
      </c>
      <c r="U7" s="39" t="s">
        <v>115</v>
      </c>
    </row>
    <row r="8" spans="2:21" ht="16.5" thickTop="1" thickBot="1">
      <c r="B8" s="39" t="s">
        <v>171</v>
      </c>
      <c r="C8" s="39">
        <v>5.0999999999999997E-2</v>
      </c>
      <c r="D8" s="39">
        <v>5.3499999999999999E-2</v>
      </c>
      <c r="F8" s="39" t="s">
        <v>166</v>
      </c>
      <c r="G8" s="41" t="str">
        <f>Calendar!C4</f>
        <v>McpCalendar@2</v>
      </c>
      <c r="I8" s="39" t="s">
        <v>153</v>
      </c>
      <c r="J8" s="39">
        <v>2.0449999999999999E-2</v>
      </c>
      <c r="K8" s="39">
        <v>2.0475E-2</v>
      </c>
      <c r="M8" s="39" t="s">
        <v>166</v>
      </c>
      <c r="N8" s="41" t="str">
        <f>Calendar!B4</f>
        <v>McpCalendar@0</v>
      </c>
      <c r="P8" s="39" t="s">
        <v>173</v>
      </c>
      <c r="Q8" s="39">
        <v>-500</v>
      </c>
      <c r="R8" s="39">
        <v>-447</v>
      </c>
      <c r="T8" s="39" t="s">
        <v>166</v>
      </c>
      <c r="U8" s="41" t="str">
        <f>Calendar!D4</f>
        <v>McpCalendar@1</v>
      </c>
    </row>
    <row r="9" spans="2:21" ht="16.5" thickTop="1" thickBot="1">
      <c r="B9" s="39" t="s">
        <v>172</v>
      </c>
      <c r="C9" s="39">
        <v>5.16E-2</v>
      </c>
      <c r="D9" s="39">
        <v>5.4100000000000002E-2</v>
      </c>
      <c r="I9" s="39" t="s">
        <v>181</v>
      </c>
      <c r="J9" s="39">
        <v>2.145E-2</v>
      </c>
      <c r="K9" s="39">
        <v>2.1499999999999998E-2</v>
      </c>
      <c r="P9" s="39" t="s">
        <v>154</v>
      </c>
      <c r="Q9" s="39">
        <v>-706</v>
      </c>
      <c r="R9" s="39">
        <v>-703</v>
      </c>
      <c r="T9" s="39" t="s">
        <v>272</v>
      </c>
      <c r="U9" s="1" t="s">
        <v>271</v>
      </c>
    </row>
    <row r="10" spans="2:21" ht="16.5" thickTop="1" thickBot="1">
      <c r="B10" s="39" t="s">
        <v>150</v>
      </c>
      <c r="C10" s="39">
        <v>5.2300000000000006E-2</v>
      </c>
      <c r="D10" s="39">
        <v>5.4299999999999994E-2</v>
      </c>
      <c r="F10" s="41" t="str">
        <f>_xll.McpYieldCurve2(F4:G8,B3:D25)</f>
        <v>McpYieldCurve2@1</v>
      </c>
      <c r="G10" s="4"/>
      <c r="I10" s="39" t="s">
        <v>182</v>
      </c>
      <c r="J10" s="39">
        <v>2.2625000000000003E-2</v>
      </c>
      <c r="K10" s="39">
        <v>2.2850000000000002E-2</v>
      </c>
      <c r="M10" s="41" t="str">
        <f>_xll.McpYieldCurve2(M4:N8,I3:K14)</f>
        <v>McpYieldCurve2@0</v>
      </c>
      <c r="N10" s="4"/>
      <c r="P10" s="39" t="s">
        <v>174</v>
      </c>
      <c r="Q10" s="39">
        <v>-970</v>
      </c>
      <c r="R10" s="39">
        <v>-947</v>
      </c>
      <c r="T10" s="41" t="str">
        <f>_xll.McpFXForwardPointsCurve2(T3:U9,P3:P23,Q3:R23,,,"VP|HD|HD")</f>
        <v>McpFXForwardPointsCurve2@0</v>
      </c>
    </row>
    <row r="11" spans="2:21" ht="16.5" thickTop="1" thickBot="1">
      <c r="B11" s="39" t="s">
        <v>173</v>
      </c>
      <c r="C11" s="39">
        <v>5.3699999999999998E-2</v>
      </c>
      <c r="D11" s="39">
        <v>5.57E-2</v>
      </c>
      <c r="I11" s="39" t="s">
        <v>184</v>
      </c>
      <c r="J11" s="39">
        <v>2.3727999999999999E-2</v>
      </c>
      <c r="K11" s="39">
        <v>2.3872000000000001E-2</v>
      </c>
      <c r="P11" s="39" t="s">
        <v>175</v>
      </c>
      <c r="Q11" s="39">
        <v>-1178</v>
      </c>
      <c r="R11" s="39">
        <v>-1173</v>
      </c>
    </row>
    <row r="12" spans="2:21" ht="16.5" thickTop="1" thickBot="1">
      <c r="B12" s="39" t="s">
        <v>154</v>
      </c>
      <c r="C12" s="39">
        <v>5.5E-2</v>
      </c>
      <c r="D12" s="39">
        <v>5.7000000000000002E-2</v>
      </c>
      <c r="I12" s="39" t="s">
        <v>185</v>
      </c>
      <c r="J12" s="39">
        <v>2.4799999999999999E-2</v>
      </c>
      <c r="K12" s="39">
        <v>2.4825E-2</v>
      </c>
      <c r="P12" s="39" t="s">
        <v>152</v>
      </c>
      <c r="Q12" s="39">
        <v>-1403</v>
      </c>
      <c r="R12" s="39">
        <v>-1394</v>
      </c>
    </row>
    <row r="13" spans="2:21" ht="16.5" thickTop="1" thickBot="1">
      <c r="B13" s="39" t="s">
        <v>174</v>
      </c>
      <c r="C13" s="39">
        <v>5.57E-2</v>
      </c>
      <c r="D13" s="39">
        <v>5.7699999999999994E-2</v>
      </c>
      <c r="I13" s="39" t="s">
        <v>260</v>
      </c>
      <c r="J13" s="39">
        <v>2.5750000000000002E-2</v>
      </c>
      <c r="K13" s="39">
        <v>2.63E-2</v>
      </c>
      <c r="P13" s="39" t="s">
        <v>176</v>
      </c>
      <c r="Q13" s="39">
        <v>-1627</v>
      </c>
      <c r="R13" s="39">
        <v>-1613</v>
      </c>
    </row>
    <row r="14" spans="2:21" ht="16.5" thickTop="1" thickBot="1">
      <c r="B14" s="39" t="s">
        <v>175</v>
      </c>
      <c r="C14" s="39">
        <v>5.6299999999999996E-2</v>
      </c>
      <c r="D14" s="39">
        <v>5.8299999999999998E-2</v>
      </c>
      <c r="I14" s="39" t="s">
        <v>261</v>
      </c>
      <c r="J14" s="39">
        <v>2.6499999999999999E-2</v>
      </c>
      <c r="K14" s="39">
        <v>2.7474999999999999E-2</v>
      </c>
      <c r="P14" s="39" t="s">
        <v>177</v>
      </c>
      <c r="Q14" s="39">
        <v>-1833</v>
      </c>
      <c r="R14" s="39">
        <v>-1817</v>
      </c>
    </row>
    <row r="15" spans="2:21" ht="16.5" thickTop="1" thickBot="1">
      <c r="B15" s="39" t="s">
        <v>152</v>
      </c>
      <c r="C15" s="39">
        <v>5.7200000000000001E-2</v>
      </c>
      <c r="D15" s="39">
        <v>5.9200000000000003E-2</v>
      </c>
      <c r="P15" s="39" t="s">
        <v>178</v>
      </c>
      <c r="Q15" s="39">
        <v>-2030</v>
      </c>
      <c r="R15" s="39">
        <v>-1935</v>
      </c>
    </row>
    <row r="16" spans="2:21" ht="16.5" thickTop="1" thickBot="1">
      <c r="B16" s="39" t="s">
        <v>176</v>
      </c>
      <c r="C16" s="39">
        <v>5.7699999999999994E-2</v>
      </c>
      <c r="D16" s="39">
        <v>5.9699999999999996E-2</v>
      </c>
      <c r="P16" s="39" t="s">
        <v>179</v>
      </c>
      <c r="Q16" s="39">
        <v>-2220</v>
      </c>
      <c r="R16" s="39">
        <v>-2200</v>
      </c>
    </row>
    <row r="17" spans="2:24" ht="16.5" thickTop="1" thickBot="1">
      <c r="B17" s="39" t="s">
        <v>177</v>
      </c>
      <c r="C17" s="39">
        <v>5.8099999999999999E-2</v>
      </c>
      <c r="D17" s="39">
        <v>6.0100000000000001E-2</v>
      </c>
      <c r="P17" s="39" t="s">
        <v>180</v>
      </c>
      <c r="Q17" s="39">
        <v>-2400</v>
      </c>
      <c r="R17" s="39">
        <v>-2380</v>
      </c>
    </row>
    <row r="18" spans="2:24" ht="16.5" thickTop="1" thickBot="1">
      <c r="B18" s="39" t="s">
        <v>178</v>
      </c>
      <c r="C18" s="39">
        <v>5.8400000000000001E-2</v>
      </c>
      <c r="D18" s="39">
        <v>6.0400000000000002E-2</v>
      </c>
      <c r="P18" s="39" t="s">
        <v>153</v>
      </c>
      <c r="Q18" s="39">
        <v>-2488</v>
      </c>
      <c r="R18" s="39">
        <v>-2481</v>
      </c>
    </row>
    <row r="19" spans="2:24" ht="16.5" thickTop="1" thickBot="1">
      <c r="B19" s="39" t="s">
        <v>179</v>
      </c>
      <c r="C19" s="39">
        <v>5.8600000000000006E-2</v>
      </c>
      <c r="D19" s="39">
        <v>6.0599999999999994E-2</v>
      </c>
      <c r="P19" s="39" t="s">
        <v>183</v>
      </c>
      <c r="Q19" s="39">
        <v>-3300</v>
      </c>
      <c r="R19" s="39">
        <v>-2950</v>
      </c>
    </row>
    <row r="20" spans="2:24" ht="16.5" thickTop="1" thickBot="1">
      <c r="B20" s="39" t="s">
        <v>180</v>
      </c>
      <c r="C20" s="39">
        <v>5.6900000000000006E-2</v>
      </c>
      <c r="D20" s="39">
        <v>5.9400000000000001E-2</v>
      </c>
      <c r="P20" s="39" t="s">
        <v>181</v>
      </c>
      <c r="Q20" s="39">
        <v>-4000</v>
      </c>
      <c r="R20" s="39">
        <v>-3500</v>
      </c>
    </row>
    <row r="21" spans="2:24" ht="16.5" thickTop="1" thickBot="1">
      <c r="B21" s="39" t="s">
        <v>153</v>
      </c>
      <c r="C21" s="39">
        <v>5.8899999999999994E-2</v>
      </c>
      <c r="D21" s="39">
        <v>6.0899999999999996E-2</v>
      </c>
      <c r="P21" s="39" t="s">
        <v>182</v>
      </c>
      <c r="Q21" s="39">
        <v>-5150</v>
      </c>
      <c r="R21" s="39">
        <v>-3800</v>
      </c>
    </row>
    <row r="22" spans="2:24" ht="16.5" thickTop="1" thickBot="1">
      <c r="B22" s="39" t="s">
        <v>181</v>
      </c>
      <c r="C22" s="39">
        <v>0.05</v>
      </c>
      <c r="D22" s="39">
        <v>5.2499999999999998E-2</v>
      </c>
      <c r="P22" s="39" t="s">
        <v>184</v>
      </c>
      <c r="Q22" s="39">
        <v>-4900</v>
      </c>
      <c r="R22" s="39">
        <v>-4150</v>
      </c>
    </row>
    <row r="23" spans="2:24" ht="16.5" thickTop="1" thickBot="1">
      <c r="B23" s="39" t="s">
        <v>182</v>
      </c>
      <c r="C23" s="39">
        <v>4.5199999999999997E-2</v>
      </c>
      <c r="D23" s="39">
        <v>4.82E-2</v>
      </c>
      <c r="P23" s="39" t="s">
        <v>185</v>
      </c>
      <c r="Q23" s="39">
        <v>-4410</v>
      </c>
      <c r="R23" s="39">
        <v>-3610</v>
      </c>
    </row>
    <row r="24" spans="2:24" ht="16.5" thickTop="1" thickBot="1">
      <c r="B24" s="39" t="s">
        <v>184</v>
      </c>
      <c r="C24" s="39">
        <v>4.2599999999999999E-2</v>
      </c>
      <c r="D24" s="39">
        <v>4.5599999999999995E-2</v>
      </c>
    </row>
    <row r="25" spans="2:24" ht="16.5" thickTop="1" thickBot="1">
      <c r="B25" s="39" t="s">
        <v>185</v>
      </c>
      <c r="C25" s="39">
        <v>4.1100000000000005E-2</v>
      </c>
      <c r="D25" s="39">
        <v>4.41E-2</v>
      </c>
    </row>
    <row r="26" spans="2:24" ht="15.75" thickTop="1"/>
    <row r="30" spans="2:24">
      <c r="C30" s="3"/>
      <c r="D30" s="3"/>
      <c r="E30" s="3"/>
      <c r="J30" s="3"/>
      <c r="K30" s="3"/>
      <c r="L30" s="3"/>
      <c r="M30" s="3"/>
      <c r="Q30" s="3"/>
      <c r="R30" s="3"/>
      <c r="S30" s="3"/>
      <c r="W30" s="3"/>
      <c r="X30" s="3"/>
    </row>
    <row r="31" spans="2:24">
      <c r="B31" s="3"/>
      <c r="C31" s="3"/>
      <c r="J31" s="3"/>
      <c r="K31" s="3"/>
      <c r="L31" s="6"/>
      <c r="M31" s="2"/>
      <c r="P31" s="3"/>
      <c r="Q31" s="3"/>
      <c r="R31" s="3"/>
      <c r="S31" s="3"/>
    </row>
    <row r="32" spans="2:24">
      <c r="B32" s="3"/>
      <c r="C32" s="3"/>
      <c r="J32" s="3"/>
      <c r="K32" s="3"/>
      <c r="L32" s="6"/>
      <c r="M32" s="2"/>
      <c r="P32" s="3"/>
      <c r="Q32" s="3"/>
      <c r="R32" s="3"/>
      <c r="S32" s="3"/>
      <c r="W32" s="3"/>
      <c r="X32" s="3"/>
    </row>
    <row r="33" spans="2:24">
      <c r="B33" s="3"/>
      <c r="C33" s="3"/>
      <c r="J33" s="3"/>
      <c r="K33" s="3"/>
      <c r="L33" s="6"/>
      <c r="M33" s="2"/>
      <c r="P33" s="3"/>
      <c r="Q33" s="3"/>
      <c r="R33" s="3"/>
      <c r="S33" s="3"/>
      <c r="W33" s="3"/>
      <c r="X33" s="3"/>
    </row>
    <row r="34" spans="2:24">
      <c r="B34" s="3"/>
      <c r="C34" s="3"/>
      <c r="J34" s="3"/>
      <c r="K34" s="3"/>
      <c r="L34" s="6"/>
      <c r="M34" s="2"/>
      <c r="P34" s="3"/>
      <c r="Q34" s="3"/>
      <c r="R34" s="3"/>
      <c r="S34" s="3"/>
      <c r="U34" s="3"/>
      <c r="V34" s="3"/>
      <c r="W34" s="3"/>
      <c r="X34" s="3"/>
    </row>
    <row r="35" spans="2:24">
      <c r="B35" s="3"/>
      <c r="C35" s="3"/>
      <c r="J35" s="3"/>
      <c r="K35" s="3"/>
      <c r="L35" s="6"/>
      <c r="M35" s="2"/>
      <c r="P35" s="3"/>
      <c r="Q35" s="3"/>
      <c r="U35" s="3"/>
      <c r="V35" s="3"/>
    </row>
    <row r="36" spans="2:24">
      <c r="B36" s="3"/>
      <c r="C36" s="3"/>
      <c r="J36" s="3"/>
      <c r="K36" s="3"/>
      <c r="L36" s="6"/>
      <c r="M36" s="2"/>
      <c r="P36" s="3"/>
      <c r="Q36" s="3"/>
      <c r="U36" s="3"/>
      <c r="V36" s="3"/>
    </row>
    <row r="37" spans="2:24">
      <c r="B37" s="3"/>
      <c r="C37" s="3"/>
      <c r="J37" s="3"/>
      <c r="K37" s="3"/>
      <c r="L37" s="6"/>
      <c r="M37" s="2"/>
      <c r="P37" s="3"/>
      <c r="Q37" s="3"/>
      <c r="U37" s="3"/>
      <c r="V37" s="3"/>
    </row>
    <row r="38" spans="2:24">
      <c r="B38" s="3"/>
      <c r="C38" s="3"/>
      <c r="J38" s="3"/>
      <c r="K38" s="3"/>
      <c r="L38" s="6"/>
      <c r="M38" s="2"/>
      <c r="P38" s="3"/>
      <c r="Q38" s="3"/>
      <c r="U38" s="3"/>
      <c r="V38" s="3"/>
    </row>
    <row r="39" spans="2:24">
      <c r="B39" s="3"/>
      <c r="C39" s="3"/>
      <c r="J39" s="3"/>
      <c r="K39" s="3"/>
      <c r="L39" s="6"/>
      <c r="M39" s="2"/>
      <c r="P39" s="3"/>
      <c r="Q39" s="3"/>
      <c r="U39" s="3"/>
      <c r="V39" s="3"/>
    </row>
    <row r="40" spans="2:24">
      <c r="B40" s="3"/>
      <c r="C40" s="3"/>
      <c r="J40" s="3"/>
      <c r="K40" s="3"/>
      <c r="L40" s="6"/>
      <c r="M40" s="2"/>
      <c r="P40" s="3"/>
      <c r="Q40" s="3"/>
      <c r="U40" s="3"/>
      <c r="V40" s="3"/>
    </row>
    <row r="41" spans="2:24">
      <c r="B41" s="3"/>
      <c r="C41" s="3"/>
      <c r="J41" s="3"/>
      <c r="K41" s="3"/>
      <c r="L41" s="6"/>
      <c r="M41" s="2"/>
      <c r="P41" s="3"/>
      <c r="Q41" s="3"/>
      <c r="U41" s="3"/>
      <c r="V41" s="3"/>
    </row>
    <row r="42" spans="2:24">
      <c r="B42" s="3"/>
      <c r="C42" s="3"/>
      <c r="P42" s="3"/>
      <c r="Q42" s="3"/>
      <c r="U42" s="3"/>
      <c r="V42" s="3"/>
    </row>
    <row r="43" spans="2:24">
      <c r="B43" s="3"/>
      <c r="C43" s="3"/>
      <c r="P43" s="3"/>
      <c r="Q43" s="3"/>
      <c r="U43" s="3"/>
      <c r="V43" s="3"/>
    </row>
    <row r="44" spans="2:24">
      <c r="B44" s="3"/>
      <c r="C44" s="3"/>
      <c r="P44" s="3"/>
      <c r="Q44" s="3"/>
      <c r="U44" s="3"/>
      <c r="V44" s="3"/>
    </row>
    <row r="45" spans="2:24">
      <c r="B45" s="3"/>
      <c r="C45" s="3"/>
      <c r="P45" s="3"/>
      <c r="Q45" s="3"/>
      <c r="U45" s="3"/>
      <c r="V45" s="3"/>
    </row>
    <row r="46" spans="2:24">
      <c r="B46" s="3"/>
      <c r="C46" s="3"/>
      <c r="P46" s="3"/>
      <c r="Q46" s="3"/>
      <c r="U46" s="3"/>
      <c r="V46" s="3"/>
    </row>
    <row r="47" spans="2:24">
      <c r="B47" s="3"/>
      <c r="C47" s="3"/>
      <c r="P47" s="3"/>
      <c r="Q47" s="3"/>
      <c r="U47" s="3"/>
      <c r="V47" s="3"/>
    </row>
    <row r="48" spans="2:24">
      <c r="B48" s="3"/>
      <c r="C48" s="3"/>
      <c r="P48" s="3"/>
      <c r="Q48" s="3"/>
      <c r="U48" s="3"/>
      <c r="V48" s="3"/>
    </row>
    <row r="49" spans="2:22">
      <c r="B49" s="3"/>
      <c r="C49" s="3"/>
      <c r="P49" s="3"/>
      <c r="Q49" s="3"/>
      <c r="U49" s="3"/>
      <c r="V49" s="3"/>
    </row>
    <row r="50" spans="2:22">
      <c r="B50" s="3"/>
      <c r="C50" s="3"/>
      <c r="P50" s="3"/>
      <c r="Q50" s="3"/>
      <c r="U50" s="3"/>
      <c r="V50" s="3"/>
    </row>
    <row r="51" spans="2:22">
      <c r="B51" s="3"/>
      <c r="C51" s="3"/>
      <c r="P51" s="3"/>
      <c r="Q51" s="3"/>
      <c r="U51" s="3"/>
      <c r="V51" s="3"/>
    </row>
    <row r="52" spans="2:22">
      <c r="B52" s="3"/>
      <c r="C52" s="3"/>
      <c r="P52" s="3"/>
      <c r="Q52" s="3"/>
      <c r="U52" s="3"/>
      <c r="V52" s="3"/>
    </row>
    <row r="53" spans="2:22">
      <c r="P53" s="3"/>
      <c r="Q53" s="3"/>
      <c r="U53" s="3"/>
      <c r="V53" s="3"/>
    </row>
    <row r="54" spans="2:22">
      <c r="P54" s="3"/>
      <c r="Q54" s="3"/>
      <c r="U54" s="3"/>
      <c r="V54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92E-2790-49D0-9F04-62A77038E352}">
  <dimension ref="A2:X341"/>
  <sheetViews>
    <sheetView zoomScale="80" zoomScaleNormal="80" workbookViewId="0">
      <selection activeCell="V19" sqref="V19"/>
    </sheetView>
  </sheetViews>
  <sheetFormatPr defaultColWidth="8.85546875" defaultRowHeight="15"/>
  <cols>
    <col min="1" max="1" width="11.5703125" style="1" customWidth="1"/>
    <col min="2" max="2" width="11.28515625" style="1" customWidth="1"/>
    <col min="3" max="3" width="14.7109375" style="1" customWidth="1"/>
    <col min="4" max="4" width="12.5703125" style="1" customWidth="1"/>
    <col min="5" max="5" width="14.42578125" style="1" customWidth="1"/>
    <col min="6" max="6" width="17.28515625" style="1" customWidth="1"/>
    <col min="7" max="7" width="10.85546875" style="1" customWidth="1"/>
    <col min="8" max="8" width="11.5703125" style="1" customWidth="1"/>
    <col min="9" max="9" width="12.28515625" style="1" customWidth="1"/>
    <col min="10" max="10" width="11" style="1" customWidth="1"/>
    <col min="11" max="11" width="12" style="1" customWidth="1"/>
    <col min="12" max="12" width="10.7109375" style="1" customWidth="1"/>
    <col min="13" max="13" width="11" style="1" customWidth="1"/>
    <col min="14" max="14" width="10.28515625" style="1" customWidth="1"/>
    <col min="15" max="15" width="10.140625" style="1" customWidth="1"/>
    <col min="16" max="16" width="10.5703125" style="1" customWidth="1"/>
    <col min="17" max="18" width="10.42578125" style="1" customWidth="1"/>
    <col min="19" max="19" width="10.5703125" style="1" customWidth="1"/>
    <col min="20" max="20" width="10.42578125" style="1" customWidth="1"/>
    <col min="21" max="21" width="3.85546875" style="1" customWidth="1"/>
    <col min="22" max="22" width="25.85546875" style="1" customWidth="1"/>
    <col min="23" max="23" width="19.85546875" style="1" customWidth="1"/>
    <col min="24" max="16384" width="8.85546875" style="1"/>
  </cols>
  <sheetData>
    <row r="2" spans="1:24" ht="15.75" thickBot="1">
      <c r="B2" s="34" t="s">
        <v>283</v>
      </c>
      <c r="C2" s="34"/>
      <c r="D2" s="34"/>
      <c r="E2" s="34"/>
      <c r="F2" s="34" t="s">
        <v>186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ht="16.5" thickTop="1" thickBot="1">
      <c r="A3" s="1" t="s">
        <v>187</v>
      </c>
      <c r="B3" s="1" t="s">
        <v>188</v>
      </c>
      <c r="C3" s="7" t="s">
        <v>189</v>
      </c>
      <c r="D3" s="7" t="s">
        <v>190</v>
      </c>
      <c r="E3" s="7" t="s">
        <v>191</v>
      </c>
      <c r="F3" s="7" t="s">
        <v>192</v>
      </c>
      <c r="G3" s="7" t="s">
        <v>193</v>
      </c>
      <c r="H3" s="7" t="s">
        <v>194</v>
      </c>
      <c r="I3" s="7" t="s">
        <v>195</v>
      </c>
      <c r="J3" s="7" t="s">
        <v>196</v>
      </c>
      <c r="K3" s="7" t="s">
        <v>197</v>
      </c>
      <c r="L3" s="7" t="s">
        <v>198</v>
      </c>
      <c r="M3" s="7" t="s">
        <v>199</v>
      </c>
      <c r="N3" s="7" t="s">
        <v>200</v>
      </c>
      <c r="O3" s="7" t="s">
        <v>201</v>
      </c>
      <c r="P3" s="7" t="s">
        <v>202</v>
      </c>
      <c r="Q3" s="7" t="s">
        <v>203</v>
      </c>
      <c r="R3" s="7" t="s">
        <v>204</v>
      </c>
      <c r="S3" s="7" t="s">
        <v>205</v>
      </c>
      <c r="T3" s="7" t="s">
        <v>206</v>
      </c>
      <c r="V3" s="34" t="s">
        <v>284</v>
      </c>
      <c r="W3" s="34"/>
    </row>
    <row r="4" spans="1:24" ht="16.5" thickTop="1" thickBot="1">
      <c r="A4" s="41">
        <f>_xll.CalendarAddPeriod($W$5,$W$4,C4)</f>
        <v>45429</v>
      </c>
      <c r="B4" s="41">
        <f>_xll.CalendarValueDate($W$5,A4)</f>
        <v>45433</v>
      </c>
      <c r="C4" s="8" t="s">
        <v>147</v>
      </c>
      <c r="D4" s="1">
        <v>5.3259999999999995E-2</v>
      </c>
      <c r="E4" s="1">
        <v>5.2290000000000003E-2</v>
      </c>
      <c r="F4" s="1">
        <v>5.1609999999999996E-2</v>
      </c>
      <c r="G4" s="1">
        <v>5.1490000000000001E-2</v>
      </c>
      <c r="H4" s="1">
        <v>5.2140000000000006E-2</v>
      </c>
      <c r="I4" s="1">
        <v>5.3339999999999999E-2</v>
      </c>
      <c r="J4" s="1">
        <v>5.4710000000000002E-2</v>
      </c>
      <c r="K4" s="1">
        <v>5.5890000000000002E-2</v>
      </c>
      <c r="L4" s="9">
        <v>5.6500000000000002E-2</v>
      </c>
      <c r="M4" s="1">
        <v>5.6280000000000004E-2</v>
      </c>
      <c r="N4" s="1">
        <v>5.5469999999999998E-2</v>
      </c>
      <c r="O4" s="1">
        <v>5.4429999999999999E-2</v>
      </c>
      <c r="P4" s="1">
        <v>5.3529999999999994E-2</v>
      </c>
      <c r="Q4" s="1">
        <v>5.3109999999999997E-2</v>
      </c>
      <c r="R4" s="1">
        <v>5.3409999999999999E-2</v>
      </c>
      <c r="S4" s="1">
        <v>5.4219999999999997E-2</v>
      </c>
      <c r="T4" s="1">
        <v>5.5300000000000002E-2</v>
      </c>
      <c r="V4" s="10" t="s">
        <v>145</v>
      </c>
      <c r="W4" s="10">
        <f>DEPO!G4</f>
        <v>45428</v>
      </c>
    </row>
    <row r="5" spans="1:24" ht="16.5" thickTop="1" thickBot="1">
      <c r="A5" s="41">
        <f>_xll.CalendarFXOExpiryDate($W$5,B5)</f>
        <v>45436</v>
      </c>
      <c r="B5" s="41">
        <f>_xll.CalendarAddPeriod($W$5,$W$16,C5,"Following")</f>
        <v>45440</v>
      </c>
      <c r="C5" s="8" t="s">
        <v>207</v>
      </c>
      <c r="D5" s="1">
        <v>5.0469999999999994E-2</v>
      </c>
      <c r="E5" s="1">
        <v>5.0959999999999998E-2</v>
      </c>
      <c r="F5" s="1">
        <v>5.135E-2</v>
      </c>
      <c r="G5" s="1">
        <v>5.1319999999999998E-2</v>
      </c>
      <c r="H5" s="1">
        <v>5.0949999999999995E-2</v>
      </c>
      <c r="I5" s="1">
        <v>5.058E-2</v>
      </c>
      <c r="J5" s="1">
        <v>5.0270000000000002E-2</v>
      </c>
      <c r="K5" s="1">
        <v>5.006E-2</v>
      </c>
      <c r="L5" s="9">
        <v>0.05</v>
      </c>
      <c r="M5" s="1">
        <v>5.0140000000000004E-2</v>
      </c>
      <c r="N5" s="1">
        <v>5.0479999999999997E-2</v>
      </c>
      <c r="O5" s="1">
        <v>5.1040000000000002E-2</v>
      </c>
      <c r="P5" s="1">
        <v>5.1810000000000002E-2</v>
      </c>
      <c r="Q5" s="1">
        <v>5.2809999999999996E-2</v>
      </c>
      <c r="R5" s="1">
        <v>5.3739999999999996E-2</v>
      </c>
      <c r="S5" s="1">
        <v>5.4420000000000003E-2</v>
      </c>
      <c r="T5" s="1">
        <v>5.509E-2</v>
      </c>
      <c r="V5" s="10" t="s">
        <v>166</v>
      </c>
      <c r="W5" s="41" t="str">
        <f>Calendar!D4</f>
        <v>McpCalendar@1</v>
      </c>
    </row>
    <row r="6" spans="1:24" ht="16.5" thickTop="1" thickBot="1">
      <c r="A6" s="41">
        <f>_xll.CalendarFXOExpiryDate($W$5,B6)</f>
        <v>45442</v>
      </c>
      <c r="B6" s="41">
        <f>_xll.CalendarAddPeriod($W$5,$W$16,C6,"Following")</f>
        <v>45446</v>
      </c>
      <c r="C6" s="8" t="s">
        <v>143</v>
      </c>
      <c r="D6" s="1">
        <v>5.076E-2</v>
      </c>
      <c r="E6" s="1">
        <v>5.0700000000000002E-2</v>
      </c>
      <c r="F6" s="1">
        <v>5.0590000000000003E-2</v>
      </c>
      <c r="G6" s="1">
        <v>5.0290000000000001E-2</v>
      </c>
      <c r="H6" s="1">
        <v>4.9850000000000005E-2</v>
      </c>
      <c r="I6" s="1">
        <v>4.947E-2</v>
      </c>
      <c r="J6" s="1">
        <v>4.9180000000000001E-2</v>
      </c>
      <c r="K6" s="1">
        <v>4.9020000000000001E-2</v>
      </c>
      <c r="L6" s="9">
        <v>4.9000000000000002E-2</v>
      </c>
      <c r="M6" s="1">
        <v>4.9149999999999999E-2</v>
      </c>
      <c r="N6" s="1">
        <v>4.9500000000000002E-2</v>
      </c>
      <c r="O6" s="1">
        <v>5.0039999999999994E-2</v>
      </c>
      <c r="P6" s="1">
        <v>5.0799999999999998E-2</v>
      </c>
      <c r="Q6" s="1">
        <v>5.178E-2</v>
      </c>
      <c r="R6" s="1">
        <v>5.2809999999999996E-2</v>
      </c>
      <c r="S6" s="1">
        <v>5.3769999999999998E-2</v>
      </c>
      <c r="T6" s="1">
        <v>5.4760000000000003E-2</v>
      </c>
      <c r="V6" s="10" t="s">
        <v>245</v>
      </c>
      <c r="W6" s="10" t="s">
        <v>1</v>
      </c>
    </row>
    <row r="7" spans="1:24" ht="16.5" thickTop="1" thickBot="1">
      <c r="A7" s="41">
        <f>_xll.CalendarFXOExpiryDate($W$5,B7)</f>
        <v>45449</v>
      </c>
      <c r="B7" s="41">
        <f>_xll.CalendarAddPeriod($W$5,$W$16,C7,"Following")</f>
        <v>45454</v>
      </c>
      <c r="C7" s="8" t="s">
        <v>208</v>
      </c>
      <c r="D7" s="1">
        <v>4.7850000000000004E-2</v>
      </c>
      <c r="E7" s="1">
        <v>4.861E-2</v>
      </c>
      <c r="F7" s="1">
        <v>4.9240000000000006E-2</v>
      </c>
      <c r="G7" s="1">
        <v>4.929E-2</v>
      </c>
      <c r="H7" s="1">
        <v>4.8910000000000002E-2</v>
      </c>
      <c r="I7" s="1">
        <v>4.8550000000000003E-2</v>
      </c>
      <c r="J7" s="1">
        <v>4.8259999999999997E-2</v>
      </c>
      <c r="K7" s="1">
        <v>4.8059999999999999E-2</v>
      </c>
      <c r="L7" s="9">
        <v>4.8000000000000001E-2</v>
      </c>
      <c r="M7" s="1">
        <v>4.811E-2</v>
      </c>
      <c r="N7" s="1">
        <v>4.8419999999999998E-2</v>
      </c>
      <c r="O7" s="1">
        <v>4.8949999999999994E-2</v>
      </c>
      <c r="P7" s="1">
        <v>4.9729999999999996E-2</v>
      </c>
      <c r="Q7" s="1">
        <v>5.0780000000000006E-2</v>
      </c>
      <c r="R7" s="1">
        <v>5.1689999999999993E-2</v>
      </c>
      <c r="S7" s="1">
        <v>5.2220000000000003E-2</v>
      </c>
      <c r="T7" s="1">
        <v>5.2720000000000003E-2</v>
      </c>
      <c r="V7" s="10" t="s">
        <v>273</v>
      </c>
      <c r="W7" s="10" t="s">
        <v>42</v>
      </c>
      <c r="X7" s="1">
        <v>1</v>
      </c>
    </row>
    <row r="8" spans="1:24" ht="16.5" thickTop="1" thickBot="1">
      <c r="A8" s="41">
        <f>_xll.CalendarFXOExpiryDate($W$5,B8)</f>
        <v>45461</v>
      </c>
      <c r="B8" s="41">
        <f>_xll.CalendarAddPeriod($W$5,$W$16,C8,"ModifiedFollowing")</f>
        <v>45463</v>
      </c>
      <c r="C8" s="8" t="s">
        <v>144</v>
      </c>
      <c r="D8" s="1">
        <v>4.7729999999999995E-2</v>
      </c>
      <c r="E8" s="1">
        <v>4.7390000000000002E-2</v>
      </c>
      <c r="F8" s="1">
        <v>4.7050000000000002E-2</v>
      </c>
      <c r="G8" s="1">
        <v>4.6630000000000005E-2</v>
      </c>
      <c r="H8" s="1">
        <v>4.6210000000000001E-2</v>
      </c>
      <c r="I8" s="1">
        <v>4.5880000000000004E-2</v>
      </c>
      <c r="J8" s="1">
        <v>4.5670000000000002E-2</v>
      </c>
      <c r="K8" s="1">
        <v>4.5629999999999997E-2</v>
      </c>
      <c r="L8" s="9">
        <v>4.5749999999999999E-2</v>
      </c>
      <c r="M8" s="1">
        <v>4.6079999999999996E-2</v>
      </c>
      <c r="N8" s="1">
        <v>4.6589999999999999E-2</v>
      </c>
      <c r="O8" s="1">
        <v>4.7230000000000001E-2</v>
      </c>
      <c r="P8" s="1">
        <v>4.7960000000000003E-2</v>
      </c>
      <c r="Q8" s="1">
        <v>4.8760000000000005E-2</v>
      </c>
      <c r="R8" s="1">
        <v>4.9489999999999999E-2</v>
      </c>
      <c r="S8" s="1">
        <v>5.0119999999999998E-2</v>
      </c>
      <c r="T8" s="1">
        <v>5.0730000000000004E-2</v>
      </c>
      <c r="V8" s="10" t="s">
        <v>274</v>
      </c>
      <c r="W8" s="10" t="s">
        <v>209</v>
      </c>
    </row>
    <row r="9" spans="1:24" ht="16.5" thickTop="1" thickBot="1">
      <c r="A9" s="41">
        <f>_xll.CalendarFXOExpiryDate($W$5,B9)</f>
        <v>45470</v>
      </c>
      <c r="B9" s="41">
        <f>_xll.CalendarAddPeriod($W$5,$W$16,C9,"ModifiedFollowing")</f>
        <v>45474</v>
      </c>
      <c r="C9" s="8" t="s">
        <v>210</v>
      </c>
      <c r="D9" s="1">
        <v>4.6920000000000003E-2</v>
      </c>
      <c r="E9" s="1">
        <v>4.6710000000000002E-2</v>
      </c>
      <c r="F9" s="1">
        <v>4.6490000000000004E-2</v>
      </c>
      <c r="G9" s="1">
        <v>4.6130000000000004E-2</v>
      </c>
      <c r="H9" s="1">
        <v>4.5730000000000007E-2</v>
      </c>
      <c r="I9" s="1">
        <v>4.5419999999999995E-2</v>
      </c>
      <c r="J9" s="1">
        <v>4.5240000000000002E-2</v>
      </c>
      <c r="K9" s="1">
        <v>4.5220000000000003E-2</v>
      </c>
      <c r="L9" s="9">
        <v>4.5350000000000001E-2</v>
      </c>
      <c r="M9" s="1">
        <v>4.5679999999999998E-2</v>
      </c>
      <c r="N9" s="1">
        <v>4.6180000000000006E-2</v>
      </c>
      <c r="O9" s="1">
        <v>4.684E-2</v>
      </c>
      <c r="P9" s="1">
        <v>4.7599999999999996E-2</v>
      </c>
      <c r="Q9" s="1">
        <v>4.845E-2</v>
      </c>
      <c r="R9" s="1">
        <v>4.922E-2</v>
      </c>
      <c r="S9" s="1">
        <v>4.9850000000000005E-2</v>
      </c>
      <c r="T9" s="1">
        <v>5.0450000000000002E-2</v>
      </c>
      <c r="V9" s="10" t="s">
        <v>280</v>
      </c>
      <c r="W9" s="41" t="str">
        <f>DEPO!F10</f>
        <v>McpYieldCurve2@1</v>
      </c>
    </row>
    <row r="10" spans="1:24" ht="16.5" thickTop="1" thickBot="1">
      <c r="A10" s="41">
        <f>_xll.CalendarFXOExpiryDate($W$5,B10)</f>
        <v>45491</v>
      </c>
      <c r="B10" s="41">
        <f>_xll.CalendarAddPeriod($W$5,$W$16,C10,"ModifiedFollowing")</f>
        <v>45495</v>
      </c>
      <c r="C10" s="8" t="s">
        <v>148</v>
      </c>
      <c r="D10" s="1">
        <v>4.623E-2</v>
      </c>
      <c r="E10" s="1">
        <v>4.6130000000000004E-2</v>
      </c>
      <c r="F10" s="1">
        <v>4.6010000000000002E-2</v>
      </c>
      <c r="G10" s="1">
        <v>4.5700000000000005E-2</v>
      </c>
      <c r="H10" s="1">
        <v>4.5309999999999996E-2</v>
      </c>
      <c r="I10" s="1">
        <v>4.5030000000000001E-2</v>
      </c>
      <c r="J10" s="1">
        <v>4.487E-2</v>
      </c>
      <c r="K10" s="1">
        <v>4.487E-2</v>
      </c>
      <c r="L10" s="9">
        <v>4.4999999999999998E-2</v>
      </c>
      <c r="M10" s="1">
        <v>4.5330000000000002E-2</v>
      </c>
      <c r="N10" s="1">
        <v>4.5839999999999999E-2</v>
      </c>
      <c r="O10" s="1">
        <v>4.6500000000000007E-2</v>
      </c>
      <c r="P10" s="1">
        <v>4.7279999999999996E-2</v>
      </c>
      <c r="Q10" s="1">
        <v>4.8179999999999994E-2</v>
      </c>
      <c r="R10" s="1">
        <v>4.8989999999999999E-2</v>
      </c>
      <c r="S10" s="1">
        <v>4.9619999999999997E-2</v>
      </c>
      <c r="T10" s="1">
        <v>5.0220000000000001E-2</v>
      </c>
      <c r="V10" s="10" t="s">
        <v>281</v>
      </c>
      <c r="W10" s="41" t="str">
        <f>DEPO!M10</f>
        <v>McpYieldCurve2@0</v>
      </c>
    </row>
    <row r="11" spans="1:24" ht="16.5" thickTop="1" thickBot="1">
      <c r="A11" s="41">
        <f>_xll.CalendarFXOExpiryDate($W$5,B11)</f>
        <v>45520</v>
      </c>
      <c r="B11" s="41">
        <f>_xll.CalendarAddPeriod($W$5,$W$16,C11,"ModifiedFollowing")</f>
        <v>45524</v>
      </c>
      <c r="C11" s="8" t="s">
        <v>151</v>
      </c>
      <c r="D11" s="1">
        <v>4.5830000000000003E-2</v>
      </c>
      <c r="E11" s="1">
        <v>4.5400000000000003E-2</v>
      </c>
      <c r="F11" s="1">
        <v>4.4999999999999998E-2</v>
      </c>
      <c r="G11" s="1">
        <v>4.4600000000000001E-2</v>
      </c>
      <c r="H11" s="1">
        <v>4.4249999999999998E-2</v>
      </c>
      <c r="I11" s="1">
        <v>4.4000000000000004E-2</v>
      </c>
      <c r="J11" s="1">
        <v>4.3869999999999992E-2</v>
      </c>
      <c r="K11" s="1">
        <v>4.3890000000000005E-2</v>
      </c>
      <c r="L11" s="9">
        <v>4.4000000000000004E-2</v>
      </c>
      <c r="M11" s="1">
        <v>4.428E-2</v>
      </c>
      <c r="N11" s="1">
        <v>4.4729999999999999E-2</v>
      </c>
      <c r="O11" s="1">
        <v>4.5339999999999998E-2</v>
      </c>
      <c r="P11" s="1">
        <v>4.6120000000000001E-2</v>
      </c>
      <c r="Q11" s="1">
        <v>4.7050000000000002E-2</v>
      </c>
      <c r="R11" s="1">
        <v>4.8099999999999997E-2</v>
      </c>
      <c r="S11" s="1">
        <v>4.9189999999999998E-2</v>
      </c>
      <c r="T11" s="1">
        <v>5.0309999999999994E-2</v>
      </c>
      <c r="V11" s="10" t="s">
        <v>275</v>
      </c>
      <c r="W11" s="10" t="s">
        <v>211</v>
      </c>
    </row>
    <row r="12" spans="1:24" ht="16.5" thickTop="1" thickBot="1">
      <c r="A12" s="41">
        <f>_xll.CalendarFXOExpiryDate($W$5,B12)</f>
        <v>45553</v>
      </c>
      <c r="B12" s="41">
        <f>_xll.CalendarAddPeriod($W$5,$W$16,C12,"ModifiedFollowing")</f>
        <v>45555</v>
      </c>
      <c r="C12" s="8" t="s">
        <v>212</v>
      </c>
      <c r="D12" s="1">
        <v>4.6490000000000004E-2</v>
      </c>
      <c r="E12" s="1">
        <v>4.5919999999999996E-2</v>
      </c>
      <c r="F12" s="1">
        <v>4.5380000000000004E-2</v>
      </c>
      <c r="G12" s="1">
        <v>4.487E-2</v>
      </c>
      <c r="H12" s="1">
        <v>4.4429999999999997E-2</v>
      </c>
      <c r="I12" s="1">
        <v>4.41E-2</v>
      </c>
      <c r="J12" s="1">
        <v>4.3920000000000001E-2</v>
      </c>
      <c r="K12" s="1">
        <v>4.3899999999999995E-2</v>
      </c>
      <c r="L12" s="9">
        <v>4.4000000000000004E-2</v>
      </c>
      <c r="M12" s="1">
        <v>4.428E-2</v>
      </c>
      <c r="N12" s="1">
        <v>4.4790000000000003E-2</v>
      </c>
      <c r="O12" s="1">
        <v>4.548E-2</v>
      </c>
      <c r="P12" s="1">
        <v>4.6359999999999998E-2</v>
      </c>
      <c r="Q12" s="1">
        <v>4.7419999999999997E-2</v>
      </c>
      <c r="R12" s="1">
        <v>4.861E-2</v>
      </c>
      <c r="S12" s="1">
        <v>4.9889999999999997E-2</v>
      </c>
      <c r="T12" s="1">
        <v>5.1200000000000002E-2</v>
      </c>
      <c r="V12" s="10" t="s">
        <v>276</v>
      </c>
      <c r="W12" s="41" t="str">
        <f>DEPO!T10</f>
        <v>McpFXForwardPointsCurve2@0</v>
      </c>
    </row>
    <row r="13" spans="1:24" ht="16.5" thickTop="1" thickBot="1">
      <c r="A13" s="41">
        <f>_xll.CalendarFXOExpiryDate($W$5,B13)</f>
        <v>45582</v>
      </c>
      <c r="B13" s="41">
        <f>_xll.CalendarAddPeriod($W$5,$W$16,C13,"ModifiedFollowing")</f>
        <v>45586</v>
      </c>
      <c r="C13" s="8" t="s">
        <v>213</v>
      </c>
      <c r="D13" s="1">
        <v>4.6870000000000002E-2</v>
      </c>
      <c r="E13" s="1">
        <v>4.6219999999999997E-2</v>
      </c>
      <c r="F13" s="1">
        <v>4.5589999999999999E-2</v>
      </c>
      <c r="G13" s="1">
        <v>4.5019999999999998E-2</v>
      </c>
      <c r="H13" s="1">
        <v>4.453E-2</v>
      </c>
      <c r="I13" s="1">
        <v>4.4160000000000005E-2</v>
      </c>
      <c r="J13" s="1">
        <v>4.394E-2</v>
      </c>
      <c r="K13" s="1">
        <v>4.3909999999999998E-2</v>
      </c>
      <c r="L13" s="9">
        <v>4.4000000000000004E-2</v>
      </c>
      <c r="M13" s="1">
        <v>4.428E-2</v>
      </c>
      <c r="N13" s="1">
        <v>4.4809999999999996E-2</v>
      </c>
      <c r="O13" s="1">
        <v>4.5560000000000003E-2</v>
      </c>
      <c r="P13" s="1">
        <v>4.6500000000000007E-2</v>
      </c>
      <c r="Q13" s="1">
        <v>4.7629999999999999E-2</v>
      </c>
      <c r="R13" s="1">
        <v>4.8910000000000002E-2</v>
      </c>
      <c r="S13" s="1">
        <v>5.0290000000000001E-2</v>
      </c>
      <c r="T13" s="1">
        <v>5.1719999999999995E-2</v>
      </c>
      <c r="V13" s="10" t="s">
        <v>277</v>
      </c>
      <c r="W13" s="10" t="b">
        <v>0</v>
      </c>
    </row>
    <row r="14" spans="1:24" ht="16.5" thickTop="1" thickBot="1">
      <c r="A14" s="41">
        <f>_xll.CalendarFXOExpiryDate($W$5,B14)</f>
        <v>45614</v>
      </c>
      <c r="B14" s="41">
        <f>_xll.CalendarAddPeriod($W$5,$W$16,C14,"ModifiedFollowing")</f>
        <v>45616</v>
      </c>
      <c r="C14" s="8" t="s">
        <v>214</v>
      </c>
      <c r="D14" s="1">
        <v>4.7149999999999997E-2</v>
      </c>
      <c r="E14" s="1">
        <v>4.6429999999999999E-2</v>
      </c>
      <c r="F14" s="1">
        <v>4.5749999999999999E-2</v>
      </c>
      <c r="G14" s="1">
        <v>4.5119999999999993E-2</v>
      </c>
      <c r="H14" s="1">
        <v>4.4589999999999998E-2</v>
      </c>
      <c r="I14" s="1">
        <v>4.4189999999999993E-2</v>
      </c>
      <c r="J14" s="1">
        <v>4.3949999999999996E-2</v>
      </c>
      <c r="K14" s="1">
        <v>4.3909999999999998E-2</v>
      </c>
      <c r="L14" s="9">
        <v>4.4000000000000004E-2</v>
      </c>
      <c r="M14" s="1">
        <v>4.4269999999999997E-2</v>
      </c>
      <c r="N14" s="1">
        <v>4.4819999999999999E-2</v>
      </c>
      <c r="O14" s="1">
        <v>4.5599999999999995E-2</v>
      </c>
      <c r="P14" s="1">
        <v>4.6589999999999999E-2</v>
      </c>
      <c r="Q14" s="1">
        <v>4.777E-2</v>
      </c>
      <c r="R14" s="1">
        <v>4.9119999999999997E-2</v>
      </c>
      <c r="S14" s="1">
        <v>5.0590000000000003E-2</v>
      </c>
      <c r="T14" s="1">
        <v>5.21E-2</v>
      </c>
      <c r="V14" s="10" t="s">
        <v>278</v>
      </c>
      <c r="W14" s="10" t="b">
        <v>1</v>
      </c>
    </row>
    <row r="15" spans="1:24" ht="16.5" thickTop="1" thickBot="1">
      <c r="A15" s="41">
        <f>_xll.CalendarFXOExpiryDate($W$5,B15)</f>
        <v>45706</v>
      </c>
      <c r="B15" s="41">
        <f>_xll.CalendarAddPeriod($W$5,$W$16,C15,"ModifiedFollowing")</f>
        <v>45708</v>
      </c>
      <c r="C15" s="8" t="s">
        <v>215</v>
      </c>
      <c r="D15" s="1">
        <v>4.7809999999999998E-2</v>
      </c>
      <c r="E15" s="1">
        <v>4.6790000000000005E-2</v>
      </c>
      <c r="F15" s="1">
        <v>4.5869999999999994E-2</v>
      </c>
      <c r="G15" s="1">
        <v>4.5119999999999993E-2</v>
      </c>
      <c r="H15" s="1">
        <v>4.4630000000000003E-2</v>
      </c>
      <c r="I15" s="1">
        <v>4.4409999999999998E-2</v>
      </c>
      <c r="J15" s="1">
        <v>4.4420000000000001E-2</v>
      </c>
      <c r="K15" s="1">
        <v>4.462E-2</v>
      </c>
      <c r="L15" s="9">
        <v>4.4749999999999998E-2</v>
      </c>
      <c r="M15" s="1">
        <v>4.4999999999999998E-2</v>
      </c>
      <c r="N15" s="1">
        <v>4.548E-2</v>
      </c>
      <c r="O15" s="1">
        <v>4.614E-2</v>
      </c>
      <c r="P15" s="1">
        <v>4.7039999999999998E-2</v>
      </c>
      <c r="Q15" s="1">
        <v>4.8219999999999999E-2</v>
      </c>
      <c r="R15" s="1">
        <v>4.9669999999999999E-2</v>
      </c>
      <c r="S15" s="1">
        <v>5.1289999999999995E-2</v>
      </c>
      <c r="T15" s="1">
        <v>5.2999999999999999E-2</v>
      </c>
      <c r="V15" s="10" t="s">
        <v>279</v>
      </c>
      <c r="W15" s="10" t="s">
        <v>216</v>
      </c>
    </row>
    <row r="16" spans="1:24" ht="16.5" thickTop="1" thickBot="1">
      <c r="A16" s="41">
        <f>_xll.CalendarFXOExpiryDate($W$5,B16)</f>
        <v>45793</v>
      </c>
      <c r="B16" s="41">
        <f>_xll.CalendarAddPeriod($W$5,$W$16,C16,"ModifiedFollowing")</f>
        <v>45797</v>
      </c>
      <c r="C16" s="8" t="s">
        <v>149</v>
      </c>
      <c r="D16" s="1">
        <v>4.7779999999999996E-2</v>
      </c>
      <c r="E16" s="1">
        <v>4.6890000000000001E-2</v>
      </c>
      <c r="F16" s="1">
        <v>4.6059999999999997E-2</v>
      </c>
      <c r="G16" s="1">
        <v>4.5350000000000001E-2</v>
      </c>
      <c r="H16" s="1">
        <v>4.4790000000000003E-2</v>
      </c>
      <c r="I16" s="1">
        <v>4.4420000000000001E-2</v>
      </c>
      <c r="J16" s="1">
        <v>4.4290000000000003E-2</v>
      </c>
      <c r="K16" s="1">
        <v>4.4420000000000001E-2</v>
      </c>
      <c r="L16" s="9">
        <v>4.4500000000000005E-2</v>
      </c>
      <c r="M16" s="1">
        <v>4.4770000000000004E-2</v>
      </c>
      <c r="N16" s="1">
        <v>4.5439999999999994E-2</v>
      </c>
      <c r="O16" s="1">
        <v>4.6369999999999995E-2</v>
      </c>
      <c r="P16" s="1">
        <v>4.752E-2</v>
      </c>
      <c r="Q16" s="1">
        <v>4.8840000000000001E-2</v>
      </c>
      <c r="R16" s="1">
        <v>5.0309999999999994E-2</v>
      </c>
      <c r="S16" s="1">
        <v>5.1859999999999996E-2</v>
      </c>
      <c r="T16" s="1">
        <v>5.3449999999999998E-2</v>
      </c>
      <c r="V16" s="10" t="s">
        <v>146</v>
      </c>
      <c r="W16" s="41">
        <f>_xll.CalendarValueDate(W5,W4)</f>
        <v>45432</v>
      </c>
    </row>
    <row r="17" spans="1:22" ht="16.5" thickTop="1" thickBot="1">
      <c r="A17" s="41">
        <f>_xll.CalendarFXOExpiryDate($W$5,B17)</f>
        <v>45979</v>
      </c>
      <c r="B17" s="41">
        <f>_xll.CalendarAddPeriod($W$5,$W$16,C17,"ModifiedFollowing")</f>
        <v>45981</v>
      </c>
      <c r="C17" s="8" t="s">
        <v>217</v>
      </c>
      <c r="D17" s="1">
        <v>4.7300000000000002E-2</v>
      </c>
      <c r="E17" s="1">
        <v>4.6649999999999997E-2</v>
      </c>
      <c r="F17" s="1">
        <v>4.6039999999999998E-2</v>
      </c>
      <c r="G17" s="1">
        <v>4.5490000000000003E-2</v>
      </c>
      <c r="H17" s="1">
        <v>4.5080000000000002E-2</v>
      </c>
      <c r="I17" s="1">
        <v>4.4850000000000001E-2</v>
      </c>
      <c r="J17" s="1">
        <v>4.4809999999999996E-2</v>
      </c>
      <c r="K17" s="1">
        <v>4.4989999999999995E-2</v>
      </c>
      <c r="L17" s="9">
        <v>4.4999999999999998E-2</v>
      </c>
      <c r="M17" s="1">
        <v>4.514E-2</v>
      </c>
      <c r="N17" s="1">
        <v>4.5650000000000003E-2</v>
      </c>
      <c r="O17" s="1">
        <v>4.6420000000000003E-2</v>
      </c>
      <c r="P17" s="1">
        <v>4.7480000000000001E-2</v>
      </c>
      <c r="Q17" s="1">
        <v>4.8860000000000001E-2</v>
      </c>
      <c r="R17" s="1">
        <v>5.0549999999999998E-2</v>
      </c>
      <c r="S17" s="1">
        <v>5.2460000000000007E-2</v>
      </c>
      <c r="T17" s="1">
        <v>5.4469999999999998E-2</v>
      </c>
      <c r="V17" s="11"/>
    </row>
    <row r="18" spans="1:22" ht="16.5" thickTop="1" thickBot="1">
      <c r="A18" s="41">
        <f>_xll.CalendarFXOExpiryDate($W$5,B18)</f>
        <v>46160</v>
      </c>
      <c r="B18" s="41">
        <f>_xll.CalendarAddPeriod($W$5,$W$16,C18,"ModifiedFollowing")</f>
        <v>46162</v>
      </c>
      <c r="C18" s="8" t="s">
        <v>218</v>
      </c>
      <c r="D18" s="1">
        <v>4.6369999999999995E-2</v>
      </c>
      <c r="E18" s="1">
        <v>4.5970000000000004E-2</v>
      </c>
      <c r="F18" s="1">
        <v>4.5570000000000006E-2</v>
      </c>
      <c r="G18" s="1">
        <v>4.5179999999999998E-2</v>
      </c>
      <c r="H18" s="1">
        <v>4.4909999999999999E-2</v>
      </c>
      <c r="I18" s="1">
        <v>4.4790000000000003E-2</v>
      </c>
      <c r="J18" s="1">
        <v>4.4829999999999995E-2</v>
      </c>
      <c r="K18" s="1">
        <v>4.5039999999999997E-2</v>
      </c>
      <c r="L18" s="9">
        <v>4.4989999999999995E-2</v>
      </c>
      <c r="M18" s="1">
        <v>4.5069999999999999E-2</v>
      </c>
      <c r="N18" s="1">
        <v>4.5419999999999995E-2</v>
      </c>
      <c r="O18" s="1">
        <v>4.6029999999999995E-2</v>
      </c>
      <c r="P18" s="1">
        <v>4.6980000000000001E-2</v>
      </c>
      <c r="Q18" s="1">
        <v>4.8390000000000002E-2</v>
      </c>
      <c r="R18" s="1">
        <v>5.0300000000000004E-2</v>
      </c>
      <c r="S18" s="1">
        <v>5.2560000000000003E-2</v>
      </c>
      <c r="T18" s="1">
        <v>5.4989999999999997E-2</v>
      </c>
    </row>
    <row r="19" spans="1:22" ht="16.5" thickTop="1" thickBot="1">
      <c r="C19" s="3"/>
      <c r="V19" s="41" t="str">
        <f>_xll.McpFXVolSurface2(V4:W16,C3:T18,C22:T37,,,"VP|MT|MT")</f>
        <v>McpFXVolSurface2@0</v>
      </c>
    </row>
    <row r="20" spans="1:22" ht="15.75" thickTop="1"/>
    <row r="21" spans="1:22" ht="15.75" thickBot="1">
      <c r="B21" s="34" t="s">
        <v>283</v>
      </c>
      <c r="C21" s="34"/>
      <c r="D21" s="34"/>
      <c r="E21" s="34"/>
      <c r="F21" s="34" t="s">
        <v>263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2" ht="16.5" thickTop="1" thickBot="1">
      <c r="C22" s="7" t="s">
        <v>219</v>
      </c>
      <c r="D22" s="7" t="s">
        <v>190</v>
      </c>
      <c r="E22" s="7" t="s">
        <v>191</v>
      </c>
      <c r="F22" s="7" t="s">
        <v>192</v>
      </c>
      <c r="G22" s="7" t="s">
        <v>193</v>
      </c>
      <c r="H22" s="7" t="s">
        <v>194</v>
      </c>
      <c r="I22" s="7" t="s">
        <v>195</v>
      </c>
      <c r="J22" s="7" t="s">
        <v>196</v>
      </c>
      <c r="K22" s="7" t="s">
        <v>197</v>
      </c>
      <c r="L22" s="7" t="s">
        <v>198</v>
      </c>
      <c r="M22" s="7" t="s">
        <v>199</v>
      </c>
      <c r="N22" s="7" t="s">
        <v>200</v>
      </c>
      <c r="O22" s="7" t="s">
        <v>201</v>
      </c>
      <c r="P22" s="7" t="s">
        <v>202</v>
      </c>
      <c r="Q22" s="7" t="s">
        <v>203</v>
      </c>
      <c r="R22" s="7" t="s">
        <v>204</v>
      </c>
      <c r="S22" s="7" t="s">
        <v>205</v>
      </c>
      <c r="T22" s="7" t="s">
        <v>206</v>
      </c>
    </row>
    <row r="23" spans="1:22" ht="16.5" thickTop="1" thickBot="1">
      <c r="C23" s="8" t="s">
        <v>147</v>
      </c>
      <c r="D23" s="8">
        <v>6.4269999999999994E-2</v>
      </c>
      <c r="E23" s="8">
        <v>6.7409999999999998E-2</v>
      </c>
      <c r="F23" s="8">
        <v>6.9870000000000002E-2</v>
      </c>
      <c r="G23" s="8">
        <v>7.0989999999999998E-2</v>
      </c>
      <c r="H23" s="8">
        <v>7.034E-2</v>
      </c>
      <c r="I23" s="8">
        <v>6.8440000000000001E-2</v>
      </c>
      <c r="J23" s="8">
        <v>6.6119999999999998E-2</v>
      </c>
      <c r="K23" s="8">
        <v>6.4199999999999993E-2</v>
      </c>
      <c r="L23" s="9">
        <v>6.3500000000000001E-2</v>
      </c>
      <c r="M23" s="8">
        <v>6.4589999999999995E-2</v>
      </c>
      <c r="N23" s="8">
        <v>6.6879999999999995E-2</v>
      </c>
      <c r="O23" s="8">
        <v>6.9539999999999991E-2</v>
      </c>
      <c r="P23" s="8">
        <v>7.1730000000000002E-2</v>
      </c>
      <c r="Q23" s="8">
        <v>7.2610000000000008E-2</v>
      </c>
      <c r="R23" s="8">
        <v>7.1660000000000001E-2</v>
      </c>
      <c r="S23" s="8">
        <v>6.9330000000000003E-2</v>
      </c>
      <c r="T23" s="8">
        <v>6.6310000000000008E-2</v>
      </c>
    </row>
    <row r="24" spans="1:22" ht="16.5" thickTop="1" thickBot="1">
      <c r="C24" s="8" t="s">
        <v>207</v>
      </c>
      <c r="D24" s="8">
        <v>5.7969999999999994E-2</v>
      </c>
      <c r="E24" s="8">
        <v>5.6919999999999998E-2</v>
      </c>
      <c r="F24" s="8">
        <v>5.5940000000000004E-2</v>
      </c>
      <c r="G24" s="8">
        <v>5.5320000000000001E-2</v>
      </c>
      <c r="H24" s="8">
        <v>5.4949999999999999E-2</v>
      </c>
      <c r="I24" s="8">
        <v>5.4580000000000004E-2</v>
      </c>
      <c r="J24" s="8">
        <v>5.4269999999999999E-2</v>
      </c>
      <c r="K24" s="8">
        <v>5.4059999999999997E-2</v>
      </c>
      <c r="L24" s="9">
        <v>5.4000000000000006E-2</v>
      </c>
      <c r="M24" s="8">
        <v>5.4139999999999994E-2</v>
      </c>
      <c r="N24" s="8">
        <v>5.4480000000000001E-2</v>
      </c>
      <c r="O24" s="8">
        <v>5.5039999999999999E-2</v>
      </c>
      <c r="P24" s="8">
        <v>5.5810000000000005E-2</v>
      </c>
      <c r="Q24" s="8">
        <v>5.6809999999999999E-2</v>
      </c>
      <c r="R24" s="8">
        <v>5.8319999999999997E-2</v>
      </c>
      <c r="S24" s="8">
        <v>6.037E-2</v>
      </c>
      <c r="T24" s="8">
        <v>6.2579999999999997E-2</v>
      </c>
    </row>
    <row r="25" spans="1:22" ht="16.5" thickTop="1" thickBot="1">
      <c r="C25" s="8" t="s">
        <v>143</v>
      </c>
      <c r="D25" s="8">
        <v>5.6760000000000005E-2</v>
      </c>
      <c r="E25" s="8">
        <v>5.5810000000000005E-2</v>
      </c>
      <c r="F25" s="8">
        <v>5.4930000000000007E-2</v>
      </c>
      <c r="G25" s="8">
        <v>5.4290000000000005E-2</v>
      </c>
      <c r="H25" s="8">
        <v>5.3849999999999995E-2</v>
      </c>
      <c r="I25" s="8">
        <v>5.3470000000000004E-2</v>
      </c>
      <c r="J25" s="8">
        <v>5.3179999999999998E-2</v>
      </c>
      <c r="K25" s="8">
        <v>5.3019999999999998E-2</v>
      </c>
      <c r="L25" s="9">
        <v>5.2999999999999999E-2</v>
      </c>
      <c r="M25" s="8">
        <v>5.3150000000000003E-2</v>
      </c>
      <c r="N25" s="8">
        <v>5.3499999999999999E-2</v>
      </c>
      <c r="O25" s="8">
        <v>5.4039999999999998E-2</v>
      </c>
      <c r="P25" s="8">
        <v>5.4800000000000001E-2</v>
      </c>
      <c r="Q25" s="8">
        <v>5.5780000000000003E-2</v>
      </c>
      <c r="R25" s="8">
        <v>5.7149999999999999E-2</v>
      </c>
      <c r="S25" s="8">
        <v>5.8890000000000005E-2</v>
      </c>
      <c r="T25" s="8">
        <v>6.0759999999999995E-2</v>
      </c>
    </row>
    <row r="26" spans="1:22" ht="16.5" thickTop="1" thickBot="1">
      <c r="C26" s="8" t="s">
        <v>208</v>
      </c>
      <c r="D26" s="8">
        <v>5.6840000000000002E-2</v>
      </c>
      <c r="E26" s="8">
        <v>5.5389999999999995E-2</v>
      </c>
      <c r="F26" s="8">
        <v>5.407E-2</v>
      </c>
      <c r="G26" s="8">
        <v>5.3289999999999997E-2</v>
      </c>
      <c r="H26" s="8">
        <v>5.2910000000000006E-2</v>
      </c>
      <c r="I26" s="8">
        <v>5.2549999999999999E-2</v>
      </c>
      <c r="J26" s="8">
        <v>5.2260000000000001E-2</v>
      </c>
      <c r="K26" s="8">
        <v>5.2060000000000002E-2</v>
      </c>
      <c r="L26" s="9">
        <v>5.2000000000000005E-2</v>
      </c>
      <c r="M26" s="8">
        <v>5.2110000000000004E-2</v>
      </c>
      <c r="N26" s="8">
        <v>5.2420000000000001E-2</v>
      </c>
      <c r="O26" s="8">
        <v>5.2949999999999997E-2</v>
      </c>
      <c r="P26" s="8">
        <v>5.373E-2</v>
      </c>
      <c r="Q26" s="8">
        <v>5.4779999999999995E-2</v>
      </c>
      <c r="R26" s="8">
        <v>5.6509999999999998E-2</v>
      </c>
      <c r="S26" s="8">
        <v>5.9000000000000004E-2</v>
      </c>
      <c r="T26" s="8">
        <v>6.1710000000000001E-2</v>
      </c>
    </row>
    <row r="27" spans="1:22" ht="16.5" thickTop="1" thickBot="1">
      <c r="C27" s="8" t="s">
        <v>144</v>
      </c>
      <c r="D27" s="8">
        <v>5.1729999999999998E-2</v>
      </c>
      <c r="E27" s="8">
        <v>5.0940000000000006E-2</v>
      </c>
      <c r="F27" s="8">
        <v>5.0209999999999998E-2</v>
      </c>
      <c r="G27" s="8">
        <v>4.9630000000000001E-2</v>
      </c>
      <c r="H27" s="8">
        <v>4.9210000000000004E-2</v>
      </c>
      <c r="I27" s="8">
        <v>4.888E-2</v>
      </c>
      <c r="J27" s="8">
        <v>4.8669999999999998E-2</v>
      </c>
      <c r="K27" s="8">
        <v>4.8630000000000007E-2</v>
      </c>
      <c r="L27" s="9">
        <v>4.8750000000000002E-2</v>
      </c>
      <c r="M27" s="8">
        <v>4.9080000000000006E-2</v>
      </c>
      <c r="N27" s="8">
        <v>4.9589999999999995E-2</v>
      </c>
      <c r="O27" s="8">
        <v>5.0229999999999997E-2</v>
      </c>
      <c r="P27" s="8">
        <v>5.0959999999999998E-2</v>
      </c>
      <c r="Q27" s="8">
        <v>5.176E-2</v>
      </c>
      <c r="R27" s="8">
        <v>5.2649999999999995E-2</v>
      </c>
      <c r="S27" s="8">
        <v>5.3670000000000002E-2</v>
      </c>
      <c r="T27" s="8">
        <v>5.4720000000000005E-2</v>
      </c>
    </row>
    <row r="28" spans="1:22" ht="16.5" thickTop="1" thickBot="1">
      <c r="C28" s="8" t="s">
        <v>210</v>
      </c>
      <c r="D28" s="8">
        <v>5.1449999999999996E-2</v>
      </c>
      <c r="E28" s="8">
        <v>5.0560000000000001E-2</v>
      </c>
      <c r="F28" s="8">
        <v>4.9729999999999996E-2</v>
      </c>
      <c r="G28" s="8">
        <v>4.913E-2</v>
      </c>
      <c r="H28" s="8">
        <v>4.8730000000000002E-2</v>
      </c>
      <c r="I28" s="8">
        <v>4.8419999999999998E-2</v>
      </c>
      <c r="J28" s="8">
        <v>4.8239999999999998E-2</v>
      </c>
      <c r="K28" s="8">
        <v>4.8219999999999999E-2</v>
      </c>
      <c r="L28" s="9">
        <v>4.8349999999999997E-2</v>
      </c>
      <c r="M28" s="8">
        <v>4.8680000000000001E-2</v>
      </c>
      <c r="N28" s="8">
        <v>4.9180000000000001E-2</v>
      </c>
      <c r="O28" s="8">
        <v>4.9840000000000002E-2</v>
      </c>
      <c r="P28" s="8">
        <v>5.0599999999999999E-2</v>
      </c>
      <c r="Q28" s="8">
        <v>5.1449999999999996E-2</v>
      </c>
      <c r="R28" s="8">
        <v>5.2469999999999996E-2</v>
      </c>
      <c r="S28" s="8">
        <v>5.3699999999999998E-2</v>
      </c>
      <c r="T28" s="8">
        <v>5.4989999999999997E-2</v>
      </c>
    </row>
    <row r="29" spans="1:22" ht="16.5" thickTop="1" thickBot="1">
      <c r="C29" s="8" t="s">
        <v>148</v>
      </c>
      <c r="D29" s="8">
        <v>5.1210000000000006E-2</v>
      </c>
      <c r="E29" s="8">
        <v>5.0229999999999997E-2</v>
      </c>
      <c r="F29" s="8">
        <v>4.9320000000000003E-2</v>
      </c>
      <c r="G29" s="8">
        <v>4.87E-2</v>
      </c>
      <c r="H29" s="8">
        <v>4.8310000000000006E-2</v>
      </c>
      <c r="I29" s="8">
        <v>4.8029999999999996E-2</v>
      </c>
      <c r="J29" s="8">
        <v>4.7869999999999996E-2</v>
      </c>
      <c r="K29" s="8">
        <v>4.7869999999999996E-2</v>
      </c>
      <c r="L29" s="9">
        <v>4.8000000000000001E-2</v>
      </c>
      <c r="M29" s="8">
        <v>4.8330000000000005E-2</v>
      </c>
      <c r="N29" s="8">
        <v>4.8840000000000001E-2</v>
      </c>
      <c r="O29" s="8">
        <v>4.9500000000000002E-2</v>
      </c>
      <c r="P29" s="8">
        <v>5.0279999999999998E-2</v>
      </c>
      <c r="Q29" s="8">
        <v>5.1180000000000003E-2</v>
      </c>
      <c r="R29" s="8">
        <v>5.2300000000000006E-2</v>
      </c>
      <c r="S29" s="8">
        <v>5.3710000000000008E-2</v>
      </c>
      <c r="T29" s="8">
        <v>5.5199999999999999E-2</v>
      </c>
    </row>
    <row r="30" spans="1:22" ht="16.5" thickTop="1" thickBot="1">
      <c r="C30" s="8" t="s">
        <v>151</v>
      </c>
      <c r="D30" s="8">
        <v>4.9820000000000003E-2</v>
      </c>
      <c r="E30" s="8">
        <v>4.9169999999999998E-2</v>
      </c>
      <c r="F30" s="8">
        <v>4.8579999999999998E-2</v>
      </c>
      <c r="G30" s="8">
        <v>4.8099999999999997E-2</v>
      </c>
      <c r="H30" s="8">
        <v>4.7750000000000001E-2</v>
      </c>
      <c r="I30" s="8">
        <v>4.7500000000000001E-2</v>
      </c>
      <c r="J30" s="8">
        <v>4.7370000000000002E-2</v>
      </c>
      <c r="K30" s="8">
        <v>4.7390000000000002E-2</v>
      </c>
      <c r="L30" s="9">
        <v>4.7500000000000001E-2</v>
      </c>
      <c r="M30" s="8">
        <v>4.7779999999999996E-2</v>
      </c>
      <c r="N30" s="8">
        <v>4.8230000000000002E-2</v>
      </c>
      <c r="O30" s="8">
        <v>4.8840000000000001E-2</v>
      </c>
      <c r="P30" s="8">
        <v>4.9619999999999997E-2</v>
      </c>
      <c r="Q30" s="8">
        <v>5.0549999999999998E-2</v>
      </c>
      <c r="R30" s="8">
        <v>5.1670000000000001E-2</v>
      </c>
      <c r="S30" s="8">
        <v>5.296E-2</v>
      </c>
      <c r="T30" s="8">
        <v>5.4299999999999994E-2</v>
      </c>
    </row>
    <row r="31" spans="1:22" ht="16.5" thickTop="1" thickBot="1">
      <c r="C31" s="8" t="s">
        <v>212</v>
      </c>
      <c r="D31" s="8">
        <v>4.999E-2</v>
      </c>
      <c r="E31" s="8">
        <v>4.931E-2</v>
      </c>
      <c r="F31" s="8">
        <v>4.8669999999999998E-2</v>
      </c>
      <c r="G31" s="8">
        <v>4.8120000000000003E-2</v>
      </c>
      <c r="H31" s="8">
        <v>4.768E-2</v>
      </c>
      <c r="I31" s="8">
        <v>4.7359999999999999E-2</v>
      </c>
      <c r="J31" s="8">
        <v>4.7169999999999997E-2</v>
      </c>
      <c r="K31" s="8">
        <v>4.7149999999999997E-2</v>
      </c>
      <c r="L31" s="9">
        <v>4.7249999999999993E-2</v>
      </c>
      <c r="M31" s="8">
        <v>4.7539999999999999E-2</v>
      </c>
      <c r="N31" s="8">
        <v>4.8039999999999999E-2</v>
      </c>
      <c r="O31" s="8">
        <v>4.8739999999999999E-2</v>
      </c>
      <c r="P31" s="8">
        <v>4.9619999999999997E-2</v>
      </c>
      <c r="Q31" s="8">
        <v>5.067E-2</v>
      </c>
      <c r="R31" s="8">
        <v>5.1900000000000002E-2</v>
      </c>
      <c r="S31" s="8">
        <v>5.3269999999999998E-2</v>
      </c>
      <c r="T31" s="8">
        <v>5.4699999999999999E-2</v>
      </c>
    </row>
    <row r="32" spans="1:22" ht="16.5" thickTop="1" thickBot="1">
      <c r="C32" s="8" t="s">
        <v>213</v>
      </c>
      <c r="D32" s="8">
        <v>5.008E-2</v>
      </c>
      <c r="E32" s="8">
        <v>4.938E-2</v>
      </c>
      <c r="F32" s="8">
        <v>4.8719999999999999E-2</v>
      </c>
      <c r="G32" s="8">
        <v>4.8129999999999999E-2</v>
      </c>
      <c r="H32" s="8">
        <v>4.7640000000000002E-2</v>
      </c>
      <c r="I32" s="8">
        <v>4.7270000000000006E-2</v>
      </c>
      <c r="J32" s="8">
        <v>4.7050000000000002E-2</v>
      </c>
      <c r="K32" s="8">
        <v>4.7019999999999999E-2</v>
      </c>
      <c r="L32" s="9">
        <v>4.7110000000000006E-2</v>
      </c>
      <c r="M32" s="8">
        <v>4.7390000000000002E-2</v>
      </c>
      <c r="N32" s="8">
        <v>4.7919999999999997E-2</v>
      </c>
      <c r="O32" s="8">
        <v>4.8669999999999998E-2</v>
      </c>
      <c r="P32" s="8">
        <v>4.9610000000000001E-2</v>
      </c>
      <c r="Q32" s="8">
        <v>5.0730000000000004E-2</v>
      </c>
      <c r="R32" s="8">
        <v>5.203E-2</v>
      </c>
      <c r="S32" s="8">
        <v>5.3449999999999998E-2</v>
      </c>
      <c r="T32" s="8">
        <v>5.4930000000000007E-2</v>
      </c>
    </row>
    <row r="33" spans="3:20" ht="16.5" thickTop="1" thickBot="1">
      <c r="C33" s="8" t="s">
        <v>214</v>
      </c>
      <c r="D33" s="8">
        <v>5.015E-2</v>
      </c>
      <c r="E33" s="8">
        <v>4.9429999999999995E-2</v>
      </c>
      <c r="F33" s="8">
        <v>4.8750000000000002E-2</v>
      </c>
      <c r="G33" s="8">
        <v>4.8120000000000003E-2</v>
      </c>
      <c r="H33" s="8">
        <v>4.759E-2</v>
      </c>
      <c r="I33" s="8">
        <v>4.7190000000000003E-2</v>
      </c>
      <c r="J33" s="8">
        <v>4.6950000000000006E-2</v>
      </c>
      <c r="K33" s="8">
        <v>4.691E-2</v>
      </c>
      <c r="L33" s="9">
        <v>4.7E-2</v>
      </c>
      <c r="M33" s="8">
        <v>4.7270000000000006E-2</v>
      </c>
      <c r="N33" s="8">
        <v>4.7820000000000001E-2</v>
      </c>
      <c r="O33" s="8">
        <v>4.8600000000000004E-2</v>
      </c>
      <c r="P33" s="8">
        <v>4.9589999999999995E-2</v>
      </c>
      <c r="Q33" s="8">
        <v>5.0770000000000003E-2</v>
      </c>
      <c r="R33" s="8">
        <v>5.212E-2</v>
      </c>
      <c r="S33" s="8">
        <v>5.3589999999999999E-2</v>
      </c>
      <c r="T33" s="8">
        <v>5.5099999999999996E-2</v>
      </c>
    </row>
    <row r="34" spans="3:20" ht="16.5" thickTop="1" thickBot="1">
      <c r="C34" s="8" t="s">
        <v>215</v>
      </c>
      <c r="D34" s="8">
        <v>5.083E-2</v>
      </c>
      <c r="E34" s="8">
        <v>5.008E-2</v>
      </c>
      <c r="F34" s="8">
        <v>4.9329999999999999E-2</v>
      </c>
      <c r="G34" s="8">
        <v>4.861E-2</v>
      </c>
      <c r="H34" s="8">
        <v>4.7889999999999995E-2</v>
      </c>
      <c r="I34" s="8">
        <v>4.7259999999999996E-2</v>
      </c>
      <c r="J34" s="8">
        <v>4.6820000000000001E-2</v>
      </c>
      <c r="K34" s="8">
        <v>4.6689999999999995E-2</v>
      </c>
      <c r="L34" s="9">
        <v>4.675E-2</v>
      </c>
      <c r="M34" s="8">
        <v>4.7070000000000001E-2</v>
      </c>
      <c r="N34" s="8">
        <v>4.7880000000000006E-2</v>
      </c>
      <c r="O34" s="8">
        <v>4.8989999999999999E-2</v>
      </c>
      <c r="P34" s="8">
        <v>5.0300000000000004E-2</v>
      </c>
      <c r="Q34" s="8">
        <v>5.1710000000000006E-2</v>
      </c>
      <c r="R34" s="8">
        <v>5.3129999999999997E-2</v>
      </c>
      <c r="S34" s="8">
        <v>5.4580000000000004E-2</v>
      </c>
      <c r="T34" s="8">
        <v>5.6029999999999996E-2</v>
      </c>
    </row>
    <row r="35" spans="3:20" ht="16.5" thickTop="1" thickBot="1">
      <c r="C35" s="8" t="s">
        <v>149</v>
      </c>
      <c r="D35" s="8">
        <v>5.0780000000000006E-2</v>
      </c>
      <c r="E35" s="8">
        <v>4.9889999999999997E-2</v>
      </c>
      <c r="F35" s="8">
        <v>4.9059999999999999E-2</v>
      </c>
      <c r="G35" s="8">
        <v>4.8349999999999997E-2</v>
      </c>
      <c r="H35" s="8">
        <v>4.7789999999999999E-2</v>
      </c>
      <c r="I35" s="8">
        <v>4.7419999999999997E-2</v>
      </c>
      <c r="J35" s="8">
        <v>4.7289999999999999E-2</v>
      </c>
      <c r="K35" s="8">
        <v>4.7419999999999997E-2</v>
      </c>
      <c r="L35" s="9">
        <v>4.7500000000000001E-2</v>
      </c>
      <c r="M35" s="8">
        <v>4.777E-2</v>
      </c>
      <c r="N35" s="8">
        <v>4.8440000000000004E-2</v>
      </c>
      <c r="O35" s="8">
        <v>4.9370000000000004E-2</v>
      </c>
      <c r="P35" s="8">
        <v>5.0519999999999995E-2</v>
      </c>
      <c r="Q35" s="8">
        <v>5.1840000000000004E-2</v>
      </c>
      <c r="R35" s="8">
        <v>5.3310000000000003E-2</v>
      </c>
      <c r="S35" s="8">
        <v>5.4859999999999999E-2</v>
      </c>
      <c r="T35" s="8">
        <v>5.6449999999999993E-2</v>
      </c>
    </row>
    <row r="36" spans="3:20" ht="16.5" thickTop="1" thickBot="1">
      <c r="C36" s="8" t="s">
        <v>217</v>
      </c>
      <c r="D36" s="8">
        <v>5.083E-2</v>
      </c>
      <c r="E36" s="8">
        <v>5.0309999999999994E-2</v>
      </c>
      <c r="F36" s="8">
        <v>4.9779999999999998E-2</v>
      </c>
      <c r="G36" s="8">
        <v>4.9240000000000006E-2</v>
      </c>
      <c r="H36" s="8">
        <v>4.8680000000000001E-2</v>
      </c>
      <c r="I36" s="8">
        <v>4.8219999999999999E-2</v>
      </c>
      <c r="J36" s="8">
        <v>4.7960000000000003E-2</v>
      </c>
      <c r="K36" s="8">
        <v>4.8000000000000001E-2</v>
      </c>
      <c r="L36" s="9">
        <v>4.8000000000000001E-2</v>
      </c>
      <c r="M36" s="8">
        <v>4.8150000000000005E-2</v>
      </c>
      <c r="N36" s="8">
        <v>4.8789999999999993E-2</v>
      </c>
      <c r="O36" s="8">
        <v>4.9790000000000001E-2</v>
      </c>
      <c r="P36" s="8">
        <v>5.1079999999999993E-2</v>
      </c>
      <c r="Q36" s="8">
        <v>5.2600000000000001E-2</v>
      </c>
      <c r="R36" s="8">
        <v>5.4299999999999994E-2</v>
      </c>
      <c r="S36" s="8">
        <v>5.6130000000000006E-2</v>
      </c>
      <c r="T36" s="8">
        <v>5.7999999999999996E-2</v>
      </c>
    </row>
    <row r="37" spans="3:20" ht="16.5" thickTop="1" thickBot="1">
      <c r="C37" s="8" t="s">
        <v>218</v>
      </c>
      <c r="D37" s="8">
        <v>5.0430000000000003E-2</v>
      </c>
      <c r="E37" s="8">
        <v>5.0300000000000004E-2</v>
      </c>
      <c r="F37" s="8">
        <v>5.006E-2</v>
      </c>
      <c r="G37" s="8">
        <v>4.965E-2</v>
      </c>
      <c r="H37" s="8">
        <v>4.9059999999999999E-2</v>
      </c>
      <c r="I37" s="8">
        <v>4.8479999999999995E-2</v>
      </c>
      <c r="J37" s="8">
        <v>4.8070000000000002E-2</v>
      </c>
      <c r="K37" s="8">
        <v>4.8039999999999999E-2</v>
      </c>
      <c r="L37" s="9">
        <v>4.8010000000000004E-2</v>
      </c>
      <c r="M37" s="8">
        <v>4.8070000000000002E-2</v>
      </c>
      <c r="N37" s="8">
        <v>4.8659999999999995E-2</v>
      </c>
      <c r="O37" s="8">
        <v>4.9710000000000004E-2</v>
      </c>
      <c r="P37" s="8">
        <v>5.1139999999999998E-2</v>
      </c>
      <c r="Q37" s="8">
        <v>5.2859999999999997E-2</v>
      </c>
      <c r="R37" s="8">
        <v>5.4789999999999998E-2</v>
      </c>
      <c r="S37" s="8">
        <v>5.6890000000000003E-2</v>
      </c>
      <c r="T37" s="8">
        <v>5.9050000000000005E-2</v>
      </c>
    </row>
    <row r="38" spans="3:20" ht="15.75" thickTop="1">
      <c r="C38" s="3"/>
    </row>
    <row r="40" spans="3:20">
      <c r="C40" s="3"/>
    </row>
    <row r="43" spans="3:20">
      <c r="D43" s="12"/>
    </row>
    <row r="46" spans="3:20">
      <c r="E46" s="4"/>
      <c r="F46" s="13"/>
      <c r="G46" s="13"/>
      <c r="H46" s="13"/>
      <c r="I46" s="13"/>
      <c r="J46" s="13"/>
      <c r="K46" s="13"/>
    </row>
    <row r="47" spans="3:20">
      <c r="E47" s="4"/>
      <c r="F47" s="13"/>
    </row>
    <row r="48" spans="3:20">
      <c r="E48" s="4"/>
    </row>
    <row r="49" spans="5:11">
      <c r="E49" s="4"/>
    </row>
    <row r="50" spans="5:11">
      <c r="E50" s="4"/>
    </row>
    <row r="51" spans="5:11">
      <c r="E51" s="4"/>
      <c r="F51" s="14"/>
      <c r="G51" s="14"/>
      <c r="H51" s="14"/>
      <c r="I51" s="14"/>
      <c r="J51" s="14"/>
      <c r="K51" s="14"/>
    </row>
    <row r="52" spans="5:11">
      <c r="E52" s="4"/>
      <c r="F52" s="14"/>
      <c r="G52" s="14"/>
      <c r="H52" s="14"/>
      <c r="I52" s="14"/>
      <c r="J52" s="14"/>
      <c r="K52" s="14"/>
    </row>
    <row r="54" spans="5:11">
      <c r="E54" s="4"/>
      <c r="I54" s="12"/>
    </row>
    <row r="55" spans="5:11">
      <c r="E55" s="4"/>
    </row>
    <row r="56" spans="5:11">
      <c r="E56" s="4"/>
    </row>
    <row r="57" spans="5:11">
      <c r="I57" s="12"/>
    </row>
    <row r="59" spans="5:11">
      <c r="E59" s="4"/>
      <c r="H59" s="2"/>
    </row>
    <row r="60" spans="5:11">
      <c r="E60" s="4"/>
      <c r="H60" s="2"/>
    </row>
    <row r="61" spans="5:11">
      <c r="F61" s="2"/>
    </row>
    <row r="68" spans="4:10">
      <c r="D68" s="3"/>
    </row>
    <row r="70" spans="4:10">
      <c r="D70" s="3"/>
      <c r="E70" s="3"/>
      <c r="F70" s="3"/>
      <c r="J70" s="2"/>
    </row>
    <row r="71" spans="4:10">
      <c r="D71" s="3"/>
      <c r="E71" s="3"/>
      <c r="F71" s="3"/>
      <c r="J71" s="2"/>
    </row>
    <row r="72" spans="4:10">
      <c r="D72" s="3"/>
      <c r="E72" s="3"/>
      <c r="F72" s="3"/>
      <c r="J72" s="2"/>
    </row>
    <row r="73" spans="4:10">
      <c r="D73" s="3"/>
      <c r="E73" s="3"/>
      <c r="F73" s="3"/>
      <c r="J73" s="2"/>
    </row>
    <row r="74" spans="4:10">
      <c r="D74" s="3"/>
      <c r="E74" s="3"/>
      <c r="F74" s="3"/>
      <c r="J74" s="2"/>
    </row>
    <row r="75" spans="4:10">
      <c r="D75" s="3"/>
      <c r="E75" s="3"/>
      <c r="F75" s="3"/>
      <c r="J75" s="2"/>
    </row>
    <row r="76" spans="4:10">
      <c r="D76" s="3"/>
      <c r="E76" s="3"/>
      <c r="F76" s="3"/>
      <c r="J76" s="2"/>
    </row>
    <row r="77" spans="4:10">
      <c r="D77" s="3"/>
      <c r="E77" s="3"/>
      <c r="F77" s="3"/>
      <c r="J77" s="2"/>
    </row>
    <row r="78" spans="4:10">
      <c r="D78" s="3"/>
      <c r="E78" s="3"/>
      <c r="F78" s="3"/>
      <c r="J78" s="2"/>
    </row>
    <row r="79" spans="4:10">
      <c r="D79" s="3"/>
      <c r="E79" s="3"/>
      <c r="F79" s="3"/>
      <c r="J79" s="2"/>
    </row>
    <row r="80" spans="4:10">
      <c r="D80" s="3"/>
      <c r="E80" s="3"/>
      <c r="F80" s="3"/>
      <c r="J80" s="2"/>
    </row>
    <row r="81" spans="4:10">
      <c r="D81" s="3"/>
      <c r="E81" s="3"/>
      <c r="F81" s="3"/>
      <c r="J81" s="2"/>
    </row>
    <row r="82" spans="4:10">
      <c r="D82" s="3"/>
      <c r="E82" s="3"/>
      <c r="F82" s="3"/>
      <c r="J82" s="2"/>
    </row>
    <row r="83" spans="4:10">
      <c r="D83" s="3"/>
      <c r="E83" s="3"/>
      <c r="F83" s="3"/>
      <c r="J83" s="2"/>
    </row>
    <row r="84" spans="4:10">
      <c r="D84" s="3"/>
      <c r="E84" s="3"/>
      <c r="F84" s="3"/>
      <c r="J84" s="2"/>
    </row>
    <row r="85" spans="4:10">
      <c r="D85" s="3"/>
      <c r="E85" s="3"/>
      <c r="F85" s="3"/>
      <c r="J85" s="2"/>
    </row>
    <row r="86" spans="4:10">
      <c r="D86" s="3"/>
      <c r="E86" s="3"/>
      <c r="F86" s="3"/>
      <c r="J86" s="2"/>
    </row>
    <row r="87" spans="4:10">
      <c r="D87" s="3"/>
      <c r="E87" s="3"/>
      <c r="F87" s="3"/>
      <c r="J87" s="2"/>
    </row>
    <row r="88" spans="4:10">
      <c r="D88" s="3"/>
      <c r="E88" s="3"/>
      <c r="F88" s="3"/>
      <c r="J88" s="2"/>
    </row>
    <row r="89" spans="4:10">
      <c r="D89" s="3"/>
      <c r="E89" s="3"/>
      <c r="F89" s="3"/>
      <c r="J89" s="2"/>
    </row>
    <row r="90" spans="4:10">
      <c r="D90" s="3"/>
      <c r="E90" s="3"/>
      <c r="F90" s="3"/>
      <c r="J90" s="2"/>
    </row>
    <row r="91" spans="4:10">
      <c r="D91" s="3"/>
      <c r="E91" s="3"/>
      <c r="F91" s="3"/>
      <c r="J91" s="2"/>
    </row>
    <row r="92" spans="4:10">
      <c r="D92" s="3"/>
      <c r="E92" s="3"/>
      <c r="F92" s="3"/>
      <c r="J92" s="2"/>
    </row>
    <row r="93" spans="4:10">
      <c r="D93" s="3"/>
      <c r="E93" s="3"/>
      <c r="F93" s="3"/>
      <c r="J93" s="2"/>
    </row>
    <row r="94" spans="4:10">
      <c r="D94" s="3"/>
      <c r="E94" s="3"/>
      <c r="F94" s="3"/>
      <c r="J94" s="2"/>
    </row>
    <row r="95" spans="4:10">
      <c r="D95" s="3"/>
      <c r="E95" s="3"/>
      <c r="F95" s="3"/>
      <c r="J95" s="2"/>
    </row>
    <row r="96" spans="4:10">
      <c r="D96" s="3"/>
      <c r="E96" s="3"/>
      <c r="F96" s="3"/>
      <c r="J96" s="2"/>
    </row>
    <row r="97" spans="4:10">
      <c r="D97" s="3"/>
      <c r="E97" s="3"/>
      <c r="F97" s="3"/>
      <c r="J97" s="2"/>
    </row>
    <row r="98" spans="4:10">
      <c r="D98" s="3"/>
      <c r="E98" s="3"/>
      <c r="F98" s="3"/>
      <c r="J98" s="2"/>
    </row>
    <row r="99" spans="4:10">
      <c r="D99" s="3"/>
      <c r="E99" s="3"/>
      <c r="F99" s="3"/>
      <c r="J99" s="2"/>
    </row>
    <row r="100" spans="4:10">
      <c r="D100" s="3"/>
      <c r="E100" s="3"/>
      <c r="F100" s="3"/>
      <c r="J100" s="2"/>
    </row>
    <row r="101" spans="4:10">
      <c r="D101" s="3"/>
      <c r="E101" s="3"/>
      <c r="F101" s="3"/>
      <c r="J101" s="2"/>
    </row>
    <row r="102" spans="4:10">
      <c r="D102" s="3"/>
      <c r="E102" s="3"/>
      <c r="F102" s="3"/>
      <c r="J102" s="2"/>
    </row>
    <row r="103" spans="4:10">
      <c r="D103" s="3"/>
      <c r="E103" s="3"/>
      <c r="F103" s="3"/>
      <c r="J103" s="2"/>
    </row>
    <row r="104" spans="4:10">
      <c r="D104" s="3"/>
      <c r="E104" s="3"/>
      <c r="F104" s="3"/>
      <c r="J104" s="2"/>
    </row>
    <row r="105" spans="4:10">
      <c r="D105" s="3"/>
      <c r="E105" s="3"/>
      <c r="F105" s="3"/>
      <c r="J105" s="2"/>
    </row>
    <row r="106" spans="4:10">
      <c r="D106" s="3"/>
      <c r="E106" s="3"/>
      <c r="F106" s="3"/>
      <c r="J106" s="2"/>
    </row>
    <row r="107" spans="4:10">
      <c r="D107" s="3"/>
      <c r="E107" s="3"/>
      <c r="F107" s="3"/>
      <c r="J107" s="2"/>
    </row>
    <row r="108" spans="4:10">
      <c r="D108" s="3"/>
      <c r="E108" s="3"/>
      <c r="F108" s="3"/>
      <c r="J108" s="2"/>
    </row>
    <row r="109" spans="4:10">
      <c r="D109" s="3"/>
      <c r="E109" s="3"/>
      <c r="F109" s="3"/>
      <c r="J109" s="2"/>
    </row>
    <row r="110" spans="4:10">
      <c r="D110" s="3"/>
      <c r="E110" s="3"/>
      <c r="F110" s="3"/>
      <c r="J110" s="2"/>
    </row>
    <row r="111" spans="4:10">
      <c r="D111" s="3"/>
      <c r="E111" s="3"/>
      <c r="F111" s="3"/>
      <c r="J111" s="2"/>
    </row>
    <row r="112" spans="4:10">
      <c r="D112" s="3"/>
      <c r="E112" s="3"/>
      <c r="F112" s="3"/>
      <c r="J112" s="2"/>
    </row>
    <row r="113" spans="4:10">
      <c r="D113" s="3"/>
      <c r="E113" s="3"/>
      <c r="F113" s="3"/>
      <c r="J113" s="2"/>
    </row>
    <row r="114" spans="4:10">
      <c r="D114" s="3"/>
      <c r="E114" s="3"/>
      <c r="F114" s="3"/>
      <c r="J114" s="2"/>
    </row>
    <row r="115" spans="4:10">
      <c r="D115" s="3"/>
      <c r="E115" s="3"/>
      <c r="F115" s="3"/>
      <c r="J115" s="2"/>
    </row>
    <row r="116" spans="4:10">
      <c r="D116" s="3"/>
      <c r="E116" s="3"/>
      <c r="F116" s="3"/>
      <c r="J116" s="2"/>
    </row>
    <row r="117" spans="4:10">
      <c r="D117" s="3"/>
      <c r="E117" s="3"/>
      <c r="F117" s="3"/>
      <c r="J117" s="2"/>
    </row>
    <row r="118" spans="4:10">
      <c r="D118" s="3"/>
      <c r="E118" s="3"/>
      <c r="F118" s="3"/>
      <c r="J118" s="2"/>
    </row>
    <row r="119" spans="4:10">
      <c r="D119" s="3"/>
      <c r="E119" s="3"/>
      <c r="F119" s="3"/>
      <c r="J119" s="2"/>
    </row>
    <row r="120" spans="4:10">
      <c r="D120" s="3"/>
      <c r="E120" s="3"/>
      <c r="F120" s="3"/>
      <c r="J120" s="2"/>
    </row>
    <row r="121" spans="4:10">
      <c r="D121" s="3"/>
      <c r="E121" s="3"/>
      <c r="F121" s="3"/>
      <c r="J121" s="2"/>
    </row>
    <row r="122" spans="4:10">
      <c r="D122" s="3"/>
      <c r="E122" s="3"/>
      <c r="F122" s="3"/>
      <c r="J122" s="2"/>
    </row>
    <row r="123" spans="4:10">
      <c r="D123" s="3"/>
      <c r="E123" s="3"/>
      <c r="F123" s="3"/>
      <c r="J123" s="2"/>
    </row>
    <row r="124" spans="4:10">
      <c r="D124" s="3"/>
      <c r="E124" s="3"/>
      <c r="F124" s="3"/>
      <c r="J124" s="2"/>
    </row>
    <row r="125" spans="4:10">
      <c r="D125" s="3"/>
      <c r="E125" s="3"/>
      <c r="F125" s="3"/>
      <c r="J125" s="2"/>
    </row>
    <row r="126" spans="4:10">
      <c r="D126" s="3"/>
      <c r="E126" s="3"/>
      <c r="F126" s="3"/>
      <c r="J126" s="2"/>
    </row>
    <row r="127" spans="4:10">
      <c r="D127" s="3"/>
      <c r="E127" s="3"/>
      <c r="F127" s="3"/>
      <c r="J127" s="2"/>
    </row>
    <row r="128" spans="4:10">
      <c r="D128" s="3"/>
      <c r="E128" s="3"/>
      <c r="F128" s="3"/>
      <c r="J128" s="2"/>
    </row>
    <row r="129" spans="4:10">
      <c r="D129" s="3"/>
      <c r="E129" s="3"/>
      <c r="F129" s="3"/>
      <c r="J129" s="2"/>
    </row>
    <row r="130" spans="4:10">
      <c r="D130" s="3"/>
      <c r="E130" s="3"/>
      <c r="F130" s="3"/>
      <c r="J130" s="2"/>
    </row>
    <row r="131" spans="4:10">
      <c r="D131" s="3"/>
      <c r="E131" s="3"/>
      <c r="F131" s="3"/>
      <c r="J131" s="2"/>
    </row>
    <row r="132" spans="4:10">
      <c r="D132" s="3"/>
      <c r="E132" s="3"/>
      <c r="F132" s="3"/>
      <c r="J132" s="2"/>
    </row>
    <row r="133" spans="4:10">
      <c r="D133" s="3"/>
      <c r="E133" s="3"/>
      <c r="F133" s="3"/>
      <c r="J133" s="2"/>
    </row>
    <row r="134" spans="4:10">
      <c r="D134" s="3"/>
      <c r="E134" s="3"/>
      <c r="F134" s="3"/>
      <c r="J134" s="2"/>
    </row>
    <row r="135" spans="4:10">
      <c r="D135" s="3"/>
      <c r="E135" s="3"/>
      <c r="F135" s="3"/>
      <c r="J135" s="2"/>
    </row>
    <row r="136" spans="4:10">
      <c r="D136" s="3"/>
      <c r="E136" s="3"/>
      <c r="F136" s="3"/>
      <c r="J136" s="2"/>
    </row>
    <row r="137" spans="4:10">
      <c r="D137" s="3"/>
      <c r="E137" s="3"/>
      <c r="F137" s="3"/>
      <c r="J137" s="2"/>
    </row>
    <row r="138" spans="4:10">
      <c r="D138" s="3"/>
      <c r="E138" s="3"/>
      <c r="F138" s="3"/>
      <c r="J138" s="2"/>
    </row>
    <row r="139" spans="4:10">
      <c r="D139" s="3"/>
      <c r="E139" s="3"/>
      <c r="F139" s="3"/>
      <c r="J139" s="2"/>
    </row>
    <row r="140" spans="4:10">
      <c r="D140" s="3"/>
      <c r="E140" s="3"/>
      <c r="F140" s="3"/>
      <c r="J140" s="2"/>
    </row>
    <row r="141" spans="4:10">
      <c r="D141" s="3"/>
      <c r="E141" s="3"/>
      <c r="F141" s="3"/>
      <c r="J141" s="2"/>
    </row>
    <row r="142" spans="4:10">
      <c r="D142" s="3"/>
      <c r="E142" s="3"/>
      <c r="F142" s="3"/>
      <c r="J142" s="2"/>
    </row>
    <row r="143" spans="4:10">
      <c r="D143" s="3"/>
      <c r="E143" s="3"/>
      <c r="F143" s="3"/>
      <c r="J143" s="2"/>
    </row>
    <row r="144" spans="4:10">
      <c r="D144" s="3"/>
      <c r="E144" s="3"/>
      <c r="F144" s="3"/>
      <c r="J144" s="2"/>
    </row>
    <row r="145" spans="4:10">
      <c r="D145" s="3"/>
      <c r="E145" s="3"/>
      <c r="F145" s="3"/>
      <c r="J145" s="2"/>
    </row>
    <row r="146" spans="4:10">
      <c r="D146" s="3"/>
      <c r="E146" s="3"/>
      <c r="F146" s="3"/>
      <c r="J146" s="2"/>
    </row>
    <row r="147" spans="4:10">
      <c r="D147" s="3"/>
      <c r="E147" s="3"/>
      <c r="F147" s="3"/>
      <c r="J147" s="2"/>
    </row>
    <row r="148" spans="4:10">
      <c r="D148" s="3"/>
      <c r="E148" s="3"/>
      <c r="F148" s="3"/>
      <c r="J148" s="2"/>
    </row>
    <row r="149" spans="4:10">
      <c r="D149" s="3"/>
      <c r="E149" s="3"/>
      <c r="F149" s="3"/>
      <c r="J149" s="2"/>
    </row>
    <row r="150" spans="4:10">
      <c r="D150" s="3"/>
      <c r="E150" s="3"/>
      <c r="F150" s="3"/>
      <c r="J150" s="2"/>
    </row>
    <row r="151" spans="4:10">
      <c r="D151" s="3"/>
      <c r="E151" s="3"/>
      <c r="F151" s="3"/>
      <c r="J151" s="2"/>
    </row>
    <row r="152" spans="4:10">
      <c r="D152" s="3"/>
      <c r="E152" s="3"/>
      <c r="F152" s="3"/>
      <c r="J152" s="2"/>
    </row>
    <row r="153" spans="4:10">
      <c r="D153" s="3"/>
      <c r="E153" s="3"/>
      <c r="F153" s="3"/>
      <c r="J153" s="2"/>
    </row>
    <row r="154" spans="4:10">
      <c r="D154" s="3"/>
      <c r="E154" s="3"/>
      <c r="F154" s="3"/>
      <c r="J154" s="2"/>
    </row>
    <row r="155" spans="4:10">
      <c r="D155" s="3"/>
      <c r="E155" s="3"/>
      <c r="F155" s="3"/>
      <c r="J155" s="2"/>
    </row>
    <row r="156" spans="4:10">
      <c r="D156" s="3"/>
      <c r="E156" s="3"/>
      <c r="F156" s="3"/>
      <c r="J156" s="2"/>
    </row>
    <row r="157" spans="4:10">
      <c r="D157" s="3"/>
      <c r="E157" s="3"/>
      <c r="F157" s="3"/>
      <c r="J157" s="2"/>
    </row>
    <row r="158" spans="4:10">
      <c r="D158" s="3"/>
      <c r="E158" s="3"/>
      <c r="F158" s="3"/>
      <c r="J158" s="2"/>
    </row>
    <row r="159" spans="4:10">
      <c r="D159" s="3"/>
      <c r="E159" s="3"/>
      <c r="F159" s="3"/>
      <c r="J159" s="2"/>
    </row>
    <row r="160" spans="4:10">
      <c r="D160" s="3"/>
      <c r="E160" s="3"/>
      <c r="F160" s="3"/>
      <c r="J160" s="2"/>
    </row>
    <row r="161" spans="4:10">
      <c r="D161" s="3"/>
      <c r="E161" s="3"/>
      <c r="F161" s="3"/>
      <c r="J161" s="2"/>
    </row>
    <row r="162" spans="4:10">
      <c r="D162" s="3"/>
      <c r="E162" s="3"/>
      <c r="F162" s="3"/>
      <c r="J162" s="2"/>
    </row>
    <row r="163" spans="4:10">
      <c r="D163" s="3"/>
      <c r="E163" s="3"/>
      <c r="F163" s="3"/>
      <c r="J163" s="2"/>
    </row>
    <row r="164" spans="4:10">
      <c r="D164" s="3"/>
      <c r="E164" s="3"/>
      <c r="F164" s="3"/>
      <c r="J164" s="2"/>
    </row>
    <row r="165" spans="4:10">
      <c r="D165" s="3"/>
      <c r="E165" s="3"/>
      <c r="F165" s="3"/>
      <c r="J165" s="2"/>
    </row>
    <row r="166" spans="4:10">
      <c r="D166" s="3"/>
      <c r="E166" s="3"/>
      <c r="F166" s="3"/>
      <c r="J166" s="2"/>
    </row>
    <row r="167" spans="4:10">
      <c r="D167" s="3"/>
      <c r="E167" s="3"/>
      <c r="F167" s="3"/>
      <c r="J167" s="2"/>
    </row>
    <row r="168" spans="4:10">
      <c r="D168" s="3"/>
      <c r="E168" s="3"/>
      <c r="F168" s="3"/>
      <c r="J168" s="2"/>
    </row>
    <row r="169" spans="4:10">
      <c r="D169" s="3"/>
      <c r="E169" s="3"/>
      <c r="F169" s="3"/>
      <c r="J169" s="2"/>
    </row>
    <row r="170" spans="4:10">
      <c r="D170" s="3"/>
      <c r="E170" s="3"/>
      <c r="F170" s="3"/>
      <c r="J170" s="2"/>
    </row>
    <row r="171" spans="4:10">
      <c r="D171" s="3"/>
      <c r="E171" s="3"/>
      <c r="F171" s="3"/>
      <c r="J171" s="2"/>
    </row>
    <row r="172" spans="4:10">
      <c r="D172" s="3"/>
      <c r="E172" s="3"/>
      <c r="F172" s="3"/>
      <c r="J172" s="2"/>
    </row>
    <row r="173" spans="4:10">
      <c r="D173" s="3"/>
      <c r="E173" s="3"/>
      <c r="F173" s="3"/>
      <c r="J173" s="2"/>
    </row>
    <row r="174" spans="4:10">
      <c r="D174" s="3"/>
      <c r="E174" s="3"/>
      <c r="F174" s="3"/>
      <c r="J174" s="2"/>
    </row>
    <row r="175" spans="4:10">
      <c r="D175" s="3"/>
      <c r="E175" s="3"/>
      <c r="F175" s="3"/>
      <c r="J175" s="2"/>
    </row>
    <row r="176" spans="4:10">
      <c r="D176" s="3"/>
      <c r="E176" s="3"/>
      <c r="F176" s="3"/>
      <c r="J176" s="2"/>
    </row>
    <row r="177" spans="4:10">
      <c r="D177" s="3"/>
      <c r="E177" s="3"/>
      <c r="F177" s="3"/>
      <c r="J177" s="2"/>
    </row>
    <row r="178" spans="4:10">
      <c r="D178" s="3"/>
      <c r="E178" s="3"/>
      <c r="F178" s="3"/>
      <c r="J178" s="2"/>
    </row>
    <row r="179" spans="4:10">
      <c r="D179" s="3"/>
      <c r="E179" s="3"/>
      <c r="F179" s="3"/>
      <c r="J179" s="2"/>
    </row>
    <row r="180" spans="4:10">
      <c r="D180" s="3"/>
      <c r="E180" s="3"/>
      <c r="F180" s="3"/>
      <c r="J180" s="2"/>
    </row>
    <row r="181" spans="4:10">
      <c r="D181" s="3"/>
      <c r="E181" s="3"/>
      <c r="F181" s="3"/>
      <c r="J181" s="2"/>
    </row>
    <row r="182" spans="4:10">
      <c r="D182" s="3"/>
      <c r="E182" s="3"/>
      <c r="F182" s="3"/>
      <c r="J182" s="2"/>
    </row>
    <row r="183" spans="4:10">
      <c r="D183" s="3"/>
      <c r="E183" s="3"/>
      <c r="F183" s="3"/>
      <c r="J183" s="2"/>
    </row>
    <row r="184" spans="4:10">
      <c r="D184" s="3"/>
      <c r="E184" s="3"/>
      <c r="F184" s="3"/>
      <c r="J184" s="2"/>
    </row>
    <row r="185" spans="4:10">
      <c r="D185" s="3"/>
      <c r="E185" s="3"/>
      <c r="F185" s="3"/>
      <c r="J185" s="2"/>
    </row>
    <row r="186" spans="4:10">
      <c r="D186" s="3"/>
      <c r="E186" s="3"/>
      <c r="F186" s="3"/>
      <c r="J186" s="2"/>
    </row>
    <row r="187" spans="4:10">
      <c r="D187" s="3"/>
      <c r="E187" s="3"/>
      <c r="F187" s="3"/>
      <c r="J187" s="2"/>
    </row>
    <row r="188" spans="4:10">
      <c r="D188" s="3"/>
      <c r="E188" s="3"/>
      <c r="F188" s="3"/>
      <c r="J188" s="2"/>
    </row>
    <row r="189" spans="4:10">
      <c r="D189" s="3"/>
      <c r="E189" s="3"/>
      <c r="F189" s="3"/>
      <c r="J189" s="2"/>
    </row>
    <row r="190" spans="4:10">
      <c r="D190" s="3"/>
      <c r="E190" s="3"/>
      <c r="F190" s="3"/>
      <c r="J190" s="2"/>
    </row>
    <row r="191" spans="4:10">
      <c r="D191" s="3"/>
      <c r="E191" s="3"/>
      <c r="F191" s="3"/>
      <c r="J191" s="2"/>
    </row>
    <row r="192" spans="4:10">
      <c r="D192" s="3"/>
      <c r="E192" s="3"/>
      <c r="F192" s="3"/>
      <c r="J192" s="2"/>
    </row>
    <row r="193" spans="4:10">
      <c r="D193" s="3"/>
      <c r="E193" s="3"/>
      <c r="F193" s="3"/>
      <c r="J193" s="2"/>
    </row>
    <row r="194" spans="4:10">
      <c r="D194" s="3"/>
      <c r="E194" s="3"/>
      <c r="F194" s="3"/>
      <c r="J194" s="2"/>
    </row>
    <row r="195" spans="4:10">
      <c r="D195" s="3"/>
      <c r="E195" s="3"/>
      <c r="F195" s="3"/>
      <c r="J195" s="2"/>
    </row>
    <row r="196" spans="4:10">
      <c r="D196" s="3"/>
      <c r="E196" s="3"/>
      <c r="F196" s="3"/>
      <c r="J196" s="2"/>
    </row>
    <row r="197" spans="4:10">
      <c r="D197" s="3"/>
      <c r="E197" s="3"/>
      <c r="F197" s="3"/>
      <c r="J197" s="2"/>
    </row>
    <row r="198" spans="4:10">
      <c r="D198" s="3"/>
      <c r="E198" s="3"/>
      <c r="F198" s="3"/>
      <c r="J198" s="2"/>
    </row>
    <row r="199" spans="4:10">
      <c r="D199" s="3"/>
      <c r="E199" s="3"/>
      <c r="F199" s="3"/>
      <c r="J199" s="2"/>
    </row>
    <row r="200" spans="4:10">
      <c r="D200" s="3"/>
      <c r="E200" s="3"/>
      <c r="F200" s="3"/>
      <c r="J200" s="2"/>
    </row>
    <row r="201" spans="4:10">
      <c r="D201" s="3"/>
      <c r="E201" s="3"/>
      <c r="F201" s="3"/>
      <c r="J201" s="2"/>
    </row>
    <row r="202" spans="4:10">
      <c r="D202" s="3"/>
      <c r="E202" s="3"/>
      <c r="F202" s="3"/>
      <c r="J202" s="2"/>
    </row>
    <row r="203" spans="4:10">
      <c r="D203" s="3"/>
      <c r="E203" s="3"/>
      <c r="F203" s="3"/>
      <c r="J203" s="2"/>
    </row>
    <row r="204" spans="4:10">
      <c r="D204" s="3"/>
      <c r="E204" s="3"/>
      <c r="F204" s="3"/>
      <c r="J204" s="2"/>
    </row>
    <row r="205" spans="4:10">
      <c r="D205" s="3"/>
      <c r="E205" s="3"/>
      <c r="F205" s="3"/>
      <c r="J205" s="2"/>
    </row>
    <row r="206" spans="4:10">
      <c r="D206" s="3"/>
      <c r="E206" s="3"/>
      <c r="F206" s="3"/>
      <c r="J206" s="2"/>
    </row>
    <row r="207" spans="4:10">
      <c r="D207" s="3"/>
      <c r="E207" s="3"/>
      <c r="F207" s="3"/>
      <c r="J207" s="2"/>
    </row>
    <row r="208" spans="4:10">
      <c r="D208" s="3"/>
      <c r="E208" s="3"/>
      <c r="F208" s="3"/>
      <c r="J208" s="2"/>
    </row>
    <row r="209" spans="4:10">
      <c r="D209" s="3"/>
      <c r="E209" s="3"/>
      <c r="F209" s="3"/>
      <c r="J209" s="2"/>
    </row>
    <row r="210" spans="4:10">
      <c r="D210" s="3"/>
      <c r="E210" s="3"/>
      <c r="F210" s="3"/>
      <c r="J210" s="2"/>
    </row>
    <row r="211" spans="4:10">
      <c r="D211" s="3"/>
      <c r="E211" s="3"/>
      <c r="F211" s="3"/>
      <c r="J211" s="2"/>
    </row>
    <row r="212" spans="4:10">
      <c r="D212" s="3"/>
      <c r="E212" s="3"/>
      <c r="F212" s="3"/>
      <c r="J212" s="2"/>
    </row>
    <row r="213" spans="4:10">
      <c r="D213" s="3"/>
      <c r="E213" s="3"/>
      <c r="F213" s="3"/>
      <c r="J213" s="2"/>
    </row>
    <row r="214" spans="4:10">
      <c r="D214" s="3"/>
      <c r="E214" s="3"/>
      <c r="F214" s="3"/>
      <c r="J214" s="2"/>
    </row>
    <row r="215" spans="4:10">
      <c r="D215" s="3"/>
      <c r="E215" s="3"/>
      <c r="F215" s="3"/>
      <c r="J215" s="2"/>
    </row>
    <row r="216" spans="4:10">
      <c r="D216" s="3"/>
      <c r="E216" s="3"/>
      <c r="F216" s="3"/>
      <c r="J216" s="2"/>
    </row>
    <row r="217" spans="4:10">
      <c r="D217" s="3"/>
      <c r="E217" s="3"/>
      <c r="F217" s="3"/>
      <c r="J217" s="2"/>
    </row>
    <row r="218" spans="4:10">
      <c r="D218" s="3"/>
      <c r="E218" s="3"/>
      <c r="F218" s="3"/>
      <c r="J218" s="2"/>
    </row>
    <row r="219" spans="4:10">
      <c r="D219" s="3"/>
      <c r="E219" s="3"/>
      <c r="F219" s="3"/>
      <c r="J219" s="2"/>
    </row>
    <row r="220" spans="4:10">
      <c r="D220" s="3"/>
      <c r="E220" s="3"/>
      <c r="F220" s="3"/>
      <c r="J220" s="2"/>
    </row>
    <row r="221" spans="4:10">
      <c r="D221" s="3"/>
      <c r="E221" s="3"/>
      <c r="F221" s="3"/>
      <c r="J221" s="2"/>
    </row>
    <row r="222" spans="4:10">
      <c r="D222" s="3"/>
      <c r="E222" s="3"/>
      <c r="F222" s="3"/>
      <c r="J222" s="2"/>
    </row>
    <row r="223" spans="4:10">
      <c r="D223" s="3"/>
      <c r="E223" s="3"/>
      <c r="F223" s="3"/>
      <c r="J223" s="2"/>
    </row>
    <row r="224" spans="4:10">
      <c r="D224" s="3"/>
      <c r="E224" s="3"/>
      <c r="F224" s="3"/>
      <c r="J224" s="2"/>
    </row>
    <row r="225" spans="4:10">
      <c r="D225" s="3"/>
      <c r="E225" s="3"/>
      <c r="F225" s="3"/>
      <c r="J225" s="2"/>
    </row>
    <row r="226" spans="4:10">
      <c r="D226" s="3"/>
      <c r="E226" s="3"/>
      <c r="F226" s="3"/>
      <c r="J226" s="2"/>
    </row>
    <row r="227" spans="4:10">
      <c r="D227" s="3"/>
      <c r="E227" s="3"/>
      <c r="F227" s="3"/>
      <c r="J227" s="2"/>
    </row>
    <row r="228" spans="4:10">
      <c r="D228" s="3"/>
      <c r="E228" s="3"/>
      <c r="F228" s="3"/>
      <c r="J228" s="2"/>
    </row>
    <row r="229" spans="4:10">
      <c r="D229" s="3"/>
      <c r="E229" s="3"/>
      <c r="F229" s="3"/>
      <c r="J229" s="2"/>
    </row>
    <row r="230" spans="4:10">
      <c r="D230" s="3"/>
      <c r="E230" s="3"/>
      <c r="F230" s="3"/>
      <c r="J230" s="2"/>
    </row>
    <row r="231" spans="4:10">
      <c r="D231" s="3"/>
      <c r="E231" s="3"/>
      <c r="F231" s="3"/>
      <c r="J231" s="2"/>
    </row>
    <row r="232" spans="4:10">
      <c r="D232" s="3"/>
      <c r="E232" s="3"/>
      <c r="F232" s="3"/>
      <c r="J232" s="2"/>
    </row>
    <row r="233" spans="4:10">
      <c r="D233" s="3"/>
      <c r="E233" s="3"/>
      <c r="F233" s="3"/>
      <c r="J233" s="2"/>
    </row>
    <row r="234" spans="4:10">
      <c r="D234" s="3"/>
      <c r="E234" s="3"/>
      <c r="F234" s="3"/>
      <c r="J234" s="2"/>
    </row>
    <row r="235" spans="4:10">
      <c r="D235" s="3"/>
      <c r="E235" s="3"/>
      <c r="F235" s="3"/>
      <c r="J235" s="2"/>
    </row>
    <row r="236" spans="4:10">
      <c r="D236" s="3"/>
      <c r="E236" s="3"/>
      <c r="F236" s="3"/>
      <c r="J236" s="2"/>
    </row>
    <row r="237" spans="4:10">
      <c r="D237" s="3"/>
      <c r="E237" s="3"/>
      <c r="F237" s="3"/>
      <c r="J237" s="2"/>
    </row>
    <row r="238" spans="4:10">
      <c r="D238" s="3"/>
      <c r="E238" s="3"/>
      <c r="F238" s="3"/>
      <c r="J238" s="2"/>
    </row>
    <row r="239" spans="4:10">
      <c r="D239" s="3"/>
      <c r="E239" s="3"/>
      <c r="F239" s="3"/>
      <c r="J239" s="2"/>
    </row>
    <row r="240" spans="4:10">
      <c r="D240" s="3"/>
      <c r="E240" s="3"/>
      <c r="F240" s="3"/>
      <c r="J240" s="2"/>
    </row>
    <row r="241" spans="4:10">
      <c r="D241" s="3"/>
      <c r="E241" s="3"/>
      <c r="F241" s="3"/>
      <c r="J241" s="2"/>
    </row>
    <row r="242" spans="4:10">
      <c r="D242" s="3"/>
      <c r="E242" s="3"/>
      <c r="F242" s="3"/>
      <c r="J242" s="2"/>
    </row>
    <row r="243" spans="4:10">
      <c r="D243" s="3"/>
      <c r="E243" s="3"/>
      <c r="F243" s="3"/>
      <c r="J243" s="2"/>
    </row>
    <row r="244" spans="4:10">
      <c r="D244" s="3"/>
      <c r="E244" s="3"/>
      <c r="F244" s="3"/>
      <c r="J244" s="2"/>
    </row>
    <row r="245" spans="4:10">
      <c r="D245" s="3"/>
      <c r="E245" s="3"/>
      <c r="F245" s="3"/>
      <c r="J245" s="2"/>
    </row>
    <row r="246" spans="4:10">
      <c r="D246" s="3"/>
      <c r="E246" s="3"/>
      <c r="F246" s="3"/>
      <c r="J246" s="2"/>
    </row>
    <row r="247" spans="4:10">
      <c r="D247" s="3"/>
      <c r="E247" s="3"/>
      <c r="F247" s="3"/>
      <c r="J247" s="2"/>
    </row>
    <row r="248" spans="4:10">
      <c r="D248" s="3"/>
      <c r="E248" s="3"/>
      <c r="F248" s="3"/>
      <c r="J248" s="2"/>
    </row>
    <row r="249" spans="4:10">
      <c r="D249" s="3"/>
      <c r="E249" s="3"/>
      <c r="F249" s="3"/>
      <c r="J249" s="2"/>
    </row>
    <row r="250" spans="4:10">
      <c r="D250" s="3"/>
      <c r="E250" s="3"/>
      <c r="F250" s="3"/>
      <c r="J250" s="2"/>
    </row>
    <row r="251" spans="4:10">
      <c r="D251" s="3"/>
      <c r="E251" s="3"/>
      <c r="F251" s="3"/>
      <c r="J251" s="2"/>
    </row>
    <row r="252" spans="4:10">
      <c r="D252" s="3"/>
      <c r="E252" s="3"/>
      <c r="F252" s="3"/>
      <c r="J252" s="2"/>
    </row>
    <row r="253" spans="4:10">
      <c r="D253" s="3"/>
      <c r="E253" s="3"/>
      <c r="F253" s="3"/>
      <c r="J253" s="2"/>
    </row>
    <row r="254" spans="4:10">
      <c r="D254" s="3"/>
      <c r="E254" s="3"/>
      <c r="F254" s="3"/>
      <c r="J254" s="2"/>
    </row>
    <row r="255" spans="4:10">
      <c r="D255" s="3"/>
      <c r="E255" s="3"/>
      <c r="F255" s="3"/>
      <c r="J255" s="2"/>
    </row>
    <row r="256" spans="4:10">
      <c r="D256" s="3"/>
      <c r="E256" s="3"/>
      <c r="F256" s="3"/>
      <c r="J256" s="2"/>
    </row>
    <row r="257" spans="4:10">
      <c r="D257" s="3"/>
      <c r="E257" s="3"/>
      <c r="F257" s="3"/>
      <c r="J257" s="2"/>
    </row>
    <row r="258" spans="4:10">
      <c r="D258" s="3"/>
      <c r="E258" s="3"/>
      <c r="F258" s="3"/>
      <c r="J258" s="2"/>
    </row>
    <row r="259" spans="4:10">
      <c r="D259" s="3"/>
      <c r="E259" s="3"/>
      <c r="F259" s="3"/>
      <c r="J259" s="2"/>
    </row>
    <row r="260" spans="4:10">
      <c r="D260" s="3"/>
      <c r="E260" s="3"/>
      <c r="F260" s="3"/>
      <c r="J260" s="2"/>
    </row>
    <row r="261" spans="4:10">
      <c r="D261" s="3"/>
      <c r="E261" s="3"/>
      <c r="F261" s="3"/>
      <c r="J261" s="2"/>
    </row>
    <row r="262" spans="4:10">
      <c r="D262" s="3"/>
      <c r="E262" s="3"/>
      <c r="F262" s="3"/>
      <c r="J262" s="2"/>
    </row>
    <row r="263" spans="4:10">
      <c r="D263" s="3"/>
      <c r="E263" s="3"/>
      <c r="F263" s="3"/>
      <c r="J263" s="2"/>
    </row>
    <row r="264" spans="4:10">
      <c r="D264" s="3"/>
      <c r="E264" s="3"/>
      <c r="F264" s="3"/>
      <c r="J264" s="2"/>
    </row>
    <row r="265" spans="4:10">
      <c r="D265" s="3"/>
      <c r="E265" s="3"/>
      <c r="F265" s="3"/>
      <c r="J265" s="2"/>
    </row>
    <row r="266" spans="4:10">
      <c r="D266" s="3"/>
      <c r="E266" s="3"/>
      <c r="F266" s="3"/>
      <c r="J266" s="2"/>
    </row>
    <row r="267" spans="4:10">
      <c r="D267" s="3"/>
      <c r="E267" s="3"/>
      <c r="F267" s="3"/>
      <c r="J267" s="2"/>
    </row>
    <row r="268" spans="4:10">
      <c r="D268" s="3"/>
      <c r="E268" s="3"/>
      <c r="F268" s="3"/>
      <c r="J268" s="2"/>
    </row>
    <row r="269" spans="4:10">
      <c r="D269" s="3"/>
      <c r="E269" s="3"/>
      <c r="F269" s="3"/>
      <c r="J269" s="2"/>
    </row>
    <row r="270" spans="4:10">
      <c r="D270" s="3"/>
      <c r="E270" s="3"/>
      <c r="F270" s="3"/>
      <c r="J270" s="2"/>
    </row>
    <row r="271" spans="4:10">
      <c r="D271" s="3"/>
      <c r="E271" s="3"/>
      <c r="F271" s="3"/>
      <c r="J271" s="2"/>
    </row>
    <row r="272" spans="4:10">
      <c r="D272" s="3"/>
      <c r="E272" s="3"/>
      <c r="F272" s="3"/>
      <c r="J272" s="2"/>
    </row>
    <row r="273" spans="4:10">
      <c r="D273" s="3"/>
      <c r="E273" s="3"/>
      <c r="F273" s="3"/>
      <c r="J273" s="2"/>
    </row>
    <row r="274" spans="4:10">
      <c r="D274" s="3"/>
      <c r="E274" s="3"/>
      <c r="F274" s="3"/>
      <c r="J274" s="2"/>
    </row>
    <row r="275" spans="4:10">
      <c r="D275" s="3"/>
      <c r="E275" s="3"/>
      <c r="F275" s="3"/>
      <c r="J275" s="2"/>
    </row>
    <row r="276" spans="4:10">
      <c r="D276" s="3"/>
      <c r="E276" s="3"/>
      <c r="F276" s="3"/>
      <c r="J276" s="2"/>
    </row>
    <row r="277" spans="4:10">
      <c r="D277" s="3"/>
      <c r="E277" s="3"/>
      <c r="F277" s="3"/>
      <c r="J277" s="2"/>
    </row>
    <row r="278" spans="4:10">
      <c r="D278" s="3"/>
      <c r="E278" s="3"/>
      <c r="F278" s="3"/>
      <c r="J278" s="2"/>
    </row>
    <row r="279" spans="4:10">
      <c r="D279" s="3"/>
      <c r="E279" s="3"/>
      <c r="F279" s="3"/>
      <c r="J279" s="2"/>
    </row>
    <row r="280" spans="4:10">
      <c r="D280" s="3"/>
      <c r="E280" s="3"/>
      <c r="F280" s="3"/>
      <c r="J280" s="2"/>
    </row>
    <row r="281" spans="4:10">
      <c r="D281" s="3"/>
      <c r="E281" s="3"/>
      <c r="F281" s="3"/>
      <c r="J281" s="2"/>
    </row>
    <row r="282" spans="4:10">
      <c r="D282" s="3"/>
      <c r="E282" s="3"/>
      <c r="F282" s="3"/>
      <c r="J282" s="2"/>
    </row>
    <row r="283" spans="4:10">
      <c r="D283" s="3"/>
      <c r="E283" s="3"/>
      <c r="F283" s="3"/>
      <c r="J283" s="2"/>
    </row>
    <row r="284" spans="4:10">
      <c r="D284" s="3"/>
      <c r="E284" s="3"/>
      <c r="F284" s="3"/>
      <c r="J284" s="2"/>
    </row>
    <row r="285" spans="4:10">
      <c r="D285" s="3"/>
      <c r="E285" s="3"/>
      <c r="F285" s="3"/>
      <c r="J285" s="2"/>
    </row>
    <row r="286" spans="4:10">
      <c r="D286" s="3"/>
      <c r="E286" s="3"/>
      <c r="F286" s="3"/>
      <c r="J286" s="2"/>
    </row>
    <row r="287" spans="4:10">
      <c r="D287" s="3"/>
      <c r="E287" s="3"/>
      <c r="F287" s="3"/>
      <c r="J287" s="2"/>
    </row>
    <row r="288" spans="4:10">
      <c r="D288" s="3"/>
      <c r="E288" s="3"/>
      <c r="F288" s="3"/>
      <c r="J288" s="2"/>
    </row>
    <row r="289" spans="4:10">
      <c r="D289" s="3"/>
      <c r="E289" s="3"/>
      <c r="F289" s="3"/>
      <c r="J289" s="2"/>
    </row>
    <row r="290" spans="4:10">
      <c r="D290" s="3"/>
      <c r="E290" s="3"/>
      <c r="F290" s="3"/>
      <c r="J290" s="2"/>
    </row>
    <row r="291" spans="4:10">
      <c r="D291" s="3"/>
      <c r="E291" s="3"/>
      <c r="F291" s="3"/>
      <c r="J291" s="2"/>
    </row>
    <row r="292" spans="4:10">
      <c r="D292" s="3"/>
      <c r="E292" s="3"/>
      <c r="F292" s="3"/>
      <c r="J292" s="2"/>
    </row>
    <row r="293" spans="4:10">
      <c r="D293" s="3"/>
      <c r="E293" s="3"/>
      <c r="F293" s="3"/>
      <c r="J293" s="2"/>
    </row>
    <row r="294" spans="4:10">
      <c r="D294" s="3"/>
      <c r="E294" s="3"/>
      <c r="F294" s="3"/>
      <c r="J294" s="2"/>
    </row>
    <row r="295" spans="4:10">
      <c r="D295" s="3"/>
      <c r="E295" s="3"/>
      <c r="F295" s="3"/>
      <c r="J295" s="2"/>
    </row>
    <row r="296" spans="4:10">
      <c r="D296" s="3"/>
      <c r="E296" s="3"/>
      <c r="F296" s="3"/>
      <c r="J296" s="2"/>
    </row>
    <row r="297" spans="4:10">
      <c r="D297" s="3"/>
      <c r="E297" s="3"/>
      <c r="F297" s="3"/>
      <c r="J297" s="2"/>
    </row>
    <row r="298" spans="4:10">
      <c r="D298" s="3"/>
      <c r="E298" s="3"/>
      <c r="F298" s="3"/>
      <c r="J298" s="2"/>
    </row>
    <row r="299" spans="4:10">
      <c r="D299" s="3"/>
      <c r="E299" s="3"/>
      <c r="F299" s="3"/>
      <c r="J299" s="2"/>
    </row>
    <row r="300" spans="4:10">
      <c r="D300" s="3"/>
      <c r="E300" s="3"/>
      <c r="F300" s="3"/>
      <c r="J300" s="2"/>
    </row>
    <row r="301" spans="4:10">
      <c r="D301" s="3"/>
      <c r="E301" s="3"/>
      <c r="F301" s="3"/>
      <c r="J301" s="2"/>
    </row>
    <row r="302" spans="4:10">
      <c r="D302" s="3"/>
      <c r="E302" s="3"/>
      <c r="F302" s="3"/>
      <c r="J302" s="2"/>
    </row>
    <row r="303" spans="4:10">
      <c r="D303" s="3"/>
      <c r="E303" s="3"/>
      <c r="F303" s="3"/>
      <c r="J303" s="2"/>
    </row>
    <row r="304" spans="4:10">
      <c r="D304" s="3"/>
      <c r="E304" s="3"/>
      <c r="F304" s="3"/>
      <c r="J304" s="2"/>
    </row>
    <row r="305" spans="4:10">
      <c r="D305" s="3"/>
      <c r="E305" s="3"/>
      <c r="F305" s="3"/>
      <c r="J305" s="2"/>
    </row>
    <row r="306" spans="4:10">
      <c r="D306" s="3"/>
      <c r="E306" s="3"/>
      <c r="F306" s="3"/>
      <c r="J306" s="2"/>
    </row>
    <row r="307" spans="4:10">
      <c r="D307" s="3"/>
      <c r="E307" s="3"/>
      <c r="F307" s="3"/>
      <c r="J307" s="2"/>
    </row>
    <row r="308" spans="4:10">
      <c r="D308" s="3"/>
      <c r="E308" s="3"/>
      <c r="F308" s="3"/>
      <c r="J308" s="2"/>
    </row>
    <row r="309" spans="4:10">
      <c r="D309" s="3"/>
      <c r="E309" s="3"/>
      <c r="F309" s="3"/>
      <c r="J309" s="2"/>
    </row>
    <row r="310" spans="4:10">
      <c r="D310" s="3"/>
      <c r="E310" s="3"/>
      <c r="F310" s="3"/>
      <c r="J310" s="2"/>
    </row>
    <row r="311" spans="4:10">
      <c r="D311" s="3"/>
      <c r="E311" s="3"/>
      <c r="F311" s="3"/>
      <c r="J311" s="2"/>
    </row>
    <row r="312" spans="4:10">
      <c r="D312" s="3"/>
      <c r="E312" s="3"/>
      <c r="F312" s="3"/>
      <c r="J312" s="2"/>
    </row>
    <row r="313" spans="4:10">
      <c r="D313" s="3"/>
      <c r="E313" s="3"/>
      <c r="F313" s="3"/>
      <c r="J313" s="2"/>
    </row>
    <row r="314" spans="4:10">
      <c r="D314" s="3"/>
      <c r="E314" s="3"/>
      <c r="F314" s="3"/>
      <c r="J314" s="2"/>
    </row>
    <row r="315" spans="4:10">
      <c r="D315" s="3"/>
      <c r="E315" s="3"/>
      <c r="F315" s="3"/>
      <c r="J315" s="2"/>
    </row>
    <row r="316" spans="4:10">
      <c r="D316" s="3"/>
      <c r="E316" s="3"/>
      <c r="F316" s="3"/>
      <c r="J316" s="2"/>
    </row>
    <row r="317" spans="4:10">
      <c r="D317" s="3"/>
      <c r="E317" s="3"/>
      <c r="F317" s="3"/>
      <c r="J317" s="2"/>
    </row>
    <row r="318" spans="4:10">
      <c r="D318" s="3"/>
      <c r="E318" s="3"/>
      <c r="F318" s="3"/>
      <c r="J318" s="2"/>
    </row>
    <row r="319" spans="4:10">
      <c r="D319" s="3"/>
      <c r="E319" s="3"/>
      <c r="F319" s="3"/>
      <c r="J319" s="2"/>
    </row>
    <row r="320" spans="4:10">
      <c r="D320" s="3"/>
      <c r="E320" s="3"/>
      <c r="F320" s="3"/>
      <c r="J320" s="2"/>
    </row>
    <row r="321" spans="4:10">
      <c r="D321" s="3"/>
      <c r="E321" s="3"/>
      <c r="F321" s="3"/>
      <c r="J321" s="2"/>
    </row>
    <row r="322" spans="4:10">
      <c r="D322" s="3"/>
      <c r="E322" s="3"/>
      <c r="F322" s="3"/>
      <c r="J322" s="2"/>
    </row>
    <row r="323" spans="4:10">
      <c r="D323" s="3"/>
      <c r="E323" s="3"/>
      <c r="F323" s="3"/>
      <c r="J323" s="2"/>
    </row>
    <row r="324" spans="4:10">
      <c r="D324" s="3"/>
      <c r="E324" s="3"/>
      <c r="F324" s="3"/>
      <c r="J324" s="2"/>
    </row>
    <row r="325" spans="4:10">
      <c r="D325" s="3"/>
      <c r="E325" s="3"/>
      <c r="F325" s="3"/>
      <c r="J325" s="2"/>
    </row>
    <row r="326" spans="4:10">
      <c r="D326" s="3"/>
      <c r="E326" s="3"/>
      <c r="F326" s="3"/>
      <c r="J326" s="2"/>
    </row>
    <row r="327" spans="4:10">
      <c r="D327" s="3"/>
      <c r="E327" s="3"/>
      <c r="F327" s="3"/>
      <c r="J327" s="2"/>
    </row>
    <row r="328" spans="4:10">
      <c r="D328" s="3"/>
      <c r="E328" s="3"/>
      <c r="F328" s="3"/>
      <c r="J328" s="2"/>
    </row>
    <row r="329" spans="4:10">
      <c r="D329" s="3"/>
      <c r="E329" s="3"/>
      <c r="F329" s="3"/>
      <c r="J329" s="2"/>
    </row>
    <row r="330" spans="4:10">
      <c r="D330" s="3"/>
      <c r="E330" s="3"/>
      <c r="F330" s="3"/>
      <c r="J330" s="2"/>
    </row>
    <row r="331" spans="4:10">
      <c r="D331" s="3"/>
      <c r="E331" s="3"/>
      <c r="F331" s="3"/>
      <c r="J331" s="2"/>
    </row>
    <row r="332" spans="4:10">
      <c r="D332" s="3"/>
      <c r="E332" s="3"/>
      <c r="F332" s="3"/>
      <c r="J332" s="2"/>
    </row>
    <row r="333" spans="4:10">
      <c r="D333" s="3"/>
      <c r="E333" s="3"/>
      <c r="F333" s="3"/>
      <c r="J333" s="2"/>
    </row>
    <row r="334" spans="4:10">
      <c r="D334" s="3"/>
      <c r="E334" s="3"/>
      <c r="F334" s="3"/>
      <c r="J334" s="2"/>
    </row>
    <row r="335" spans="4:10">
      <c r="D335" s="3"/>
      <c r="E335" s="3"/>
      <c r="F335" s="3"/>
      <c r="J335" s="2"/>
    </row>
    <row r="336" spans="4:10">
      <c r="D336" s="3"/>
      <c r="E336" s="3"/>
      <c r="F336" s="3"/>
      <c r="J336" s="2"/>
    </row>
    <row r="337" spans="4:10">
      <c r="D337" s="3"/>
      <c r="E337" s="3"/>
      <c r="F337" s="3"/>
      <c r="J337" s="2"/>
    </row>
    <row r="338" spans="4:10">
      <c r="D338" s="3"/>
      <c r="E338" s="3"/>
      <c r="F338" s="3"/>
      <c r="J338" s="2"/>
    </row>
    <row r="339" spans="4:10">
      <c r="D339" s="3"/>
      <c r="E339" s="3"/>
      <c r="F339" s="3"/>
      <c r="J339" s="2"/>
    </row>
    <row r="340" spans="4:10">
      <c r="D340" s="3"/>
      <c r="E340" s="3"/>
      <c r="F340" s="3"/>
      <c r="J340" s="2"/>
    </row>
    <row r="341" spans="4:10">
      <c r="D341" s="3"/>
      <c r="E341" s="3"/>
      <c r="F341" s="3"/>
      <c r="J341" s="2"/>
    </row>
  </sheetData>
  <phoneticPr fontId="3" type="noConversion"/>
  <dataValidations count="8">
    <dataValidation type="list" allowBlank="1" showInputMessage="1" showErrorMessage="1" sqref="W15" xr:uid="{7289C7EA-BE53-4845-82E5-53150F6887B2}">
      <formula1>"FXForward,CCY1,CCY2"</formula1>
    </dataValidation>
    <dataValidation type="list" allowBlank="1" showInputMessage="1" showErrorMessage="1" sqref="F2 F21" xr:uid="{809219C8-34EF-4D01-ADED-F969BCCEFDE1}">
      <formula1>"BID,ASK,MID"</formula1>
    </dataValidation>
    <dataValidation type="list" allowBlank="1" showInputMessage="1" showErrorMessage="1" sqref="W26" xr:uid="{85D4AF4F-5C0B-46D9-A34C-462ED7EF004D}">
      <formula1>"Forward,UndRate"</formula1>
    </dataValidation>
    <dataValidation type="list" allowBlank="1" showInputMessage="1" showErrorMessage="1" sqref="W25" xr:uid="{7F0B2B69-B614-41AA-B0A6-AF77B884EF2C}">
      <formula1>"SIMPLERATES,CONTINUOUSRATES"</formula1>
    </dataValidation>
    <dataValidation type="list" allowBlank="1" showInputMessage="1" showErrorMessage="1" sqref="W8" xr:uid="{145051B7-6D93-449C-B589-7354843B7B92}">
      <formula1>"SPOT_DELTA,FORWARD_DELTA"</formula1>
    </dataValidation>
    <dataValidation type="list" allowBlank="1" showInputMessage="1" showErrorMessage="1" sqref="W7" xr:uid="{93A8CBD5-9EDC-4D13-AECB-764C54FCBCC1}">
      <formula1>"Preceding,ModifiedFollowing,ModifiedPreceding,IMM,Actual,LME"</formula1>
    </dataValidation>
    <dataValidation type="list" allowBlank="1" showInputMessage="1" showErrorMessage="1" sqref="W6" xr:uid="{B6D24565-E1B3-4DEF-96CE-B53EFD63DD94}">
      <formula1>"Act360,Act365Fixed,ThirtyE360,ThirtyE360ISDA,ThirtyEPlus360,ThirtyU360,ActActISDA,ActActICMA,Act365L,ActActAFB,Act365Leap,ActActXTR,ActActICMAComplement,Act252"</formula1>
    </dataValidation>
    <dataValidation type="list" allowBlank="1" showInputMessage="1" showErrorMessage="1" sqref="W13:W14" xr:uid="{219009BF-E138-49F9-ACA0-F18B29C68D9C}">
      <formula1>"True,False"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C595-0B3E-4016-AEDB-64C5DF064CDA}">
  <dimension ref="A1:W11"/>
  <sheetViews>
    <sheetView topLeftCell="M1" workbookViewId="0">
      <selection activeCell="V15" sqref="V15"/>
    </sheetView>
  </sheetViews>
  <sheetFormatPr defaultColWidth="9" defaultRowHeight="15"/>
  <cols>
    <col min="1" max="1" width="10.85546875" style="17" customWidth="1"/>
    <col min="2" max="2" width="11.28515625" style="17" customWidth="1"/>
    <col min="3" max="3" width="9.7109375" style="17" customWidth="1"/>
    <col min="4" max="7" width="9" style="17"/>
    <col min="8" max="8" width="17.140625" style="17" customWidth="1"/>
    <col min="9" max="10" width="9" style="17"/>
    <col min="11" max="11" width="14" style="17" customWidth="1"/>
    <col min="12" max="12" width="16.85546875" style="17" customWidth="1"/>
    <col min="13" max="13" width="16.5703125" style="17" customWidth="1"/>
    <col min="14" max="14" width="12.7109375" style="17" customWidth="1"/>
    <col min="15" max="17" width="19" style="17" customWidth="1"/>
    <col min="18" max="18" width="11.7109375" style="17" bestFit="1" customWidth="1"/>
    <col min="19" max="19" width="14.28515625" style="17" bestFit="1" customWidth="1"/>
    <col min="20" max="20" width="14.140625" style="17" bestFit="1" customWidth="1"/>
    <col min="21" max="21" width="9" style="17"/>
    <col min="22" max="22" width="18" style="17" customWidth="1"/>
    <col min="23" max="23" width="21.42578125" style="17" customWidth="1"/>
    <col min="24" max="16384" width="9" style="17"/>
  </cols>
  <sheetData>
    <row r="1" spans="1:23" s="15" customFormat="1" ht="57.6" customHeight="1">
      <c r="A1" s="15" t="s">
        <v>220</v>
      </c>
      <c r="B1" s="15" t="s">
        <v>221</v>
      </c>
      <c r="C1" s="15" t="s">
        <v>222</v>
      </c>
      <c r="D1" s="15" t="s">
        <v>223</v>
      </c>
      <c r="E1" s="15" t="s">
        <v>224</v>
      </c>
      <c r="F1" s="15" t="s">
        <v>225</v>
      </c>
      <c r="G1" s="15" t="s">
        <v>226</v>
      </c>
      <c r="H1" s="15" t="s">
        <v>227</v>
      </c>
      <c r="I1" s="15" t="s">
        <v>228</v>
      </c>
      <c r="J1" s="15" t="s">
        <v>229</v>
      </c>
      <c r="K1" s="15" t="s">
        <v>230</v>
      </c>
      <c r="L1" s="15" t="s">
        <v>231</v>
      </c>
      <c r="M1" s="15" t="s">
        <v>232</v>
      </c>
      <c r="N1" s="15" t="s">
        <v>233</v>
      </c>
      <c r="O1" s="45" t="s">
        <v>296</v>
      </c>
      <c r="P1" s="45" t="s">
        <v>297</v>
      </c>
      <c r="Q1" s="45" t="s">
        <v>298</v>
      </c>
      <c r="R1" s="45" t="s">
        <v>299</v>
      </c>
      <c r="S1" s="45" t="s">
        <v>300</v>
      </c>
      <c r="T1" s="45" t="s">
        <v>301</v>
      </c>
    </row>
    <row r="2" spans="1:23" ht="15.75" thickBot="1">
      <c r="A2" s="16">
        <v>45425</v>
      </c>
      <c r="B2" s="17" t="s">
        <v>234</v>
      </c>
      <c r="C2" s="17" t="s">
        <v>235</v>
      </c>
      <c r="D2" s="17" t="s">
        <v>236</v>
      </c>
      <c r="E2" s="17" t="s">
        <v>84</v>
      </c>
      <c r="F2" s="17" t="s">
        <v>237</v>
      </c>
      <c r="G2" s="17" t="s">
        <v>154</v>
      </c>
      <c r="H2" s="18">
        <v>10000000</v>
      </c>
      <c r="I2" s="17">
        <v>7.21</v>
      </c>
      <c r="J2" s="17" t="s">
        <v>237</v>
      </c>
      <c r="K2" s="16">
        <f>_xll.CalendarFXOExpiryDateFromTenor($W$8,A2,G2)</f>
        <v>45517</v>
      </c>
      <c r="L2" s="16">
        <f>_xll.CalendarFXODeliveryDateFromTenor($W$8,A2,G2)</f>
        <v>45519</v>
      </c>
      <c r="M2" s="16">
        <f>A2+2</f>
        <v>45427</v>
      </c>
      <c r="N2" s="17">
        <f t="shared" ref="N2:N10" si="0">K2-A2</f>
        <v>92</v>
      </c>
      <c r="O2" s="27">
        <f t="array" ref="O2:T2">_xll.McpVoGreeks($V$3:$W$10,$A2:$N2,$O$1:$T$1)</f>
        <v>289129.13302043336</v>
      </c>
      <c r="P2" s="27">
        <v>0.27083360520111371</v>
      </c>
      <c r="Q2" s="27">
        <v>0.26708335163465702</v>
      </c>
      <c r="R2" s="27">
        <v>115538.78177621285</v>
      </c>
      <c r="S2" s="27">
        <v>1313305.9249184523</v>
      </c>
      <c r="T2" s="27">
        <v>-6366.0963266342887</v>
      </c>
      <c r="V2" s="34" t="s">
        <v>284</v>
      </c>
      <c r="W2" s="19"/>
    </row>
    <row r="3" spans="1:23" ht="16.5" thickTop="1" thickBot="1">
      <c r="A3" s="16">
        <v>45425</v>
      </c>
      <c r="B3" s="17" t="s">
        <v>234</v>
      </c>
      <c r="C3" s="17" t="s">
        <v>249</v>
      </c>
      <c r="D3" s="17" t="s">
        <v>236</v>
      </c>
      <c r="E3" s="17" t="s">
        <v>238</v>
      </c>
      <c r="F3" s="17" t="s">
        <v>237</v>
      </c>
      <c r="G3" s="17" t="s">
        <v>251</v>
      </c>
      <c r="H3" s="18">
        <v>10000000</v>
      </c>
      <c r="I3" s="17">
        <v>6.98</v>
      </c>
      <c r="J3" s="17" t="s">
        <v>237</v>
      </c>
      <c r="K3" s="16">
        <f>_xll.CalendarFXOExpiryDateFromTenor($W$8,A3,G3)</f>
        <v>45790</v>
      </c>
      <c r="L3" s="16">
        <f>_xll.CalendarFXODeliveryDateFromTenor($W$8,A3,G3)</f>
        <v>45792</v>
      </c>
      <c r="M3" s="16">
        <f>L3</f>
        <v>45792</v>
      </c>
      <c r="N3" s="17">
        <f t="shared" si="0"/>
        <v>365</v>
      </c>
      <c r="O3" s="27">
        <f t="array" ref="O3:T3">_xll.McpVoGreeks($V$3:$W$10,$A3:$N3,$O$1:$T$1)</f>
        <v>-1571972.1596971597</v>
      </c>
      <c r="P3" s="27">
        <v>-0.56924787419284728</v>
      </c>
      <c r="Q3" s="27">
        <v>-0.53882603026268394</v>
      </c>
      <c r="R3" s="27">
        <v>-265373.11183165683</v>
      </c>
      <c r="S3" s="27">
        <v>-830542.46658475534</v>
      </c>
      <c r="T3" s="27">
        <v>-53144.48517659348</v>
      </c>
      <c r="V3" s="20" t="s">
        <v>239</v>
      </c>
      <c r="W3" s="21" t="s">
        <v>240</v>
      </c>
    </row>
    <row r="4" spans="1:23" ht="16.5" thickTop="1" thickBot="1">
      <c r="A4" s="16">
        <v>45426</v>
      </c>
      <c r="B4" s="17" t="s">
        <v>234</v>
      </c>
      <c r="C4" s="17" t="s">
        <v>235</v>
      </c>
      <c r="D4" s="17" t="s">
        <v>236</v>
      </c>
      <c r="E4" s="17" t="s">
        <v>238</v>
      </c>
      <c r="F4" s="17" t="s">
        <v>237</v>
      </c>
      <c r="G4" s="17" t="s">
        <v>154</v>
      </c>
      <c r="H4" s="18">
        <v>10000000</v>
      </c>
      <c r="I4" s="17">
        <v>6.89</v>
      </c>
      <c r="J4" s="17" t="s">
        <v>237</v>
      </c>
      <c r="K4" s="16">
        <f>_xll.CalendarFXOExpiryDateFromTenor($W$8,A4,G4)</f>
        <v>45518</v>
      </c>
      <c r="L4" s="16">
        <f>_xll.CalendarFXODeliveryDateFromTenor($W$8,A4,G4)</f>
        <v>45520</v>
      </c>
      <c r="M4" s="16">
        <f>_xll.CalendarValueDate($W$8,A4)</f>
        <v>45428</v>
      </c>
      <c r="N4" s="17">
        <f t="shared" si="0"/>
        <v>92</v>
      </c>
      <c r="O4" s="27">
        <f t="array" ref="O4:T4">_xll.McpVoGreeks($V$3:$W$10,$A4:$N4,$O$1:$T$1)</f>
        <v>98194.212879856874</v>
      </c>
      <c r="P4" s="27">
        <v>-0.11374033799089737</v>
      </c>
      <c r="Q4" s="27">
        <v>-0.11212724055757681</v>
      </c>
      <c r="R4" s="27">
        <v>67546.056361431125</v>
      </c>
      <c r="S4" s="27">
        <v>767071.87701214664</v>
      </c>
      <c r="T4" s="27">
        <v>2703.3416901552764</v>
      </c>
      <c r="V4" s="20" t="s">
        <v>241</v>
      </c>
      <c r="W4" s="22">
        <f>AVERAGE(DEPO!U5:U6)</f>
        <v>7.1647999999999996</v>
      </c>
    </row>
    <row r="5" spans="1:23" ht="16.5" thickTop="1" thickBot="1">
      <c r="A5" s="16">
        <v>45427</v>
      </c>
      <c r="B5" s="17" t="s">
        <v>234</v>
      </c>
      <c r="C5" s="17" t="s">
        <v>235</v>
      </c>
      <c r="D5" s="17" t="s">
        <v>236</v>
      </c>
      <c r="E5" s="17" t="s">
        <v>238</v>
      </c>
      <c r="F5" s="17" t="s">
        <v>237</v>
      </c>
      <c r="G5" s="17" t="s">
        <v>252</v>
      </c>
      <c r="H5" s="18">
        <v>10000000</v>
      </c>
      <c r="I5" s="17">
        <v>7.01</v>
      </c>
      <c r="J5" s="17" t="s">
        <v>237</v>
      </c>
      <c r="K5" s="16">
        <f>_xll.CalendarFXOExpiryDateFromTenor($W$8,A5,G5)</f>
        <v>45610</v>
      </c>
      <c r="L5" s="16">
        <f>_xll.CalendarFXODeliveryDateFromTenor($W$8,A5,G5)</f>
        <v>45614</v>
      </c>
      <c r="M5" s="16">
        <f>_xll.CalendarValueDate($W$8,A5)</f>
        <v>45429</v>
      </c>
      <c r="N5" s="17">
        <f t="shared" si="0"/>
        <v>183</v>
      </c>
      <c r="O5" s="27">
        <f t="array" ref="O5:T5">_xll.McpVoGreeks($V$3:$W$10,$A5:$N5,$O$1:$T$1)</f>
        <v>851664.14324768342</v>
      </c>
      <c r="P5" s="27">
        <v>-0.46650287457799977</v>
      </c>
      <c r="Q5" s="27">
        <v>-0.45292488440429335</v>
      </c>
      <c r="R5" s="27">
        <v>195272.34429091885</v>
      </c>
      <c r="S5" s="27">
        <v>1164365.2685764823</v>
      </c>
      <c r="T5" s="27">
        <v>22584.199715501753</v>
      </c>
      <c r="V5" s="20" t="s">
        <v>145</v>
      </c>
      <c r="W5" s="23">
        <f>MktVolSurface2!W4</f>
        <v>45428</v>
      </c>
    </row>
    <row r="6" spans="1:23" ht="16.5" thickTop="1" thickBot="1">
      <c r="A6" s="16">
        <v>45430</v>
      </c>
      <c r="B6" s="17" t="s">
        <v>234</v>
      </c>
      <c r="C6" s="17" t="s">
        <v>249</v>
      </c>
      <c r="D6" s="17" t="s">
        <v>236</v>
      </c>
      <c r="E6" s="17" t="s">
        <v>238</v>
      </c>
      <c r="F6" s="17" t="s">
        <v>237</v>
      </c>
      <c r="G6" s="17" t="s">
        <v>154</v>
      </c>
      <c r="H6" s="18">
        <v>10000000</v>
      </c>
      <c r="I6" s="17">
        <v>6.99</v>
      </c>
      <c r="J6" s="17" t="s">
        <v>237</v>
      </c>
      <c r="K6" s="16">
        <f>_xll.CalendarFXOExpiryDateFromTenor($W$8,A6,G6)</f>
        <v>45523</v>
      </c>
      <c r="L6" s="16">
        <f>_xll.CalendarFXODeliveryDateFromTenor($W$8,A6,G6)</f>
        <v>45525</v>
      </c>
      <c r="M6" s="16">
        <f>_xll.CalendarValueDate($W$8,A6)</f>
        <v>45433</v>
      </c>
      <c r="N6" s="17">
        <f t="shared" si="0"/>
        <v>93</v>
      </c>
      <c r="O6" s="27">
        <f t="array" ref="O6:T6">_xll.McpVoGreeks($V$3:$W$10,$A6:$N6,$O$1:$T$1)</f>
        <v>-248444.57282314665</v>
      </c>
      <c r="P6" s="27">
        <v>-0.25412103214373899</v>
      </c>
      <c r="Q6" s="27">
        <v>-0.2503351437856301</v>
      </c>
      <c r="R6" s="27">
        <v>-115416.4639884598</v>
      </c>
      <c r="S6" s="27">
        <v>-1389988.8378055817</v>
      </c>
      <c r="T6" s="27">
        <v>-6378.4022937160535</v>
      </c>
      <c r="V6" s="20" t="s">
        <v>242</v>
      </c>
      <c r="W6" s="24" t="s">
        <v>57</v>
      </c>
    </row>
    <row r="7" spans="1:23" ht="16.5" thickTop="1" thickBot="1">
      <c r="A7" s="16">
        <v>45431</v>
      </c>
      <c r="B7" s="17" t="s">
        <v>234</v>
      </c>
      <c r="C7" s="17" t="s">
        <v>235</v>
      </c>
      <c r="D7" s="17" t="s">
        <v>236</v>
      </c>
      <c r="E7" s="17" t="s">
        <v>238</v>
      </c>
      <c r="F7" s="17" t="s">
        <v>237</v>
      </c>
      <c r="G7" s="17" t="s">
        <v>253</v>
      </c>
      <c r="H7" s="18">
        <v>10000000</v>
      </c>
      <c r="I7" s="17">
        <v>6.7</v>
      </c>
      <c r="J7" s="17" t="s">
        <v>237</v>
      </c>
      <c r="K7" s="16">
        <f>_xll.CalendarFXOExpiryDateFromTenor($W$8,A7,G7)</f>
        <v>45523</v>
      </c>
      <c r="L7" s="16">
        <f>_xll.CalendarFXODeliveryDateFromTenor($W$8,A7,G7)</f>
        <v>45525</v>
      </c>
      <c r="M7" s="16">
        <f>_xll.CalendarValueDate($W$8,A7)</f>
        <v>45433</v>
      </c>
      <c r="N7" s="17">
        <f t="shared" si="0"/>
        <v>92</v>
      </c>
      <c r="O7" s="27">
        <f t="array" ref="O7:T7">_xll.McpVoGreeks($V$3:$W$10,$A7:$N7,$O$1:$T$1)</f>
        <v>11077.542277700541</v>
      </c>
      <c r="P7" s="27">
        <v>-1.6149116393140293E-2</v>
      </c>
      <c r="Q7" s="27">
        <v>-1.5907369556977139E-2</v>
      </c>
      <c r="R7" s="27">
        <v>14527.133383929504</v>
      </c>
      <c r="S7" s="27">
        <v>148305.73929581378</v>
      </c>
      <c r="T7" s="27">
        <v>405.3110599448969</v>
      </c>
      <c r="V7" s="20" t="s">
        <v>243</v>
      </c>
      <c r="W7" s="22">
        <v>1000000</v>
      </c>
    </row>
    <row r="8" spans="1:23" ht="16.5" thickTop="1" thickBot="1">
      <c r="A8" s="16">
        <v>45432</v>
      </c>
      <c r="B8" s="17" t="s">
        <v>234</v>
      </c>
      <c r="C8" s="17" t="s">
        <v>235</v>
      </c>
      <c r="D8" s="17" t="s">
        <v>236</v>
      </c>
      <c r="E8" s="17" t="s">
        <v>250</v>
      </c>
      <c r="F8" s="17" t="s">
        <v>237</v>
      </c>
      <c r="G8" s="17" t="s">
        <v>251</v>
      </c>
      <c r="H8" s="18">
        <v>10000000</v>
      </c>
      <c r="I8" s="17">
        <v>7.26</v>
      </c>
      <c r="J8" s="17" t="s">
        <v>237</v>
      </c>
      <c r="K8" s="16">
        <f>_xll.CalendarFXOExpiryDateFromTenor($W$8,A8,G8)</f>
        <v>45797</v>
      </c>
      <c r="L8" s="16">
        <f>_xll.CalendarFXODeliveryDateFromTenor($W$8,A8,G8)</f>
        <v>45799</v>
      </c>
      <c r="M8" s="16">
        <f>_xll.CalendarValueDate($W$8,A8)</f>
        <v>45434</v>
      </c>
      <c r="N8" s="17">
        <f t="shared" si="0"/>
        <v>365</v>
      </c>
      <c r="O8" s="27">
        <f t="array" ref="O8:T8">_xll.McpVoGreeks($V$3:$W$10,$A8:$N8,$O$1:$T$1)</f>
        <v>387988.46976583195</v>
      </c>
      <c r="P8" s="27">
        <v>0.19247798751701078</v>
      </c>
      <c r="Q8" s="27">
        <v>0.18205970942632729</v>
      </c>
      <c r="R8" s="27">
        <v>186382.23460890792</v>
      </c>
      <c r="S8" s="27">
        <v>478180.47143750446</v>
      </c>
      <c r="T8" s="27">
        <v>-18305.729687523872</v>
      </c>
      <c r="V8" s="20" t="s">
        <v>244</v>
      </c>
      <c r="W8" s="25" t="str">
        <f>Calendar!D4</f>
        <v>McpCalendar@1</v>
      </c>
    </row>
    <row r="9" spans="1:23" ht="16.5" thickTop="1" thickBot="1">
      <c r="A9" s="16">
        <v>45432</v>
      </c>
      <c r="B9" s="17" t="s">
        <v>234</v>
      </c>
      <c r="C9" s="17" t="s">
        <v>249</v>
      </c>
      <c r="D9" s="17" t="s">
        <v>236</v>
      </c>
      <c r="E9" s="17" t="s">
        <v>238</v>
      </c>
      <c r="F9" s="17" t="s">
        <v>237</v>
      </c>
      <c r="G9" s="17" t="s">
        <v>154</v>
      </c>
      <c r="H9" s="18">
        <v>10000000</v>
      </c>
      <c r="I9" s="17">
        <v>7.03</v>
      </c>
      <c r="J9" s="17" t="s">
        <v>237</v>
      </c>
      <c r="K9" s="16">
        <f>_xll.CalendarFXOExpiryDateFromTenor($W$8,A9,G9)</f>
        <v>45524</v>
      </c>
      <c r="L9" s="16">
        <f>_xll.CalendarFXODeliveryDateFromTenor($W$8,A9,G9)</f>
        <v>45526</v>
      </c>
      <c r="M9" s="16">
        <f>_xll.CalendarValueDate($W$8,A9)</f>
        <v>45434</v>
      </c>
      <c r="N9" s="17">
        <f t="shared" si="0"/>
        <v>92</v>
      </c>
      <c r="O9" s="27">
        <f t="array" ref="O9:T9">_xll.McpVoGreeks($V$3:$W$10,$A9:$N9,$O$1:$T$1)</f>
        <v>-369212.51478573325</v>
      </c>
      <c r="P9" s="27">
        <v>-0.34167422933481806</v>
      </c>
      <c r="Q9" s="27">
        <v>-0.3365281043633242</v>
      </c>
      <c r="R9" s="27">
        <v>-132856.35982038538</v>
      </c>
      <c r="S9" s="27">
        <v>-1601628.9823017307</v>
      </c>
      <c r="T9" s="27">
        <v>-8666.7511808636918</v>
      </c>
      <c r="V9" s="20" t="s">
        <v>245</v>
      </c>
      <c r="W9" s="26" t="s">
        <v>1</v>
      </c>
    </row>
    <row r="10" spans="1:23" ht="16.5" thickTop="1" thickBot="1">
      <c r="A10" s="16">
        <v>45432</v>
      </c>
      <c r="B10" s="17" t="s">
        <v>234</v>
      </c>
      <c r="C10" s="17" t="s">
        <v>235</v>
      </c>
      <c r="D10" s="17" t="s">
        <v>236</v>
      </c>
      <c r="E10" s="17" t="s">
        <v>250</v>
      </c>
      <c r="F10" s="17" t="s">
        <v>237</v>
      </c>
      <c r="G10" s="17" t="s">
        <v>254</v>
      </c>
      <c r="H10" s="18">
        <v>10000000</v>
      </c>
      <c r="I10" s="17">
        <v>7.21</v>
      </c>
      <c r="J10" s="17" t="s">
        <v>237</v>
      </c>
      <c r="K10" s="16">
        <f>_xll.CalendarFXOExpiryDateFromTenor($W$8,A10,G10)</f>
        <v>45708</v>
      </c>
      <c r="L10" s="16">
        <f>_xll.CalendarFXODeliveryDateFromTenor($W$8,A10,G10)</f>
        <v>45712</v>
      </c>
      <c r="M10" s="16">
        <f>_xll.CalendarValueDate($W$8,A10)</f>
        <v>45434</v>
      </c>
      <c r="N10" s="17">
        <f t="shared" si="0"/>
        <v>276</v>
      </c>
      <c r="O10" s="27">
        <f t="array" ref="O10:T10">_xll.McpVoGreeks($V$3:$W$10,$A10:$N10,$O$1:$T$1)</f>
        <v>431910.97523846396</v>
      </c>
      <c r="P10" s="27">
        <v>0.23556978771122641</v>
      </c>
      <c r="Q10" s="27">
        <v>0.22557486000333105</v>
      </c>
      <c r="R10" s="27">
        <v>184906.77659748512</v>
      </c>
      <c r="S10" s="27">
        <v>641274.99749348487</v>
      </c>
      <c r="T10" s="27">
        <v>-17304.37282217334</v>
      </c>
      <c r="V10" s="20" t="s">
        <v>246</v>
      </c>
      <c r="W10" s="41" t="str">
        <f>MktVolSurface2!V19</f>
        <v>McpFXVolSurface2@0</v>
      </c>
    </row>
    <row r="11" spans="1:23" ht="15.75" thickTop="1"/>
  </sheetData>
  <phoneticPr fontId="2" type="noConversion"/>
  <dataValidations count="3">
    <dataValidation type="list" allowBlank="1" showInputMessage="1" showErrorMessage="1" sqref="W3" xr:uid="{E9A16AB6-21B2-4E2C-9958-449DC95ADE23}">
      <formula1>"Client,Bank"</formula1>
    </dataValidation>
    <dataValidation type="list" allowBlank="1" showInputMessage="1" showErrorMessage="1" sqref="W6" xr:uid="{155CFB9A-C8F9-4B00-9378-073972EBAC00}">
      <formula1>"BLACKSCHOLES,BAW,BINOMIAL,MONTECARLO"</formula1>
    </dataValidation>
    <dataValidation type="list" allowBlank="1" showInputMessage="1" showErrorMessage="1" sqref="W9" xr:uid="{7C158A02-6303-49BF-B743-AEBCF4C4E257}">
      <formula1>"Act360,Act365Fixed,ThirtyE360,ThirtyE360ISDA,ThirtyEPlus360,ThirtyU360,ActActISDA,ActActICMA,Act365L,ActActAFB,Act365Leap,ActActXTR,ActActICMAComplement,Act252"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88E-6B01-49F2-BDC7-1BD989DE0DC3}">
  <dimension ref="B1:I29"/>
  <sheetViews>
    <sheetView tabSelected="1" workbookViewId="0">
      <selection activeCell="M10" sqref="M10"/>
    </sheetView>
  </sheetViews>
  <sheetFormatPr defaultRowHeight="15"/>
  <cols>
    <col min="2" max="2" width="23.42578125" customWidth="1"/>
    <col min="3" max="3" width="32.5703125" customWidth="1"/>
    <col min="4" max="4" width="10.28515625" bestFit="1" customWidth="1"/>
    <col min="5" max="6" width="14" bestFit="1" customWidth="1"/>
    <col min="7" max="7" width="9.140625" bestFit="1" customWidth="1"/>
    <col min="8" max="8" width="14" bestFit="1" customWidth="1"/>
    <col min="9" max="9" width="24.140625" customWidth="1"/>
  </cols>
  <sheetData>
    <row r="1" spans="2:9">
      <c r="C1" t="s">
        <v>287</v>
      </c>
    </row>
    <row r="2" spans="2:9">
      <c r="G2" t="s">
        <v>290</v>
      </c>
    </row>
    <row r="4" spans="2:9">
      <c r="B4" s="47" t="s">
        <v>288</v>
      </c>
      <c r="C4" s="46" t="s">
        <v>247</v>
      </c>
      <c r="D4" s="46" t="s">
        <v>248</v>
      </c>
      <c r="E4" s="46" t="s">
        <v>289</v>
      </c>
      <c r="F4" s="46"/>
      <c r="G4" s="46"/>
      <c r="H4" s="46"/>
      <c r="I4" s="46" t="s">
        <v>293</v>
      </c>
    </row>
    <row r="5" spans="2:9">
      <c r="B5" s="47"/>
      <c r="C5" s="46"/>
      <c r="D5" s="46"/>
      <c r="E5" s="46" t="s">
        <v>291</v>
      </c>
      <c r="F5" s="46"/>
      <c r="G5" s="46" t="s">
        <v>292</v>
      </c>
      <c r="H5" s="46"/>
      <c r="I5" s="46"/>
    </row>
    <row r="6" spans="2:9">
      <c r="B6" s="47"/>
      <c r="C6" s="46"/>
      <c r="D6" s="46"/>
      <c r="E6" s="28" t="s">
        <v>285</v>
      </c>
      <c r="F6" s="28" t="s">
        <v>286</v>
      </c>
      <c r="G6" s="28" t="s">
        <v>285</v>
      </c>
      <c r="H6" s="28" t="s">
        <v>286</v>
      </c>
      <c r="I6" s="46"/>
    </row>
    <row r="7" spans="2:9">
      <c r="B7" s="29">
        <v>-0.1</v>
      </c>
      <c r="C7" s="31">
        <f t="array" ref="C7:I21">_xll.McpVoReport4('Realtime monitoring positions'!V3:W10,'Realtime monitoring positions'!A2:M10,Report!B7:B21)</f>
        <v>1331.6311646927741</v>
      </c>
      <c r="D7" s="31">
        <v>3.2241877722654051</v>
      </c>
      <c r="E7" s="32">
        <v>3000</v>
      </c>
      <c r="F7" s="32">
        <v>0</v>
      </c>
      <c r="G7" s="32">
        <v>0</v>
      </c>
      <c r="H7" s="32">
        <v>0</v>
      </c>
      <c r="I7" s="31">
        <v>-32.979820133267857</v>
      </c>
    </row>
    <row r="8" spans="2:9">
      <c r="B8" s="29">
        <v>-0.05</v>
      </c>
      <c r="C8" s="31">
        <v>1292.4302468558583</v>
      </c>
      <c r="D8" s="31">
        <v>3.2241877722654051</v>
      </c>
      <c r="E8" s="32">
        <v>3000</v>
      </c>
      <c r="F8" s="32">
        <v>1000</v>
      </c>
      <c r="G8" s="32">
        <v>0</v>
      </c>
      <c r="H8" s="32">
        <v>0</v>
      </c>
      <c r="I8" s="31">
        <v>-32.979820133267857</v>
      </c>
    </row>
    <row r="9" spans="2:9">
      <c r="B9" s="29">
        <v>-0.03</v>
      </c>
      <c r="C9" s="31">
        <v>1277.8804005332181</v>
      </c>
      <c r="D9" s="31">
        <v>3.2241877722654051</v>
      </c>
      <c r="E9" s="32">
        <v>3000</v>
      </c>
      <c r="F9" s="32">
        <v>2000</v>
      </c>
      <c r="G9" s="32">
        <v>0</v>
      </c>
      <c r="H9" s="32">
        <v>0</v>
      </c>
      <c r="I9" s="31">
        <v>-32.979820133267857</v>
      </c>
    </row>
    <row r="10" spans="2:9">
      <c r="B10" s="29">
        <v>-0.02</v>
      </c>
      <c r="C10" s="31">
        <v>1270.827803503634</v>
      </c>
      <c r="D10" s="31">
        <v>3.2241877722654051</v>
      </c>
      <c r="E10" s="32">
        <v>3000</v>
      </c>
      <c r="F10" s="32">
        <v>3000</v>
      </c>
      <c r="G10" s="32">
        <v>0</v>
      </c>
      <c r="H10" s="32">
        <v>2000</v>
      </c>
      <c r="I10" s="31">
        <v>-32.979820133267857</v>
      </c>
    </row>
    <row r="11" spans="2:9">
      <c r="B11" s="29">
        <v>-0.01</v>
      </c>
      <c r="C11" s="31">
        <v>1263.9173922427785</v>
      </c>
      <c r="D11" s="31">
        <v>3.2241877722654051</v>
      </c>
      <c r="E11" s="32">
        <v>3000</v>
      </c>
      <c r="F11" s="32">
        <v>3000</v>
      </c>
      <c r="G11" s="32">
        <v>0</v>
      </c>
      <c r="H11" s="32">
        <v>3000</v>
      </c>
      <c r="I11" s="31">
        <v>-32.979820133267857</v>
      </c>
    </row>
    <row r="12" spans="2:9">
      <c r="B12" s="30">
        <v>-5.0000000000000001E-3</v>
      </c>
      <c r="C12" s="31">
        <v>1260.5141572859732</v>
      </c>
      <c r="D12" s="31">
        <v>3.2241877722654051</v>
      </c>
      <c r="E12" s="32">
        <v>3000</v>
      </c>
      <c r="F12" s="32">
        <v>3000</v>
      </c>
      <c r="G12" s="32">
        <v>0</v>
      </c>
      <c r="H12" s="32">
        <v>3000</v>
      </c>
      <c r="I12" s="31">
        <v>-32.979820133267857</v>
      </c>
    </row>
    <row r="13" spans="2:9">
      <c r="B13" s="30">
        <v>-2.5000000000000001E-3</v>
      </c>
      <c r="C13" s="31">
        <v>1258.8253029857374</v>
      </c>
      <c r="D13" s="31">
        <v>3.2241877722654051</v>
      </c>
      <c r="E13" s="32">
        <v>3000</v>
      </c>
      <c r="F13" s="32">
        <v>3000</v>
      </c>
      <c r="G13" s="32">
        <v>0</v>
      </c>
      <c r="H13" s="32">
        <v>3000</v>
      </c>
      <c r="I13" s="31">
        <v>-32.979820133267857</v>
      </c>
    </row>
    <row r="14" spans="2:9">
      <c r="B14" s="29">
        <v>0</v>
      </c>
      <c r="C14" s="31">
        <v>1257.1448718144488</v>
      </c>
      <c r="D14" s="31">
        <v>3.2241877722654051</v>
      </c>
      <c r="E14" s="32">
        <v>3000</v>
      </c>
      <c r="F14" s="32">
        <v>3000</v>
      </c>
      <c r="G14" s="32">
        <v>0</v>
      </c>
      <c r="H14" s="32">
        <v>3000</v>
      </c>
      <c r="I14" s="31">
        <v>-32.979820133267857</v>
      </c>
    </row>
    <row r="15" spans="2:9">
      <c r="B15" s="30">
        <v>2.5000000000000001E-3</v>
      </c>
      <c r="C15" s="31">
        <v>1255.4728003397863</v>
      </c>
      <c r="D15" s="31">
        <v>3.2241877722654051</v>
      </c>
      <c r="E15" s="32">
        <v>3000</v>
      </c>
      <c r="F15" s="32">
        <v>3000</v>
      </c>
      <c r="G15" s="32">
        <v>0</v>
      </c>
      <c r="H15" s="32">
        <v>3000</v>
      </c>
      <c r="I15" s="31">
        <v>-32.979820133267857</v>
      </c>
    </row>
    <row r="16" spans="2:9">
      <c r="B16" s="30">
        <v>5.0000000000000001E-3</v>
      </c>
      <c r="C16" s="31">
        <v>1253.8090257676608</v>
      </c>
      <c r="D16" s="31">
        <v>3.2241877722654051</v>
      </c>
      <c r="E16" s="32">
        <v>3000</v>
      </c>
      <c r="F16" s="32">
        <v>3000</v>
      </c>
      <c r="G16" s="32">
        <v>0</v>
      </c>
      <c r="H16" s="32">
        <v>3000</v>
      </c>
      <c r="I16" s="31">
        <v>-32.979820133267857</v>
      </c>
    </row>
    <row r="17" spans="2:9">
      <c r="B17" s="29">
        <v>0.01</v>
      </c>
      <c r="C17" s="31">
        <v>1250.5061192977787</v>
      </c>
      <c r="D17" s="31">
        <v>3.2241877722654051</v>
      </c>
      <c r="E17" s="32">
        <v>1000</v>
      </c>
      <c r="F17" s="32">
        <v>3000</v>
      </c>
      <c r="G17" s="32">
        <v>0</v>
      </c>
      <c r="H17" s="32">
        <v>3000</v>
      </c>
      <c r="I17" s="31">
        <v>-32.979820133267857</v>
      </c>
    </row>
    <row r="18" spans="2:9">
      <c r="B18" s="29">
        <v>0.02</v>
      </c>
      <c r="C18" s="31">
        <v>1243.9971752384795</v>
      </c>
      <c r="D18" s="31">
        <v>3.2241877722654051</v>
      </c>
      <c r="E18" s="32">
        <v>0</v>
      </c>
      <c r="F18" s="32">
        <v>3000</v>
      </c>
      <c r="G18" s="32">
        <v>0</v>
      </c>
      <c r="H18" s="32">
        <v>3000</v>
      </c>
      <c r="I18" s="31">
        <v>-32.979820133267857</v>
      </c>
    </row>
    <row r="19" spans="2:9">
      <c r="B19" s="29">
        <v>0.03</v>
      </c>
      <c r="C19" s="31">
        <v>1237.6142356057669</v>
      </c>
      <c r="D19" s="31">
        <v>3.2241877722654051</v>
      </c>
      <c r="E19" s="32">
        <v>0</v>
      </c>
      <c r="F19" s="32">
        <v>3000</v>
      </c>
      <c r="G19" s="32">
        <v>0</v>
      </c>
      <c r="H19" s="32">
        <v>3000</v>
      </c>
      <c r="I19" s="31">
        <v>-32.979820133267857</v>
      </c>
    </row>
    <row r="20" spans="2:9">
      <c r="B20" s="29">
        <v>0.05</v>
      </c>
      <c r="C20" s="31">
        <v>1225.2118856216614</v>
      </c>
      <c r="D20" s="31">
        <v>3.2241877722654051</v>
      </c>
      <c r="E20" s="32">
        <v>0</v>
      </c>
      <c r="F20" s="32">
        <v>3000</v>
      </c>
      <c r="G20" s="32">
        <v>0</v>
      </c>
      <c r="H20" s="32">
        <v>3000</v>
      </c>
      <c r="I20" s="31">
        <v>-32.979820133267857</v>
      </c>
    </row>
    <row r="21" spans="2:9">
      <c r="B21" s="29">
        <v>0.1</v>
      </c>
      <c r="C21" s="31">
        <v>1196.17157773709</v>
      </c>
      <c r="D21" s="31">
        <v>3.2241877722654051</v>
      </c>
      <c r="E21" s="32">
        <v>0</v>
      </c>
      <c r="F21" s="32">
        <v>3000</v>
      </c>
      <c r="G21" s="32">
        <v>0</v>
      </c>
      <c r="H21" s="32">
        <v>3000</v>
      </c>
      <c r="I21" s="31">
        <v>-32.979820133267857</v>
      </c>
    </row>
    <row r="24" spans="2:9">
      <c r="C24" t="s">
        <v>294</v>
      </c>
    </row>
    <row r="25" spans="2:9" ht="17.25">
      <c r="C25" s="44"/>
      <c r="G25" t="s">
        <v>295</v>
      </c>
    </row>
    <row r="28" spans="2:9">
      <c r="B28" s="28" t="s">
        <v>255</v>
      </c>
      <c r="C28" s="28" t="s">
        <v>256</v>
      </c>
      <c r="D28" s="28" t="s">
        <v>257</v>
      </c>
      <c r="E28" s="28" t="s">
        <v>258</v>
      </c>
      <c r="F28" s="28" t="s">
        <v>259</v>
      </c>
    </row>
    <row r="29" spans="2:9">
      <c r="B29" s="33">
        <f>SUM('Realtime monitoring positions'!O3:O10)/10000</f>
        <v>-40.879390389650304</v>
      </c>
      <c r="C29" s="33">
        <f>SUM('Realtime monitoring positions'!P3:P10)/10000</f>
        <v>-1.3333876894052043E-4</v>
      </c>
      <c r="D29" s="33">
        <f>SUM('Realtime monitoring positions'!Q3:Q10)/10000</f>
        <v>-1.2990142035008271E-4</v>
      </c>
      <c r="E29" s="33">
        <f>SUM('Realtime monitoring positions'!R3:R10)/10000</f>
        <v>13.498860960217053</v>
      </c>
      <c r="F29" s="33">
        <f>SUM('Realtime monitoring positions'!S3:S10)/10000</f>
        <v>-62.29619328766357</v>
      </c>
    </row>
  </sheetData>
  <mergeCells count="7">
    <mergeCell ref="I4:I6"/>
    <mergeCell ref="B4:B6"/>
    <mergeCell ref="C4:C6"/>
    <mergeCell ref="D4:D6"/>
    <mergeCell ref="E4:H4"/>
    <mergeCell ref="E5:F5"/>
    <mergeCell ref="G5:H5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DEPO</x:sheet>
      <x:address>F10</x:address>
    </x:cell>
    <x:cell>
      <x:sheet>DEPO</x:sheet>
      <x:address>M10</x:address>
    </x:cell>
    <x:cell>
      <x:sheet>DEPO</x:sheet>
      <x:address>T10</x:address>
    </x:cell>
    <x:cell>
      <x:sheet>MktVolSurface2</x:sheet>
      <x:address>V19</x:address>
    </x:cell>
    <x:cell>
      <x:sheet>Realtime monitoring positions</x:sheet>
      <x:address>O2</x:address>
    </x:cell>
    <x:cell>
      <x:sheet>Realtime monitoring positions</x:sheet>
      <x:address>O3</x:address>
    </x:cell>
    <x:cell>
      <x:sheet>Realtime monitoring positions</x:sheet>
      <x:address>O4</x:address>
    </x:cell>
    <x:cell>
      <x:sheet>Realtime monitoring positions</x:sheet>
      <x:address>O5</x:address>
    </x:cell>
    <x:cell>
      <x:sheet>Realtime monitoring positions</x:sheet>
      <x:address>O6</x:address>
    </x:cell>
    <x:cell>
      <x:sheet>Realtime monitoring positions</x:sheet>
      <x:address>O7</x:address>
    </x:cell>
    <x:cell>
      <x:sheet>Realtime monitoring positions</x:sheet>
      <x:address>O8</x:address>
    </x:cell>
    <x:cell>
      <x:sheet>Realtime monitoring positions</x:sheet>
      <x:address>O9</x:address>
    </x:cell>
    <x:cell>
      <x:sheet>Realtime monitoring positions</x:sheet>
      <x:address>O10</x:address>
    </x:cell>
    <x:cell>
      <x:sheet>Report</x:sheet>
      <x:address>C7</x:address>
    </x:cell>
  </x:dirty_cells>
</x:metadata>
</file>

<file path=customXml/itemProps1.xml><?xml version="1.0" encoding="utf-8"?>
<ds:datastoreItem xmlns:ds="http://schemas.openxmlformats.org/officeDocument/2006/customXml" ds:itemID="{EBEEECD2-4A78-4554-9AB5-3FB4D11DF535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Enum</vt:lpstr>
      <vt:lpstr>Calendar</vt:lpstr>
      <vt:lpstr>DEPO</vt:lpstr>
      <vt:lpstr>MktVolSurface2</vt:lpstr>
      <vt:lpstr>Realtime monitoring positions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xue</cp:lastModifiedBy>
  <dcterms:created xsi:type="dcterms:W3CDTF">2015-06-05T18:19:34Z</dcterms:created>
  <dcterms:modified xsi:type="dcterms:W3CDTF">2025-07-18T06:43:40Z</dcterms:modified>
</cp:coreProperties>
</file>