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40" windowWidth="19140" windowHeight="7090" activeTab="1"/>
  </bookViews>
  <sheets>
    <sheet name="Intro" sheetId="2" r:id="rId1"/>
    <sheet name="Sheet1" sheetId="1" r:id="rId2"/>
  </sheets>
  <calcPr calcId="144525"/>
</workbook>
</file>

<file path=xl/calcChain.xml><?xml version="1.0" encoding="utf-8"?>
<calcChain xmlns="http://schemas.openxmlformats.org/spreadsheetml/2006/main">
  <c r="G38" i="1" l="1"/>
  <c r="G39" i="1"/>
  <c r="G40" i="1"/>
  <c r="G41" i="1"/>
  <c r="G42" i="1"/>
  <c r="G43" i="1"/>
  <c r="G44" i="1"/>
  <c r="G45" i="1"/>
  <c r="G46" i="1"/>
  <c r="H41" i="1"/>
  <c r="H42" i="1"/>
  <c r="G37" i="1"/>
  <c r="F38" i="1"/>
  <c r="F39" i="1"/>
  <c r="F40" i="1"/>
  <c r="F41" i="1"/>
  <c r="F42" i="1"/>
  <c r="F43" i="1"/>
  <c r="F44" i="1"/>
  <c r="F45" i="1"/>
  <c r="F46" i="1"/>
  <c r="F37" i="1"/>
  <c r="F20" i="1"/>
  <c r="E38" i="1"/>
  <c r="E39" i="1"/>
  <c r="E40" i="1"/>
  <c r="E41" i="1"/>
  <c r="E42" i="1"/>
  <c r="E43" i="1"/>
  <c r="E44" i="1"/>
  <c r="E45" i="1"/>
  <c r="E46" i="1"/>
  <c r="E37" i="1"/>
  <c r="E20" i="1"/>
  <c r="H46" i="1"/>
  <c r="H40" i="1"/>
  <c r="H39" i="1"/>
  <c r="H38" i="1"/>
  <c r="N6" i="1"/>
  <c r="B21" i="1" s="1"/>
  <c r="N7" i="1"/>
  <c r="B22" i="1" s="1"/>
  <c r="N8" i="1"/>
  <c r="B23" i="1" s="1"/>
  <c r="N9" i="1"/>
  <c r="B24" i="1" s="1"/>
  <c r="N10" i="1"/>
  <c r="B25" i="1" s="1"/>
  <c r="N11" i="1"/>
  <c r="B26" i="1" s="1"/>
  <c r="N12" i="1"/>
  <c r="B27" i="1" s="1"/>
  <c r="N13" i="1"/>
  <c r="B28" i="1" s="1"/>
  <c r="N14" i="1"/>
  <c r="B29" i="1" s="1"/>
  <c r="N5" i="1"/>
  <c r="B20" i="1" s="1"/>
  <c r="H43" i="1" l="1"/>
  <c r="H44" i="1"/>
  <c r="H45" i="1"/>
  <c r="H37" i="1"/>
  <c r="B45" i="1"/>
  <c r="B44" i="1"/>
  <c r="B42" i="1"/>
  <c r="B39" i="1"/>
  <c r="B43" i="1"/>
  <c r="B41" i="1"/>
  <c r="B40" i="1"/>
  <c r="B46" i="1"/>
  <c r="B38" i="1"/>
  <c r="B37" i="1"/>
  <c r="K13" i="1"/>
  <c r="M13" i="1" s="1"/>
  <c r="L13" i="1"/>
  <c r="K14" i="1"/>
  <c r="L14" i="1"/>
  <c r="M14" i="1"/>
  <c r="K5" i="1" l="1"/>
  <c r="L5" i="1"/>
  <c r="K6" i="1"/>
  <c r="L6" i="1"/>
  <c r="M6" i="1"/>
  <c r="F21" i="1"/>
  <c r="K7" i="1"/>
  <c r="L7" i="1"/>
  <c r="K8" i="1"/>
  <c r="L8" i="1"/>
  <c r="K9" i="1"/>
  <c r="L9" i="1"/>
  <c r="K10" i="1"/>
  <c r="L10" i="1"/>
  <c r="K11" i="1"/>
  <c r="L11" i="1"/>
  <c r="K12" i="1"/>
  <c r="L12" i="1"/>
  <c r="M12" i="1"/>
  <c r="F27" i="1"/>
  <c r="E23" i="1" l="1"/>
  <c r="G23" i="1"/>
  <c r="G29" i="1"/>
  <c r="G26" i="1"/>
  <c r="G22" i="1"/>
  <c r="H22" i="1" s="1"/>
  <c r="G28" i="1"/>
  <c r="G25" i="1"/>
  <c r="G24" i="1"/>
  <c r="M8" i="1"/>
  <c r="E21" i="1"/>
  <c r="G21" i="1"/>
  <c r="H21" i="1" s="1"/>
  <c r="E27" i="1"/>
  <c r="G27" i="1"/>
  <c r="H27" i="1" s="1"/>
  <c r="G20" i="1"/>
  <c r="F29" i="1"/>
  <c r="E29" i="1"/>
  <c r="F22" i="1"/>
  <c r="E22" i="1"/>
  <c r="M10" i="1"/>
  <c r="E25" i="1"/>
  <c r="M9" i="1"/>
  <c r="E24" i="1"/>
  <c r="F26" i="1"/>
  <c r="E26" i="1"/>
  <c r="E28" i="1"/>
  <c r="M5" i="1"/>
  <c r="F24" i="1"/>
  <c r="M7" i="1"/>
  <c r="M11" i="1"/>
  <c r="F25" i="1"/>
  <c r="F28" i="1"/>
  <c r="F23" i="1"/>
  <c r="H25" i="1" l="1"/>
  <c r="H20" i="1"/>
  <c r="H26" i="1"/>
  <c r="H29" i="1"/>
  <c r="H24" i="1"/>
  <c r="H28" i="1"/>
  <c r="H23" i="1"/>
</calcChain>
</file>

<file path=xl/sharedStrings.xml><?xml version="1.0" encoding="utf-8"?>
<sst xmlns="http://schemas.openxmlformats.org/spreadsheetml/2006/main" count="143" uniqueCount="46">
  <si>
    <t>Name</t>
  </si>
  <si>
    <t>Mon</t>
  </si>
  <si>
    <t>Tue</t>
  </si>
  <si>
    <t>Wed</t>
  </si>
  <si>
    <t>Thur</t>
  </si>
  <si>
    <t>Fri</t>
  </si>
  <si>
    <t>Sat</t>
  </si>
  <si>
    <t>Sun</t>
  </si>
  <si>
    <t>Present Days</t>
  </si>
  <si>
    <t>Absent Days</t>
  </si>
  <si>
    <t>P</t>
  </si>
  <si>
    <t>A</t>
  </si>
  <si>
    <t>Leave</t>
  </si>
  <si>
    <t>Abdullah</t>
  </si>
  <si>
    <t>Ahmad</t>
  </si>
  <si>
    <t>Ali</t>
  </si>
  <si>
    <t>Burhan</t>
  </si>
  <si>
    <t>Munam</t>
  </si>
  <si>
    <t>Asif]</t>
  </si>
  <si>
    <t>Dawood</t>
  </si>
  <si>
    <t>Ghufran</t>
  </si>
  <si>
    <t>Shafqat</t>
  </si>
  <si>
    <t>Azam</t>
  </si>
  <si>
    <t>Roll no</t>
  </si>
  <si>
    <t>Leaves</t>
  </si>
  <si>
    <t>Working hours</t>
  </si>
  <si>
    <t>Overtime</t>
  </si>
  <si>
    <t>Total Working Hours</t>
  </si>
  <si>
    <t>Date</t>
  </si>
  <si>
    <t>Attendance %</t>
  </si>
  <si>
    <t>Employee Attendance Tracker</t>
  </si>
  <si>
    <t>⦁ Monitor Employee Attendance: Track daily attendance, including leaves, absences, and working hours.</t>
  </si>
  <si>
    <t xml:space="preserve">⦁ Automated Calculations: Calculate total working hours, overtime, and attendance percentages.
</t>
  </si>
  <si>
    <t>⦁ Easy Data Management: Use filters and summaries for quick insights and report generation</t>
  </si>
  <si>
    <t>Project no. 12</t>
  </si>
  <si>
    <t>Name:</t>
  </si>
  <si>
    <t>M. Dawood</t>
  </si>
  <si>
    <t>Roll no:</t>
  </si>
  <si>
    <t>325-BSCS-2k24</t>
  </si>
  <si>
    <t>ICT-LAB END TERM PROJECT</t>
  </si>
  <si>
    <t>SECTION:</t>
  </si>
  <si>
    <t>B</t>
  </si>
  <si>
    <t>DEPARTMENT:</t>
  </si>
  <si>
    <t>Computer Science</t>
  </si>
  <si>
    <t>SUBMITTED TO:</t>
  </si>
  <si>
    <t>Mam MARIA HASSAN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</si>
</sst>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A2A2A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3" borderId="0" xfId="0" applyFont="1" applyFill="1" applyBorder="1" applyAlignment="1">
      <alignment horizontal="center" vertical="center"/>
    </xf>
    <xf numFmtId="0" fontId="0" fillId="0" borderId="0" xfId="0"/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Border="1"/>
    <xf numFmtId="0" fontId="4" fillId="0" borderId="2" xfId="0" applyFont="1" applyBorder="1"/>
    <xf numFmtId="0" fontId="2" fillId="0" borderId="2" xfId="0" applyFont="1" applyBorder="1"/>
    <xf numFmtId="0" fontId="5" fillId="0" borderId="2" xfId="0" applyFont="1" applyBorder="1"/>
    <xf numFmtId="0" fontId="1" fillId="2" borderId="4" xfId="0" applyFont="1" applyFill="1" applyBorder="1"/>
    <xf numFmtId="0" fontId="0" fillId="0" borderId="5" xfId="0" applyFont="1" applyBorder="1" applyAlignment="1">
      <alignment horizontal="center" vertical="center"/>
    </xf>
    <xf numFmtId="0" fontId="3" fillId="4" borderId="3" xfId="0" applyFont="1" applyFill="1" applyBorder="1"/>
    <xf numFmtId="0" fontId="4" fillId="0" borderId="6" xfId="0" applyFont="1" applyBorder="1"/>
    <xf numFmtId="0" fontId="4" fillId="0" borderId="7" xfId="0" applyFont="1" applyFill="1" applyBorder="1"/>
    <xf numFmtId="0" fontId="2" fillId="0" borderId="7" xfId="0" applyFont="1" applyFill="1" applyBorder="1"/>
    <xf numFmtId="0" fontId="0" fillId="0" borderId="0" xfId="0" applyFont="1" applyBorder="1" applyAlignment="1">
      <alignment horizontal="center" vertical="center"/>
    </xf>
    <xf numFmtId="0" fontId="3" fillId="4" borderId="8" xfId="0" applyFont="1" applyFill="1" applyBorder="1"/>
    <xf numFmtId="0" fontId="4" fillId="0" borderId="9" xfId="0" applyFont="1" applyBorder="1"/>
    <xf numFmtId="0" fontId="2" fillId="0" borderId="9" xfId="0" applyFont="1" applyBorder="1"/>
    <xf numFmtId="0" fontId="2" fillId="0" borderId="10" xfId="0" applyFont="1" applyBorder="1"/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4" borderId="8" xfId="0" applyFont="1" applyFill="1" applyBorder="1"/>
    <xf numFmtId="0" fontId="7" fillId="0" borderId="4" xfId="0" applyFont="1" applyBorder="1" applyAlignment="1">
      <alignment horizontal="center" vertical="center"/>
    </xf>
    <xf numFmtId="0" fontId="8" fillId="4" borderId="11" xfId="0" applyFont="1" applyFill="1" applyBorder="1"/>
    <xf numFmtId="14" fontId="0" fillId="0" borderId="0" xfId="0" applyNumberFormat="1"/>
    <xf numFmtId="14" fontId="0" fillId="3" borderId="1" xfId="0" applyNumberFormat="1" applyFont="1" applyFill="1" applyBorder="1"/>
    <xf numFmtId="0" fontId="10" fillId="0" borderId="0" xfId="0" applyFont="1"/>
    <xf numFmtId="0" fontId="11" fillId="0" borderId="0" xfId="0" applyFont="1"/>
    <xf numFmtId="0" fontId="10" fillId="5" borderId="0" xfId="0" applyFont="1" applyFill="1"/>
    <xf numFmtId="0" fontId="12" fillId="6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A2A2A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A2A2A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A2A2A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970379383019586E-2"/>
          <c:y val="0.18528323259191515"/>
          <c:w val="0.92606714785651789"/>
          <c:h val="0.763119349664625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Sheet1!$D$36</c:f>
              <c:strCache>
                <c:ptCount val="1"/>
                <c:pt idx="0">
                  <c:v>Roll no</c:v>
                </c:pt>
              </c:strCache>
            </c:strRef>
          </c:tx>
          <c:invertIfNegative val="0"/>
          <c:cat>
            <c:strRef>
              <c:f>Sheet1!$C$37:$C$46</c:f>
              <c:strCache>
                <c:ptCount val="10"/>
                <c:pt idx="0">
                  <c:v>Abdullah</c:v>
                </c:pt>
                <c:pt idx="1">
                  <c:v>Ahmad</c:v>
                </c:pt>
                <c:pt idx="2">
                  <c:v>Ali</c:v>
                </c:pt>
                <c:pt idx="3">
                  <c:v>Burhan</c:v>
                </c:pt>
                <c:pt idx="4">
                  <c:v>Munam</c:v>
                </c:pt>
                <c:pt idx="5">
                  <c:v>Asif]</c:v>
                </c:pt>
                <c:pt idx="6">
                  <c:v>Dawood</c:v>
                </c:pt>
                <c:pt idx="7">
                  <c:v>Ghufran</c:v>
                </c:pt>
                <c:pt idx="8">
                  <c:v>Shafqat</c:v>
                </c:pt>
                <c:pt idx="9">
                  <c:v>Azam</c:v>
                </c:pt>
              </c:strCache>
            </c:strRef>
          </c:cat>
          <c:val>
            <c:numRef>
              <c:f>Sheet1!$D$37:$D$46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Sheet1!$E$36</c:f>
              <c:strCache>
                <c:ptCount val="1"/>
                <c:pt idx="0">
                  <c:v>Attendance %</c:v>
                </c:pt>
              </c:strCache>
            </c:strRef>
          </c:tx>
          <c:spPr>
            <a:solidFill>
              <a:srgbClr val="FFFF00">
                <a:alpha val="37000"/>
              </a:srgbClr>
            </a:solidFill>
            <a:ln>
              <a:solidFill>
                <a:schemeClr val="accent1">
                  <a:alpha val="27000"/>
                </a:schemeClr>
              </a:solidFill>
            </a:ln>
            <a:scene3d>
              <a:camera prst="orthographicFront"/>
              <a:lightRig rig="threePt" dir="t"/>
            </a:scene3d>
            <a:sp3d>
              <a:bevelT w="31750" h="88900"/>
            </a:sp3d>
          </c:spPr>
          <c:invertIfNegative val="0"/>
          <c:cat>
            <c:strRef>
              <c:f>Sheet1!$C$37:$C$46</c:f>
              <c:strCache>
                <c:ptCount val="10"/>
                <c:pt idx="0">
                  <c:v>Abdullah</c:v>
                </c:pt>
                <c:pt idx="1">
                  <c:v>Ahmad</c:v>
                </c:pt>
                <c:pt idx="2">
                  <c:v>Ali</c:v>
                </c:pt>
                <c:pt idx="3">
                  <c:v>Burhan</c:v>
                </c:pt>
                <c:pt idx="4">
                  <c:v>Munam</c:v>
                </c:pt>
                <c:pt idx="5">
                  <c:v>Asif]</c:v>
                </c:pt>
                <c:pt idx="6">
                  <c:v>Dawood</c:v>
                </c:pt>
                <c:pt idx="7">
                  <c:v>Ghufran</c:v>
                </c:pt>
                <c:pt idx="8">
                  <c:v>Shafqat</c:v>
                </c:pt>
                <c:pt idx="9">
                  <c:v>Azam</c:v>
                </c:pt>
              </c:strCache>
            </c:strRef>
          </c:cat>
          <c:val>
            <c:numRef>
              <c:f>Sheet1!$E$37:$E$46</c:f>
              <c:numCache>
                <c:formatCode>General</c:formatCode>
                <c:ptCount val="10"/>
                <c:pt idx="0">
                  <c:v>57.142857142857139</c:v>
                </c:pt>
                <c:pt idx="1">
                  <c:v>57.142857142857139</c:v>
                </c:pt>
                <c:pt idx="2">
                  <c:v>85.714285714285708</c:v>
                </c:pt>
                <c:pt idx="3">
                  <c:v>71.428571428571431</c:v>
                </c:pt>
                <c:pt idx="4">
                  <c:v>100</c:v>
                </c:pt>
                <c:pt idx="5">
                  <c:v>57.142857142857139</c:v>
                </c:pt>
                <c:pt idx="6">
                  <c:v>71.428571428571431</c:v>
                </c:pt>
                <c:pt idx="7">
                  <c:v>28.571428571428569</c:v>
                </c:pt>
                <c:pt idx="8">
                  <c:v>28.571428571428569</c:v>
                </c:pt>
                <c:pt idx="9">
                  <c:v>42.857142857142854</c:v>
                </c:pt>
              </c:numCache>
            </c:numRef>
          </c:val>
        </c:ser>
        <c:ser>
          <c:idx val="2"/>
          <c:order val="2"/>
          <c:tx>
            <c:strRef>
              <c:f>Sheet1!$F$36</c:f>
              <c:strCache>
                <c:ptCount val="1"/>
                <c:pt idx="0">
                  <c:v>Working hours</c:v>
                </c:pt>
              </c:strCache>
            </c:strRef>
          </c:tx>
          <c:invertIfNegative val="0"/>
          <c:cat>
            <c:strRef>
              <c:f>Sheet1!$C$37:$C$46</c:f>
              <c:strCache>
                <c:ptCount val="10"/>
                <c:pt idx="0">
                  <c:v>Abdullah</c:v>
                </c:pt>
                <c:pt idx="1">
                  <c:v>Ahmad</c:v>
                </c:pt>
                <c:pt idx="2">
                  <c:v>Ali</c:v>
                </c:pt>
                <c:pt idx="3">
                  <c:v>Burhan</c:v>
                </c:pt>
                <c:pt idx="4">
                  <c:v>Munam</c:v>
                </c:pt>
                <c:pt idx="5">
                  <c:v>Asif]</c:v>
                </c:pt>
                <c:pt idx="6">
                  <c:v>Dawood</c:v>
                </c:pt>
                <c:pt idx="7">
                  <c:v>Ghufran</c:v>
                </c:pt>
                <c:pt idx="8">
                  <c:v>Shafqat</c:v>
                </c:pt>
                <c:pt idx="9">
                  <c:v>Azam</c:v>
                </c:pt>
              </c:strCache>
            </c:strRef>
          </c:cat>
          <c:val>
            <c:numRef>
              <c:f>Sheet1!$F$37:$F$46</c:f>
              <c:numCache>
                <c:formatCode>General</c:formatCode>
                <c:ptCount val="10"/>
                <c:pt idx="0">
                  <c:v>32</c:v>
                </c:pt>
                <c:pt idx="1">
                  <c:v>32</c:v>
                </c:pt>
                <c:pt idx="2">
                  <c:v>48</c:v>
                </c:pt>
                <c:pt idx="3">
                  <c:v>40</c:v>
                </c:pt>
                <c:pt idx="4">
                  <c:v>56</c:v>
                </c:pt>
                <c:pt idx="5">
                  <c:v>32</c:v>
                </c:pt>
                <c:pt idx="6">
                  <c:v>40</c:v>
                </c:pt>
                <c:pt idx="7">
                  <c:v>16</c:v>
                </c:pt>
                <c:pt idx="8">
                  <c:v>16</c:v>
                </c:pt>
                <c:pt idx="9">
                  <c:v>24</c:v>
                </c:pt>
              </c:numCache>
            </c:numRef>
          </c:val>
        </c:ser>
        <c:ser>
          <c:idx val="3"/>
          <c:order val="3"/>
          <c:tx>
            <c:strRef>
              <c:f>Sheet1!$G$36</c:f>
              <c:strCache>
                <c:ptCount val="1"/>
                <c:pt idx="0">
                  <c:v>Overtime</c:v>
                </c:pt>
              </c:strCache>
            </c:strRef>
          </c:tx>
          <c:invertIfNegative val="0"/>
          <c:cat>
            <c:strRef>
              <c:f>Sheet1!$C$37:$C$46</c:f>
              <c:strCache>
                <c:ptCount val="10"/>
                <c:pt idx="0">
                  <c:v>Abdullah</c:v>
                </c:pt>
                <c:pt idx="1">
                  <c:v>Ahmad</c:v>
                </c:pt>
                <c:pt idx="2">
                  <c:v>Ali</c:v>
                </c:pt>
                <c:pt idx="3">
                  <c:v>Burhan</c:v>
                </c:pt>
                <c:pt idx="4">
                  <c:v>Munam</c:v>
                </c:pt>
                <c:pt idx="5">
                  <c:v>Asif]</c:v>
                </c:pt>
                <c:pt idx="6">
                  <c:v>Dawood</c:v>
                </c:pt>
                <c:pt idx="7">
                  <c:v>Ghufran</c:v>
                </c:pt>
                <c:pt idx="8">
                  <c:v>Shafqat</c:v>
                </c:pt>
                <c:pt idx="9">
                  <c:v>Azam</c:v>
                </c:pt>
              </c:strCache>
            </c:strRef>
          </c:cat>
          <c:val>
            <c:numRef>
              <c:f>Sheet1!$G$37:$G$46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12</c:v>
                </c:pt>
                <c:pt idx="3">
                  <c:v>10</c:v>
                </c:pt>
                <c:pt idx="4">
                  <c:v>14</c:v>
                </c:pt>
                <c:pt idx="5">
                  <c:v>8</c:v>
                </c:pt>
                <c:pt idx="6">
                  <c:v>10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</c:ser>
        <c:ser>
          <c:idx val="4"/>
          <c:order val="4"/>
          <c:tx>
            <c:strRef>
              <c:f>Sheet1!$H$36</c:f>
              <c:strCache>
                <c:ptCount val="1"/>
                <c:pt idx="0">
                  <c:v>Total Working Hours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</c:spPr>
          <c:invertIfNegative val="0"/>
          <c:cat>
            <c:strRef>
              <c:f>Sheet1!$C$37:$C$46</c:f>
              <c:strCache>
                <c:ptCount val="10"/>
                <c:pt idx="0">
                  <c:v>Abdullah</c:v>
                </c:pt>
                <c:pt idx="1">
                  <c:v>Ahmad</c:v>
                </c:pt>
                <c:pt idx="2">
                  <c:v>Ali</c:v>
                </c:pt>
                <c:pt idx="3">
                  <c:v>Burhan</c:v>
                </c:pt>
                <c:pt idx="4">
                  <c:v>Munam</c:v>
                </c:pt>
                <c:pt idx="5">
                  <c:v>Asif]</c:v>
                </c:pt>
                <c:pt idx="6">
                  <c:v>Dawood</c:v>
                </c:pt>
                <c:pt idx="7">
                  <c:v>Ghufran</c:v>
                </c:pt>
                <c:pt idx="8">
                  <c:v>Shafqat</c:v>
                </c:pt>
                <c:pt idx="9">
                  <c:v>Azam</c:v>
                </c:pt>
              </c:strCache>
            </c:strRef>
          </c:cat>
          <c:val>
            <c:numRef>
              <c:f>Sheet1!$H$37:$H$46</c:f>
              <c:numCache>
                <c:formatCode>General</c:formatCode>
                <c:ptCount val="10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50</c:v>
                </c:pt>
                <c:pt idx="4">
                  <c:v>70</c:v>
                </c:pt>
                <c:pt idx="5">
                  <c:v>40</c:v>
                </c:pt>
                <c:pt idx="6">
                  <c:v>50</c:v>
                </c:pt>
                <c:pt idx="7">
                  <c:v>20</c:v>
                </c:pt>
                <c:pt idx="8">
                  <c:v>20</c:v>
                </c:pt>
                <c:pt idx="9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31136"/>
        <c:axId val="208332672"/>
      </c:barChart>
      <c:catAx>
        <c:axId val="20833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32672"/>
        <c:crosses val="autoZero"/>
        <c:auto val="1"/>
        <c:lblAlgn val="ctr"/>
        <c:lblOffset val="100"/>
        <c:noMultiLvlLbl val="0"/>
      </c:catAx>
      <c:valAx>
        <c:axId val="20833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3113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4.949681404555327E-2"/>
          <c:y val="1.4366602513438995E-2"/>
          <c:w val="0.82665020215494556"/>
          <c:h val="9.3581446946889579E-2"/>
        </c:manualLayout>
      </c:layout>
      <c:overlay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5127</xdr:colOff>
      <xdr:row>50</xdr:row>
      <xdr:rowOff>267259</xdr:rowOff>
    </xdr:from>
    <xdr:to>
      <xdr:col>16</xdr:col>
      <xdr:colOff>730850</xdr:colOff>
      <xdr:row>67</xdr:row>
      <xdr:rowOff>71887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4:N14" totalsRowShown="0" headerRowDxfId="42" tableBorderDxfId="41">
  <autoFilter ref="D4:N14"/>
  <tableColumns count="11">
    <tableColumn id="1" name="Mon" dataDxfId="40"/>
    <tableColumn id="2" name="Tue" dataDxfId="39"/>
    <tableColumn id="3" name="Wed" dataDxfId="38"/>
    <tableColumn id="4" name="Thur"/>
    <tableColumn id="5" name="Fri" dataDxfId="37"/>
    <tableColumn id="6" name="Sat"/>
    <tableColumn id="7" name="Sun" dataDxfId="36"/>
    <tableColumn id="8" name="Present Days" dataDxfId="35">
      <calculatedColumnFormula>COUNTIF(D5:J5,"P")</calculatedColumnFormula>
    </tableColumn>
    <tableColumn id="9" name="Leaves" dataDxfId="34">
      <calculatedColumnFormula>COUNTIF(D5:J5,"Leave")</calculatedColumnFormula>
    </tableColumn>
    <tableColumn id="10" name="Absent Days" dataDxfId="33">
      <calculatedColumnFormula>COUNTIF(D5:K5,"A")</calculatedColumnFormula>
    </tableColumn>
    <tableColumn id="15" name="Date" dataDxfId="32">
      <calculatedColumnFormula>TODAY()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19:H29" totalsRowShown="0" headerRowDxfId="31" dataDxfId="29" headerRowBorderDxfId="30">
  <autoFilter ref="C19:H29"/>
  <tableColumns count="6">
    <tableColumn id="1" name="Name" dataDxfId="28"/>
    <tableColumn id="2" name="Roll no" dataDxfId="27"/>
    <tableColumn id="3" name="Attendance %" dataDxfId="26">
      <calculatedColumnFormula>K5/7*100</calculatedColumnFormula>
    </tableColumn>
    <tableColumn id="4" name="Working hours" dataDxfId="25">
      <calculatedColumnFormula>PRODUCT(K5,8)</calculatedColumnFormula>
    </tableColumn>
    <tableColumn id="5" name="Overtime" dataDxfId="24">
      <calculatedColumnFormula>K5*2</calculatedColumnFormula>
    </tableColumn>
    <tableColumn id="6" name="Total Working Hours" dataDxfId="23">
      <calculatedColumnFormula>SUM(Table2[[#This Row],[Overtime]],Table2[[#This Row],[Working hours]])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B4:C14" totalsRowShown="0">
  <autoFilter ref="B4:C14"/>
  <tableColumns count="2">
    <tableColumn id="2" name="Name" dataDxfId="22"/>
    <tableColumn id="3" name="Roll no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B19:B29" totalsRowShown="0" headerRowDxfId="20" dataDxfId="18" headerRowBorderDxfId="19" tableBorderDxfId="17" totalsRowBorderDxfId="16">
  <autoFilter ref="B19:B29"/>
  <tableColumns count="1">
    <tableColumn id="1" name="Date" dataDxfId="15">
      <calculatedColumnFormula>N5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24" displayName="Table24" ref="C36:H46" totalsRowShown="0" headerRowDxfId="14" dataDxfId="12" headerRowBorderDxfId="13">
  <autoFilter ref="C36:H46"/>
  <tableColumns count="6">
    <tableColumn id="1" name="Name" dataDxfId="11"/>
    <tableColumn id="2" name="Roll no" dataDxfId="10"/>
    <tableColumn id="3" name="Attendance %" dataDxfId="9">
      <calculatedColumnFormula>E20</calculatedColumnFormula>
    </tableColumn>
    <tableColumn id="4" name="Working hours" dataDxfId="8">
      <calculatedColumnFormula>F20</calculatedColumnFormula>
    </tableColumn>
    <tableColumn id="5" name="Overtime" dataDxfId="7">
      <calculatedColumnFormula>G20</calculatedColumnFormula>
    </tableColumn>
    <tableColumn id="6" name="Total Working Hours" dataDxfId="6">
      <calculatedColumnFormula>SUM(Table24[[#This Row],[Overtime]],Table24[[#This Row],[Working hours]])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57" displayName="Table57" ref="B36:B46" totalsRowShown="0" headerRowDxfId="5" dataDxfId="3" headerRowBorderDxfId="4" tableBorderDxfId="2" totalsRowBorderDxfId="1">
  <autoFilter ref="B36:B46"/>
  <tableColumns count="1">
    <tableColumn id="1" name="Date" dataDxfId="0">
      <calculatedColumnFormula>N5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"/>
  <sheetViews>
    <sheetView zoomScale="53" zoomScaleNormal="53" workbookViewId="0">
      <selection activeCell="A3" sqref="A3:C13"/>
    </sheetView>
  </sheetViews>
  <sheetFormatPr defaultRowHeight="14.5" x14ac:dyDescent="0.35"/>
  <cols>
    <col min="1" max="18" width="50.6328125" customWidth="1"/>
  </cols>
  <sheetData>
    <row r="2" spans="1:4" ht="40" customHeight="1" x14ac:dyDescent="0.75">
      <c r="A2" s="32" t="s">
        <v>39</v>
      </c>
      <c r="B2" s="32"/>
      <c r="C2" s="32"/>
    </row>
    <row r="3" spans="1:4" ht="40" customHeight="1" x14ac:dyDescent="1">
      <c r="B3" s="31" t="s">
        <v>34</v>
      </c>
    </row>
    <row r="4" spans="1:4" ht="40" customHeight="1" x14ac:dyDescent="1">
      <c r="A4" s="29" t="s">
        <v>44</v>
      </c>
    </row>
    <row r="5" spans="1:4" ht="40" customHeight="1" x14ac:dyDescent="1">
      <c r="B5" s="33" t="s">
        <v>45</v>
      </c>
      <c r="C5" s="33"/>
    </row>
    <row r="6" spans="1:4" ht="40" customHeight="1" x14ac:dyDescent="1">
      <c r="A6" s="29" t="s">
        <v>37</v>
      </c>
    </row>
    <row r="7" spans="1:4" ht="40" customHeight="1" x14ac:dyDescent="1.35">
      <c r="B7" s="29" t="s">
        <v>38</v>
      </c>
      <c r="D7" s="30"/>
    </row>
    <row r="8" spans="1:4" ht="40" customHeight="1" x14ac:dyDescent="1">
      <c r="A8" s="29" t="s">
        <v>35</v>
      </c>
    </row>
    <row r="9" spans="1:4" ht="40" customHeight="1" x14ac:dyDescent="1">
      <c r="B9" s="29" t="s">
        <v>36</v>
      </c>
    </row>
    <row r="10" spans="1:4" ht="40" customHeight="1" x14ac:dyDescent="1">
      <c r="A10" s="29" t="s">
        <v>42</v>
      </c>
    </row>
    <row r="11" spans="1:4" ht="40" customHeight="1" x14ac:dyDescent="1">
      <c r="B11" s="29" t="s">
        <v>43</v>
      </c>
    </row>
    <row r="12" spans="1:4" ht="40" customHeight="1" x14ac:dyDescent="1">
      <c r="A12" s="29" t="s">
        <v>40</v>
      </c>
    </row>
    <row r="13" spans="1:4" ht="40" customHeight="1" x14ac:dyDescent="1">
      <c r="B13" s="29" t="s">
        <v>41</v>
      </c>
    </row>
    <row r="14" spans="1:4" ht="40" customHeight="1" x14ac:dyDescent="0.35"/>
    <row r="15" spans="1:4" ht="40" customHeight="1" x14ac:dyDescent="0.35"/>
    <row r="16" spans="1:4" ht="40" customHeight="1" x14ac:dyDescent="0.35"/>
    <row r="17" ht="40" customHeight="1" x14ac:dyDescent="0.35"/>
    <row r="18" ht="40" customHeight="1" x14ac:dyDescent="0.35"/>
    <row r="19" ht="40" customHeight="1" x14ac:dyDescent="0.35"/>
  </sheetData>
  <mergeCells count="2">
    <mergeCell ref="A2:C2"/>
    <mergeCell ref="B5:C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tabSelected="1" zoomScale="77" zoomScaleNormal="77" workbookViewId="0">
      <selection activeCell="C32" sqref="C32:K32"/>
    </sheetView>
  </sheetViews>
  <sheetFormatPr defaultRowHeight="14.5" x14ac:dyDescent="0.35"/>
  <cols>
    <col min="1" max="1" width="8.7265625" style="2"/>
    <col min="2" max="32" width="15.6328125" customWidth="1"/>
  </cols>
  <sheetData>
    <row r="1" spans="2:14" ht="25" customHeight="1" x14ac:dyDescent="0.35">
      <c r="B1" s="34" t="s">
        <v>30</v>
      </c>
      <c r="C1" s="34"/>
      <c r="D1" s="34"/>
    </row>
    <row r="2" spans="2:14" ht="25" customHeight="1" x14ac:dyDescent="0.35">
      <c r="F2" s="35" t="s">
        <v>31</v>
      </c>
      <c r="G2" s="35"/>
      <c r="H2" s="35"/>
      <c r="I2" s="35"/>
      <c r="J2" s="35"/>
      <c r="K2" s="35"/>
      <c r="L2" s="35"/>
      <c r="M2" s="35"/>
    </row>
    <row r="3" spans="2:14" ht="25" customHeight="1" x14ac:dyDescent="0.35"/>
    <row r="4" spans="2:14" ht="25" customHeight="1" x14ac:dyDescent="0.35">
      <c r="B4" s="11" t="s">
        <v>0</v>
      </c>
      <c r="C4" s="11" t="s">
        <v>23</v>
      </c>
      <c r="D4" s="16" t="s">
        <v>1</v>
      </c>
      <c r="E4" s="11" t="s">
        <v>2</v>
      </c>
      <c r="F4" s="11" t="s">
        <v>3</v>
      </c>
      <c r="G4" s="11" t="s">
        <v>4</v>
      </c>
      <c r="H4" s="11" t="s">
        <v>5</v>
      </c>
      <c r="I4" s="11" t="s">
        <v>6</v>
      </c>
      <c r="J4" s="11" t="s">
        <v>7</v>
      </c>
      <c r="K4" s="11" t="s">
        <v>8</v>
      </c>
      <c r="L4" s="11" t="s">
        <v>24</v>
      </c>
      <c r="M4" s="11" t="s">
        <v>9</v>
      </c>
      <c r="N4" s="2" t="s">
        <v>28</v>
      </c>
    </row>
    <row r="5" spans="2:14" ht="25" customHeight="1" x14ac:dyDescent="0.35">
      <c r="B5" s="3" t="s">
        <v>13</v>
      </c>
      <c r="C5" s="1">
        <v>1</v>
      </c>
      <c r="D5" s="17" t="s">
        <v>10</v>
      </c>
      <c r="E5" s="7" t="s">
        <v>12</v>
      </c>
      <c r="F5" s="7" t="s">
        <v>11</v>
      </c>
      <c r="G5" s="6" t="s">
        <v>10</v>
      </c>
      <c r="H5" s="6" t="s">
        <v>10</v>
      </c>
      <c r="I5" s="7" t="s">
        <v>11</v>
      </c>
      <c r="J5" s="6" t="s">
        <v>10</v>
      </c>
      <c r="K5" s="5">
        <f>COUNTIF(D5:J5,"P")</f>
        <v>4</v>
      </c>
      <c r="L5" s="5">
        <f>COUNTIF(D5:J5,"Leave")</f>
        <v>1</v>
      </c>
      <c r="M5" s="5">
        <f t="shared" ref="M5:M14" si="0">COUNTIF(D5:K5,"A")</f>
        <v>2</v>
      </c>
      <c r="N5" s="27">
        <f ca="1">TODAY()</f>
        <v>45650</v>
      </c>
    </row>
    <row r="6" spans="2:14" ht="25" customHeight="1" x14ac:dyDescent="0.35">
      <c r="B6" s="4" t="s">
        <v>14</v>
      </c>
      <c r="C6" s="15">
        <v>2</v>
      </c>
      <c r="D6" s="18" t="s">
        <v>11</v>
      </c>
      <c r="E6" s="6" t="s">
        <v>10</v>
      </c>
      <c r="F6" s="6" t="s">
        <v>10</v>
      </c>
      <c r="G6" s="6" t="s">
        <v>12</v>
      </c>
      <c r="H6" s="6" t="s">
        <v>10</v>
      </c>
      <c r="I6" s="6" t="s">
        <v>10</v>
      </c>
      <c r="J6" s="7" t="s">
        <v>11</v>
      </c>
      <c r="K6" s="5">
        <f t="shared" ref="K6:K14" si="1">COUNTIF(D6:J6,"P")</f>
        <v>4</v>
      </c>
      <c r="L6" s="5">
        <f t="shared" ref="L6:L14" si="2">COUNTIF(D6:J6,"Leave")</f>
        <v>1</v>
      </c>
      <c r="M6" s="5">
        <f t="shared" si="0"/>
        <v>2</v>
      </c>
      <c r="N6" s="27">
        <f t="shared" ref="N6:N14" ca="1" si="3">TODAY()</f>
        <v>45650</v>
      </c>
    </row>
    <row r="7" spans="2:14" ht="25" customHeight="1" x14ac:dyDescent="0.35">
      <c r="B7" s="3" t="s">
        <v>15</v>
      </c>
      <c r="C7" s="1">
        <v>3</v>
      </c>
      <c r="D7" s="17" t="s">
        <v>10</v>
      </c>
      <c r="E7" s="6" t="s">
        <v>10</v>
      </c>
      <c r="F7" s="7" t="s">
        <v>11</v>
      </c>
      <c r="G7" s="6" t="s">
        <v>10</v>
      </c>
      <c r="H7" s="6" t="s">
        <v>10</v>
      </c>
      <c r="I7" s="6" t="s">
        <v>10</v>
      </c>
      <c r="J7" s="6" t="s">
        <v>10</v>
      </c>
      <c r="K7" s="5">
        <f t="shared" si="1"/>
        <v>6</v>
      </c>
      <c r="L7" s="5">
        <f t="shared" si="2"/>
        <v>0</v>
      </c>
      <c r="M7" s="5">
        <f t="shared" si="0"/>
        <v>1</v>
      </c>
      <c r="N7" s="27">
        <f t="shared" ca="1" si="3"/>
        <v>45650</v>
      </c>
    </row>
    <row r="8" spans="2:14" ht="25" customHeight="1" x14ac:dyDescent="0.35">
      <c r="B8" s="4" t="s">
        <v>16</v>
      </c>
      <c r="C8" s="15">
        <v>4</v>
      </c>
      <c r="D8" s="17" t="s">
        <v>10</v>
      </c>
      <c r="E8" s="6" t="s">
        <v>10</v>
      </c>
      <c r="F8" s="6" t="s">
        <v>10</v>
      </c>
      <c r="G8" s="6" t="s">
        <v>12</v>
      </c>
      <c r="H8" s="7" t="s">
        <v>11</v>
      </c>
      <c r="I8" s="6" t="s">
        <v>10</v>
      </c>
      <c r="J8" s="6" t="s">
        <v>10</v>
      </c>
      <c r="K8" s="5">
        <f t="shared" si="1"/>
        <v>5</v>
      </c>
      <c r="L8" s="5">
        <f t="shared" si="2"/>
        <v>1</v>
      </c>
      <c r="M8" s="5">
        <f t="shared" si="0"/>
        <v>1</v>
      </c>
      <c r="N8" s="27">
        <f t="shared" ca="1" si="3"/>
        <v>45650</v>
      </c>
    </row>
    <row r="9" spans="2:14" ht="25" customHeight="1" x14ac:dyDescent="0.35">
      <c r="B9" s="3" t="s">
        <v>17</v>
      </c>
      <c r="C9" s="1">
        <v>5</v>
      </c>
      <c r="D9" s="17" t="s">
        <v>10</v>
      </c>
      <c r="E9" s="6" t="s">
        <v>10</v>
      </c>
      <c r="F9" s="6" t="s">
        <v>10</v>
      </c>
      <c r="G9" s="6" t="s">
        <v>10</v>
      </c>
      <c r="H9" s="6" t="s">
        <v>10</v>
      </c>
      <c r="I9" s="6" t="s">
        <v>10</v>
      </c>
      <c r="J9" s="6" t="s">
        <v>10</v>
      </c>
      <c r="K9" s="5">
        <f t="shared" si="1"/>
        <v>7</v>
      </c>
      <c r="L9" s="5">
        <f t="shared" si="2"/>
        <v>0</v>
      </c>
      <c r="M9" s="5">
        <f t="shared" si="0"/>
        <v>0</v>
      </c>
      <c r="N9" s="27">
        <f t="shared" ca="1" si="3"/>
        <v>45650</v>
      </c>
    </row>
    <row r="10" spans="2:14" ht="25" customHeight="1" x14ac:dyDescent="0.35">
      <c r="B10" s="4" t="s">
        <v>18</v>
      </c>
      <c r="C10" s="15">
        <v>6</v>
      </c>
      <c r="D10" s="17" t="s">
        <v>10</v>
      </c>
      <c r="E10" s="6" t="s">
        <v>10</v>
      </c>
      <c r="F10" s="8" t="s">
        <v>11</v>
      </c>
      <c r="G10" s="7" t="s">
        <v>11</v>
      </c>
      <c r="H10" s="6" t="s">
        <v>10</v>
      </c>
      <c r="I10" s="6" t="s">
        <v>10</v>
      </c>
      <c r="J10" s="7" t="s">
        <v>11</v>
      </c>
      <c r="K10" s="5">
        <f t="shared" si="1"/>
        <v>4</v>
      </c>
      <c r="L10" s="5">
        <f t="shared" si="2"/>
        <v>0</v>
      </c>
      <c r="M10" s="5">
        <f t="shared" si="0"/>
        <v>3</v>
      </c>
      <c r="N10" s="27">
        <f t="shared" ca="1" si="3"/>
        <v>45650</v>
      </c>
    </row>
    <row r="11" spans="2:14" ht="25" customHeight="1" x14ac:dyDescent="0.35">
      <c r="B11" s="3" t="s">
        <v>19</v>
      </c>
      <c r="C11" s="1">
        <v>7</v>
      </c>
      <c r="D11" s="18" t="s">
        <v>11</v>
      </c>
      <c r="E11" s="6" t="s">
        <v>12</v>
      </c>
      <c r="F11" s="6" t="s">
        <v>10</v>
      </c>
      <c r="G11" s="6" t="s">
        <v>10</v>
      </c>
      <c r="H11" s="6" t="s">
        <v>10</v>
      </c>
      <c r="I11" s="6" t="s">
        <v>10</v>
      </c>
      <c r="J11" s="6" t="s">
        <v>10</v>
      </c>
      <c r="K11" s="5">
        <f t="shared" si="1"/>
        <v>5</v>
      </c>
      <c r="L11" s="5">
        <f t="shared" si="2"/>
        <v>1</v>
      </c>
      <c r="M11" s="5">
        <f t="shared" si="0"/>
        <v>1</v>
      </c>
      <c r="N11" s="27">
        <f t="shared" ca="1" si="3"/>
        <v>45650</v>
      </c>
    </row>
    <row r="12" spans="2:14" ht="25" customHeight="1" x14ac:dyDescent="0.35">
      <c r="B12" s="4" t="s">
        <v>20</v>
      </c>
      <c r="C12" s="15">
        <v>8</v>
      </c>
      <c r="D12" s="17" t="s">
        <v>10</v>
      </c>
      <c r="E12" s="7" t="s">
        <v>11</v>
      </c>
      <c r="F12" s="6" t="s">
        <v>12</v>
      </c>
      <c r="G12" s="7" t="s">
        <v>11</v>
      </c>
      <c r="H12" s="6" t="s">
        <v>10</v>
      </c>
      <c r="I12" s="7" t="s">
        <v>11</v>
      </c>
      <c r="J12" s="7" t="s">
        <v>11</v>
      </c>
      <c r="K12" s="5">
        <f t="shared" si="1"/>
        <v>2</v>
      </c>
      <c r="L12" s="5">
        <f t="shared" si="2"/>
        <v>1</v>
      </c>
      <c r="M12" s="5">
        <f t="shared" si="0"/>
        <v>4</v>
      </c>
      <c r="N12" s="27">
        <f t="shared" ca="1" si="3"/>
        <v>45650</v>
      </c>
    </row>
    <row r="13" spans="2:14" ht="25" customHeight="1" x14ac:dyDescent="0.35">
      <c r="B13" s="3" t="s">
        <v>21</v>
      </c>
      <c r="C13" s="1">
        <v>9</v>
      </c>
      <c r="D13" s="18" t="s">
        <v>11</v>
      </c>
      <c r="E13" s="7" t="s">
        <v>11</v>
      </c>
      <c r="F13" s="6" t="s">
        <v>10</v>
      </c>
      <c r="G13" s="6" t="s">
        <v>10</v>
      </c>
      <c r="H13" s="7" t="s">
        <v>12</v>
      </c>
      <c r="I13" s="7" t="s">
        <v>11</v>
      </c>
      <c r="J13" s="7" t="s">
        <v>11</v>
      </c>
      <c r="K13" s="5">
        <f t="shared" si="1"/>
        <v>2</v>
      </c>
      <c r="L13" s="5">
        <f t="shared" si="2"/>
        <v>1</v>
      </c>
      <c r="M13" s="5">
        <f t="shared" si="0"/>
        <v>4</v>
      </c>
      <c r="N13" s="27">
        <f t="shared" ca="1" si="3"/>
        <v>45650</v>
      </c>
    </row>
    <row r="14" spans="2:14" ht="25" customHeight="1" x14ac:dyDescent="0.35">
      <c r="B14" s="10" t="s">
        <v>22</v>
      </c>
      <c r="C14" s="15">
        <v>10</v>
      </c>
      <c r="D14" s="19" t="s">
        <v>11</v>
      </c>
      <c r="E14" s="12" t="s">
        <v>10</v>
      </c>
      <c r="F14" s="13" t="s">
        <v>11</v>
      </c>
      <c r="G14" s="14" t="s">
        <v>10</v>
      </c>
      <c r="H14" s="13" t="s">
        <v>11</v>
      </c>
      <c r="I14" s="13" t="s">
        <v>10</v>
      </c>
      <c r="J14" s="14" t="s">
        <v>12</v>
      </c>
      <c r="K14" s="5">
        <f t="shared" si="1"/>
        <v>3</v>
      </c>
      <c r="L14" s="5">
        <f t="shared" si="2"/>
        <v>1</v>
      </c>
      <c r="M14" s="5">
        <f t="shared" si="0"/>
        <v>3</v>
      </c>
      <c r="N14" s="27">
        <f t="shared" ca="1" si="3"/>
        <v>45650</v>
      </c>
    </row>
    <row r="15" spans="2:14" ht="25" customHeight="1" x14ac:dyDescent="0.35"/>
    <row r="16" spans="2:14" ht="25" customHeight="1" x14ac:dyDescent="0.35">
      <c r="C16" s="36" t="s">
        <v>32</v>
      </c>
      <c r="D16" s="37"/>
      <c r="E16" s="37"/>
      <c r="F16" s="37"/>
      <c r="G16" s="37"/>
      <c r="H16" s="37"/>
      <c r="I16" s="37"/>
      <c r="J16" s="37"/>
      <c r="K16" s="37"/>
    </row>
    <row r="17" spans="2:11" ht="25" customHeight="1" x14ac:dyDescent="0.35"/>
    <row r="18" spans="2:11" ht="25" customHeight="1" x14ac:dyDescent="0.35"/>
    <row r="19" spans="2:11" ht="25" customHeight="1" x14ac:dyDescent="0.35">
      <c r="B19" s="9" t="s">
        <v>28</v>
      </c>
      <c r="C19" s="11" t="s">
        <v>0</v>
      </c>
      <c r="D19" s="24" t="s">
        <v>23</v>
      </c>
      <c r="E19" s="26" t="s">
        <v>29</v>
      </c>
      <c r="F19" s="26" t="s">
        <v>25</v>
      </c>
      <c r="G19" s="26" t="s">
        <v>26</v>
      </c>
      <c r="H19" s="26" t="s">
        <v>27</v>
      </c>
    </row>
    <row r="20" spans="2:11" ht="25" customHeight="1" x14ac:dyDescent="0.35">
      <c r="B20" s="28">
        <f ca="1">N5</f>
        <v>45650</v>
      </c>
      <c r="C20" s="3" t="s">
        <v>13</v>
      </c>
      <c r="D20" s="22">
        <v>1</v>
      </c>
      <c r="E20" s="25">
        <f>K5/7*100</f>
        <v>57.142857142857139</v>
      </c>
      <c r="F20" s="25">
        <f>PRODUCT(K5,8)</f>
        <v>32</v>
      </c>
      <c r="G20" s="25">
        <f t="shared" ref="G20:G29" si="4">K5*2</f>
        <v>8</v>
      </c>
      <c r="H20" s="25">
        <f>SUM(Table2[[#This Row],[Overtime]],Table2[[#This Row],[Working hours]])</f>
        <v>40</v>
      </c>
    </row>
    <row r="21" spans="2:11" ht="25" customHeight="1" x14ac:dyDescent="0.35">
      <c r="B21" s="28">
        <f t="shared" ref="B21:B29" ca="1" si="5">N6</f>
        <v>45650</v>
      </c>
      <c r="C21" s="4" t="s">
        <v>14</v>
      </c>
      <c r="D21" s="21">
        <v>2</v>
      </c>
      <c r="E21" s="25">
        <f t="shared" ref="E21:E29" si="6">K6/7*100</f>
        <v>57.142857142857139</v>
      </c>
      <c r="F21" s="21">
        <f t="shared" ref="F21:F29" si="7">PRODUCT(K6,8)</f>
        <v>32</v>
      </c>
      <c r="G21" s="25">
        <f t="shared" si="4"/>
        <v>8</v>
      </c>
      <c r="H21" s="25">
        <f>SUM(Table2[[#This Row],[Overtime]],Table2[[#This Row],[Working hours]])</f>
        <v>40</v>
      </c>
    </row>
    <row r="22" spans="2:11" ht="25" customHeight="1" x14ac:dyDescent="0.35">
      <c r="B22" s="28">
        <f t="shared" ca="1" si="5"/>
        <v>45650</v>
      </c>
      <c r="C22" s="3" t="s">
        <v>15</v>
      </c>
      <c r="D22" s="20">
        <v>3</v>
      </c>
      <c r="E22" s="25">
        <f t="shared" si="6"/>
        <v>85.714285714285708</v>
      </c>
      <c r="F22" s="21">
        <f t="shared" si="7"/>
        <v>48</v>
      </c>
      <c r="G22" s="25">
        <f t="shared" si="4"/>
        <v>12</v>
      </c>
      <c r="H22" s="25">
        <f>SUM(Table2[[#This Row],[Overtime]],Table2[[#This Row],[Working hours]])</f>
        <v>60</v>
      </c>
    </row>
    <row r="23" spans="2:11" ht="25" customHeight="1" x14ac:dyDescent="0.35">
      <c r="B23" s="28">
        <f t="shared" ca="1" si="5"/>
        <v>45650</v>
      </c>
      <c r="C23" s="4" t="s">
        <v>16</v>
      </c>
      <c r="D23" s="21">
        <v>4</v>
      </c>
      <c r="E23" s="25">
        <f t="shared" si="6"/>
        <v>71.428571428571431</v>
      </c>
      <c r="F23" s="21">
        <f t="shared" si="7"/>
        <v>40</v>
      </c>
      <c r="G23" s="25">
        <f t="shared" si="4"/>
        <v>10</v>
      </c>
      <c r="H23" s="25">
        <f>SUM(Table2[[#This Row],[Overtime]],Table2[[#This Row],[Working hours]])</f>
        <v>50</v>
      </c>
    </row>
    <row r="24" spans="2:11" ht="25" customHeight="1" x14ac:dyDescent="0.35">
      <c r="B24" s="28">
        <f t="shared" ca="1" si="5"/>
        <v>45650</v>
      </c>
      <c r="C24" s="3" t="s">
        <v>17</v>
      </c>
      <c r="D24" s="20">
        <v>5</v>
      </c>
      <c r="E24" s="25">
        <f t="shared" si="6"/>
        <v>100</v>
      </c>
      <c r="F24" s="21">
        <f t="shared" si="7"/>
        <v>56</v>
      </c>
      <c r="G24" s="25">
        <f t="shared" si="4"/>
        <v>14</v>
      </c>
      <c r="H24" s="25">
        <f>SUM(Table2[[#This Row],[Overtime]],Table2[[#This Row],[Working hours]])</f>
        <v>70</v>
      </c>
    </row>
    <row r="25" spans="2:11" ht="25" customHeight="1" x14ac:dyDescent="0.35">
      <c r="B25" s="28">
        <f t="shared" ca="1" si="5"/>
        <v>45650</v>
      </c>
      <c r="C25" s="4" t="s">
        <v>18</v>
      </c>
      <c r="D25" s="21">
        <v>6</v>
      </c>
      <c r="E25" s="25">
        <f t="shared" si="6"/>
        <v>57.142857142857139</v>
      </c>
      <c r="F25" s="21">
        <f t="shared" si="7"/>
        <v>32</v>
      </c>
      <c r="G25" s="25">
        <f t="shared" si="4"/>
        <v>8</v>
      </c>
      <c r="H25" s="25">
        <f>SUM(Table2[[#This Row],[Overtime]],Table2[[#This Row],[Working hours]])</f>
        <v>40</v>
      </c>
    </row>
    <row r="26" spans="2:11" ht="25" customHeight="1" x14ac:dyDescent="0.35">
      <c r="B26" s="28">
        <f t="shared" ca="1" si="5"/>
        <v>45650</v>
      </c>
      <c r="C26" s="3" t="s">
        <v>19</v>
      </c>
      <c r="D26" s="20">
        <v>7</v>
      </c>
      <c r="E26" s="25">
        <f t="shared" si="6"/>
        <v>71.428571428571431</v>
      </c>
      <c r="F26" s="21">
        <f t="shared" si="7"/>
        <v>40</v>
      </c>
      <c r="G26" s="25">
        <f t="shared" si="4"/>
        <v>10</v>
      </c>
      <c r="H26" s="25">
        <f>SUM(Table2[[#This Row],[Overtime]],Table2[[#This Row],[Working hours]])</f>
        <v>50</v>
      </c>
    </row>
    <row r="27" spans="2:11" ht="25" customHeight="1" x14ac:dyDescent="0.35">
      <c r="B27" s="28">
        <f t="shared" ca="1" si="5"/>
        <v>45650</v>
      </c>
      <c r="C27" s="4" t="s">
        <v>20</v>
      </c>
      <c r="D27" s="21">
        <v>8</v>
      </c>
      <c r="E27" s="25">
        <f t="shared" si="6"/>
        <v>28.571428571428569</v>
      </c>
      <c r="F27" s="21">
        <f t="shared" si="7"/>
        <v>16</v>
      </c>
      <c r="G27" s="25">
        <f t="shared" si="4"/>
        <v>4</v>
      </c>
      <c r="H27" s="25">
        <f>SUM(Table2[[#This Row],[Overtime]],Table2[[#This Row],[Working hours]])</f>
        <v>20</v>
      </c>
    </row>
    <row r="28" spans="2:11" ht="25" customHeight="1" x14ac:dyDescent="0.35">
      <c r="B28" s="28">
        <f t="shared" ca="1" si="5"/>
        <v>45650</v>
      </c>
      <c r="C28" s="3" t="s">
        <v>21</v>
      </c>
      <c r="D28" s="20">
        <v>9</v>
      </c>
      <c r="E28" s="25">
        <f t="shared" si="6"/>
        <v>28.571428571428569</v>
      </c>
      <c r="F28" s="21">
        <f t="shared" si="7"/>
        <v>16</v>
      </c>
      <c r="G28" s="25">
        <f t="shared" si="4"/>
        <v>4</v>
      </c>
      <c r="H28" s="25">
        <f>SUM(Table2[[#This Row],[Overtime]],Table2[[#This Row],[Working hours]])</f>
        <v>20</v>
      </c>
    </row>
    <row r="29" spans="2:11" ht="25" customHeight="1" x14ac:dyDescent="0.35">
      <c r="B29" s="28">
        <f t="shared" ca="1" si="5"/>
        <v>45650</v>
      </c>
      <c r="C29" s="10" t="s">
        <v>22</v>
      </c>
      <c r="D29" s="23">
        <v>10</v>
      </c>
      <c r="E29" s="25">
        <f t="shared" si="6"/>
        <v>42.857142857142854</v>
      </c>
      <c r="F29" s="23">
        <f t="shared" si="7"/>
        <v>24</v>
      </c>
      <c r="G29" s="25">
        <f t="shared" si="4"/>
        <v>6</v>
      </c>
      <c r="H29" s="25">
        <f>SUM(Table2[[#This Row],[Overtime]],Table2[[#This Row],[Working hours]])</f>
        <v>30</v>
      </c>
    </row>
    <row r="30" spans="2:11" ht="25" customHeight="1" x14ac:dyDescent="0.35"/>
    <row r="31" spans="2:11" ht="25" customHeight="1" x14ac:dyDescent="0.35"/>
    <row r="32" spans="2:11" ht="25" customHeight="1" x14ac:dyDescent="0.5">
      <c r="C32" s="38" t="s">
        <v>33</v>
      </c>
      <c r="D32" s="38"/>
      <c r="E32" s="38"/>
      <c r="F32" s="38"/>
      <c r="G32" s="38"/>
      <c r="H32" s="38"/>
      <c r="I32" s="38"/>
      <c r="J32" s="38"/>
      <c r="K32" s="38"/>
    </row>
    <row r="33" spans="2:8" ht="25" customHeight="1" x14ac:dyDescent="0.35"/>
    <row r="34" spans="2:8" ht="25" customHeight="1" x14ac:dyDescent="0.35"/>
    <row r="35" spans="2:8" ht="25" customHeight="1" x14ac:dyDescent="0.35"/>
    <row r="36" spans="2:8" ht="25" customHeight="1" x14ac:dyDescent="0.35">
      <c r="B36" s="9" t="s">
        <v>28</v>
      </c>
      <c r="C36" s="11" t="s">
        <v>0</v>
      </c>
      <c r="D36" s="24" t="s">
        <v>23</v>
      </c>
      <c r="E36" s="26" t="s">
        <v>29</v>
      </c>
      <c r="F36" s="26" t="s">
        <v>25</v>
      </c>
      <c r="G36" s="26" t="s">
        <v>26</v>
      </c>
      <c r="H36" s="26" t="s">
        <v>27</v>
      </c>
    </row>
    <row r="37" spans="2:8" ht="25" customHeight="1" x14ac:dyDescent="0.35">
      <c r="B37" s="28">
        <f ca="1">N5</f>
        <v>45650</v>
      </c>
      <c r="C37" s="3" t="s">
        <v>13</v>
      </c>
      <c r="D37" s="22">
        <v>1</v>
      </c>
      <c r="E37" s="25">
        <f>E20</f>
        <v>57.142857142857139</v>
      </c>
      <c r="F37" s="25">
        <f>F20</f>
        <v>32</v>
      </c>
      <c r="G37" s="25">
        <f>G20</f>
        <v>8</v>
      </c>
      <c r="H37" s="25">
        <f>SUM(Table24[[#This Row],[Overtime]],Table24[[#This Row],[Working hours]])</f>
        <v>40</v>
      </c>
    </row>
    <row r="38" spans="2:8" ht="25" customHeight="1" x14ac:dyDescent="0.35">
      <c r="B38" s="28">
        <f t="shared" ref="B38:B46" ca="1" si="8">N6</f>
        <v>45650</v>
      </c>
      <c r="C38" s="4" t="s">
        <v>14</v>
      </c>
      <c r="D38" s="21">
        <v>2</v>
      </c>
      <c r="E38" s="25">
        <f t="shared" ref="E38:G46" si="9">E21</f>
        <v>57.142857142857139</v>
      </c>
      <c r="F38" s="25">
        <f t="shared" si="9"/>
        <v>32</v>
      </c>
      <c r="G38" s="25">
        <f t="shared" si="9"/>
        <v>8</v>
      </c>
      <c r="H38" s="25">
        <f>SUM(Table24[[#This Row],[Overtime]],Table24[[#This Row],[Working hours]])</f>
        <v>40</v>
      </c>
    </row>
    <row r="39" spans="2:8" ht="25" customHeight="1" x14ac:dyDescent="0.35">
      <c r="B39" s="28">
        <f t="shared" ca="1" si="8"/>
        <v>45650</v>
      </c>
      <c r="C39" s="3" t="s">
        <v>15</v>
      </c>
      <c r="D39" s="20">
        <v>3</v>
      </c>
      <c r="E39" s="25">
        <f t="shared" si="9"/>
        <v>85.714285714285708</v>
      </c>
      <c r="F39" s="25">
        <f t="shared" si="9"/>
        <v>48</v>
      </c>
      <c r="G39" s="25">
        <f t="shared" si="9"/>
        <v>12</v>
      </c>
      <c r="H39" s="25">
        <f>SUM(Table24[[#This Row],[Overtime]],Table24[[#This Row],[Working hours]])</f>
        <v>60</v>
      </c>
    </row>
    <row r="40" spans="2:8" ht="25" customHeight="1" x14ac:dyDescent="0.35">
      <c r="B40" s="28">
        <f t="shared" ca="1" si="8"/>
        <v>45650</v>
      </c>
      <c r="C40" s="4" t="s">
        <v>16</v>
      </c>
      <c r="D40" s="21">
        <v>4</v>
      </c>
      <c r="E40" s="25">
        <f t="shared" si="9"/>
        <v>71.428571428571431</v>
      </c>
      <c r="F40" s="25">
        <f t="shared" si="9"/>
        <v>40</v>
      </c>
      <c r="G40" s="25">
        <f t="shared" si="9"/>
        <v>10</v>
      </c>
      <c r="H40" s="25">
        <f>SUM(Table24[[#This Row],[Overtime]],Table24[[#This Row],[Working hours]])</f>
        <v>50</v>
      </c>
    </row>
    <row r="41" spans="2:8" ht="25" customHeight="1" x14ac:dyDescent="0.35">
      <c r="B41" s="28">
        <f t="shared" ca="1" si="8"/>
        <v>45650</v>
      </c>
      <c r="C41" s="3" t="s">
        <v>17</v>
      </c>
      <c r="D41" s="20">
        <v>5</v>
      </c>
      <c r="E41" s="25">
        <f t="shared" si="9"/>
        <v>100</v>
      </c>
      <c r="F41" s="25">
        <f t="shared" si="9"/>
        <v>56</v>
      </c>
      <c r="G41" s="25">
        <f t="shared" si="9"/>
        <v>14</v>
      </c>
      <c r="H41" s="25">
        <f>SUM(Table24[[#This Row],[Overtime]],Table24[[#This Row],[Working hours]])</f>
        <v>70</v>
      </c>
    </row>
    <row r="42" spans="2:8" ht="25" customHeight="1" x14ac:dyDescent="0.35">
      <c r="B42" s="28">
        <f t="shared" ca="1" si="8"/>
        <v>45650</v>
      </c>
      <c r="C42" s="4" t="s">
        <v>18</v>
      </c>
      <c r="D42" s="21">
        <v>6</v>
      </c>
      <c r="E42" s="25">
        <f t="shared" si="9"/>
        <v>57.142857142857139</v>
      </c>
      <c r="F42" s="25">
        <f t="shared" si="9"/>
        <v>32</v>
      </c>
      <c r="G42" s="25">
        <f t="shared" si="9"/>
        <v>8</v>
      </c>
      <c r="H42" s="25">
        <f>SUM(Table24[[#This Row],[Overtime]],Table24[[#This Row],[Working hours]])</f>
        <v>40</v>
      </c>
    </row>
    <row r="43" spans="2:8" ht="25" customHeight="1" x14ac:dyDescent="0.35">
      <c r="B43" s="28">
        <f t="shared" ca="1" si="8"/>
        <v>45650</v>
      </c>
      <c r="C43" s="3" t="s">
        <v>19</v>
      </c>
      <c r="D43" s="20">
        <v>7</v>
      </c>
      <c r="E43" s="25">
        <f t="shared" si="9"/>
        <v>71.428571428571431</v>
      </c>
      <c r="F43" s="25">
        <f t="shared" si="9"/>
        <v>40</v>
      </c>
      <c r="G43" s="25">
        <f t="shared" si="9"/>
        <v>10</v>
      </c>
      <c r="H43" s="25">
        <f>SUM(Table24[[#This Row],[Overtime]],Table24[[#This Row],[Working hours]])</f>
        <v>50</v>
      </c>
    </row>
    <row r="44" spans="2:8" ht="25" customHeight="1" x14ac:dyDescent="0.35">
      <c r="B44" s="28">
        <f t="shared" ca="1" si="8"/>
        <v>45650</v>
      </c>
      <c r="C44" s="4" t="s">
        <v>20</v>
      </c>
      <c r="D44" s="21">
        <v>8</v>
      </c>
      <c r="E44" s="25">
        <f t="shared" si="9"/>
        <v>28.571428571428569</v>
      </c>
      <c r="F44" s="25">
        <f t="shared" si="9"/>
        <v>16</v>
      </c>
      <c r="G44" s="25">
        <f t="shared" si="9"/>
        <v>4</v>
      </c>
      <c r="H44" s="25">
        <f>SUM(Table24[[#This Row],[Overtime]],Table24[[#This Row],[Working hours]])</f>
        <v>20</v>
      </c>
    </row>
    <row r="45" spans="2:8" ht="25" customHeight="1" x14ac:dyDescent="0.35">
      <c r="B45" s="28">
        <f t="shared" ca="1" si="8"/>
        <v>45650</v>
      </c>
      <c r="C45" s="3" t="s">
        <v>21</v>
      </c>
      <c r="D45" s="20">
        <v>9</v>
      </c>
      <c r="E45" s="25">
        <f t="shared" si="9"/>
        <v>28.571428571428569</v>
      </c>
      <c r="F45" s="25">
        <f t="shared" si="9"/>
        <v>16</v>
      </c>
      <c r="G45" s="25">
        <f t="shared" si="9"/>
        <v>4</v>
      </c>
      <c r="H45" s="25">
        <f>SUM(Table24[[#This Row],[Overtime]],Table24[[#This Row],[Working hours]])</f>
        <v>20</v>
      </c>
    </row>
    <row r="46" spans="2:8" ht="25" customHeight="1" x14ac:dyDescent="0.35">
      <c r="B46" s="28">
        <f t="shared" ca="1" si="8"/>
        <v>45650</v>
      </c>
      <c r="C46" s="10" t="s">
        <v>22</v>
      </c>
      <c r="D46" s="23">
        <v>10</v>
      </c>
      <c r="E46" s="25">
        <f t="shared" si="9"/>
        <v>42.857142857142854</v>
      </c>
      <c r="F46" s="25">
        <f t="shared" si="9"/>
        <v>24</v>
      </c>
      <c r="G46" s="25">
        <f t="shared" si="9"/>
        <v>6</v>
      </c>
      <c r="H46" s="25">
        <f>SUM(Table24[[#This Row],[Overtime]],Table24[[#This Row],[Working hours]])</f>
        <v>30</v>
      </c>
    </row>
    <row r="47" spans="2:8" ht="25" customHeight="1" x14ac:dyDescent="0.35"/>
    <row r="48" spans="2:8" ht="25" customHeight="1" x14ac:dyDescent="0.35"/>
    <row r="49" ht="25" customHeight="1" x14ac:dyDescent="0.35"/>
    <row r="50" ht="25" customHeight="1" x14ac:dyDescent="0.35"/>
    <row r="51" ht="25" customHeight="1" x14ac:dyDescent="0.35"/>
    <row r="52" ht="25" customHeight="1" x14ac:dyDescent="0.35"/>
    <row r="53" ht="25" customHeight="1" x14ac:dyDescent="0.35"/>
    <row r="54" ht="25" customHeight="1" x14ac:dyDescent="0.35"/>
    <row r="55" ht="25" customHeight="1" x14ac:dyDescent="0.35"/>
    <row r="56" ht="25" customHeight="1" x14ac:dyDescent="0.35"/>
    <row r="57" ht="25" customHeight="1" x14ac:dyDescent="0.35"/>
    <row r="58" ht="25" customHeight="1" x14ac:dyDescent="0.35"/>
    <row r="59" ht="25" customHeight="1" x14ac:dyDescent="0.35"/>
    <row r="60" ht="25" customHeight="1" x14ac:dyDescent="0.35"/>
    <row r="61" ht="25" customHeight="1" x14ac:dyDescent="0.35"/>
    <row r="62" ht="25" customHeight="1" x14ac:dyDescent="0.35"/>
    <row r="63" ht="25" customHeight="1" x14ac:dyDescent="0.35"/>
    <row r="64" ht="25" customHeight="1" x14ac:dyDescent="0.35"/>
    <row r="65" ht="25" customHeight="1" x14ac:dyDescent="0.35"/>
    <row r="66" ht="25" customHeight="1" x14ac:dyDescent="0.35"/>
    <row r="67" ht="25" customHeight="1" x14ac:dyDescent="0.35"/>
    <row r="68" ht="25" customHeight="1" x14ac:dyDescent="0.35"/>
    <row r="69" ht="25" customHeight="1" x14ac:dyDescent="0.35"/>
    <row r="70" ht="25" customHeight="1" x14ac:dyDescent="0.35"/>
    <row r="71" ht="25" customHeight="1" x14ac:dyDescent="0.35"/>
    <row r="72" ht="25" customHeight="1" x14ac:dyDescent="0.35"/>
    <row r="73" ht="25" customHeight="1" x14ac:dyDescent="0.35"/>
    <row r="74" ht="25" customHeight="1" x14ac:dyDescent="0.35"/>
    <row r="75" ht="25" customHeight="1" x14ac:dyDescent="0.35"/>
    <row r="76" ht="25" customHeight="1" x14ac:dyDescent="0.35"/>
    <row r="77" ht="25" customHeight="1" x14ac:dyDescent="0.35"/>
    <row r="78" ht="25" customHeight="1" x14ac:dyDescent="0.35"/>
    <row r="79" ht="25" customHeight="1" x14ac:dyDescent="0.35"/>
    <row r="80" ht="25" customHeight="1" x14ac:dyDescent="0.35"/>
    <row r="81" ht="25" customHeight="1" x14ac:dyDescent="0.35"/>
    <row r="82" ht="25" customHeight="1" x14ac:dyDescent="0.35"/>
    <row r="83" ht="25" customHeight="1" x14ac:dyDescent="0.35"/>
    <row r="84" ht="25" customHeight="1" x14ac:dyDescent="0.35"/>
    <row r="85" ht="25" customHeight="1" x14ac:dyDescent="0.35"/>
    <row r="86" ht="25" customHeight="1" x14ac:dyDescent="0.35"/>
    <row r="87" ht="25" customHeight="1" x14ac:dyDescent="0.35"/>
    <row r="88" ht="25" customHeight="1" x14ac:dyDescent="0.35"/>
    <row r="89" ht="25" customHeight="1" x14ac:dyDescent="0.35"/>
    <row r="90" ht="25" customHeight="1" x14ac:dyDescent="0.35"/>
    <row r="91" ht="25" customHeight="1" x14ac:dyDescent="0.35"/>
    <row r="92" ht="25" customHeight="1" x14ac:dyDescent="0.35"/>
    <row r="93" ht="25" customHeight="1" x14ac:dyDescent="0.35"/>
    <row r="94" ht="25" customHeight="1" x14ac:dyDescent="0.35"/>
    <row r="95" ht="25" customHeight="1" x14ac:dyDescent="0.35"/>
    <row r="96" ht="25" customHeight="1" x14ac:dyDescent="0.35"/>
    <row r="97" ht="25" customHeight="1" x14ac:dyDescent="0.35"/>
    <row r="98" ht="25" customHeight="1" x14ac:dyDescent="0.35"/>
    <row r="99" ht="25" customHeight="1" x14ac:dyDescent="0.35"/>
    <row r="100" ht="25" customHeight="1" x14ac:dyDescent="0.35"/>
    <row r="101" ht="25" customHeight="1" x14ac:dyDescent="0.35"/>
    <row r="102" ht="25" customHeight="1" x14ac:dyDescent="0.35"/>
    <row r="103" ht="25" customHeight="1" x14ac:dyDescent="0.35"/>
    <row r="104" ht="25" customHeight="1" x14ac:dyDescent="0.35"/>
    <row r="105" ht="25" customHeight="1" x14ac:dyDescent="0.35"/>
    <row r="106" ht="25" customHeight="1" x14ac:dyDescent="0.35"/>
    <row r="107" ht="25" customHeight="1" x14ac:dyDescent="0.35"/>
    <row r="108" ht="25" customHeight="1" x14ac:dyDescent="0.35"/>
    <row r="109" ht="25" customHeight="1" x14ac:dyDescent="0.35"/>
    <row r="110" ht="25" customHeight="1" x14ac:dyDescent="0.35"/>
    <row r="111" ht="25" customHeight="1" x14ac:dyDescent="0.35"/>
    <row r="112" ht="25" customHeight="1" x14ac:dyDescent="0.35"/>
    <row r="113" ht="25" customHeight="1" x14ac:dyDescent="0.35"/>
    <row r="114" ht="25" customHeight="1" x14ac:dyDescent="0.35"/>
    <row r="115" ht="25" customHeight="1" x14ac:dyDescent="0.35"/>
    <row r="116" ht="25" customHeight="1" x14ac:dyDescent="0.35"/>
  </sheetData>
  <mergeCells count="4">
    <mergeCell ref="B1:D1"/>
    <mergeCell ref="F2:M2"/>
    <mergeCell ref="C16:K16"/>
    <mergeCell ref="C32:K32"/>
  </mergeCells>
  <pageMargins left="0.7" right="0.7" top="0.75" bottom="0.75" header="0.3" footer="0.3"/>
  <pageSetup paperSize="9"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SHOP</dc:creator>
  <cp:lastModifiedBy>SHOP</cp:lastModifiedBy>
  <dcterms:created xsi:type="dcterms:W3CDTF">2024-12-15T08:15:56Z</dcterms:created>
  <dcterms:modified xsi:type="dcterms:W3CDTF">2024-12-24T11:19:17Z</dcterms:modified>
</cp:coreProperties>
</file>