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esktop/Aula 24/Parte 12/"/>
    </mc:Choice>
  </mc:AlternateContent>
  <xr:revisionPtr revIDLastSave="0" documentId="13_ncr:1_{3392CE32-6F35-B34C-A8EF-064441D0FB7C}" xr6:coauthVersionLast="47" xr6:coauthVersionMax="47" xr10:uidLastSave="{00000000-0000-0000-0000-000000000000}"/>
  <bookViews>
    <workbookView xWindow="0" yWindow="0" windowWidth="28800" windowHeight="18000" xr2:uid="{A2721D2F-3886-44FF-9EFF-A1442D08A0A1}"/>
  </bookViews>
  <sheets>
    <sheet name="Dados1" sheetId="1" r:id="rId1"/>
    <sheet name="Dado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E7" i="2"/>
  <c r="D9" i="2"/>
  <c r="D7" i="2"/>
  <c r="E5" i="2"/>
  <c r="D5" i="2"/>
  <c r="E3" i="2"/>
  <c r="E4" i="2"/>
  <c r="E2" i="2"/>
  <c r="B5" i="2"/>
  <c r="D3" i="2"/>
  <c r="D4" i="2"/>
  <c r="D2" i="2"/>
  <c r="C3" i="2"/>
  <c r="C4" i="2"/>
  <c r="C2" i="2"/>
</calcChain>
</file>

<file path=xl/sharedStrings.xml><?xml version="1.0" encoding="utf-8"?>
<sst xmlns="http://schemas.openxmlformats.org/spreadsheetml/2006/main" count="63" uniqueCount="32">
  <si>
    <t>x</t>
  </si>
  <si>
    <t>y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</si>
  <si>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</si>
  <si>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</si>
  <si>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</si>
  <si>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</si>
  <si>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</si>
  <si>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</si>
  <si>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</si>
  <si>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</si>
  <si>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</si>
  <si>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</si>
  <si>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</si>
  <si>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</si>
  <si>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</si>
  <si>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</si>
  <si>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</si>
  <si>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</si>
  <si>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</si>
  <si>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</si>
  <si>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</si>
  <si>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</si>
  <si>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</si>
  <si>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</si>
  <si>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</si>
  <si>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</si>
  <si>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Variável X 1</t>
  </si>
  <si>
    <t>coef. Linear</t>
  </si>
  <si>
    <t>coef. Angular</t>
  </si>
  <si>
    <t>y previsto</t>
  </si>
  <si>
    <t>R2</t>
  </si>
  <si>
    <t>R2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</si>
</sst>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0" xfId="0" applyFont="1"/>
    <xf numFmtId="0" fontId="3" fillId="0" borderId="0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Dados1!$B$2:$B$4</c:f>
              <c:numCache>
                <c:formatCode>General</c:formatCode>
                <c:ptCount val="3"/>
                <c:pt idx="0">
                  <c:v>6600</c:v>
                </c:pt>
                <c:pt idx="1">
                  <c:v>9100</c:v>
                </c:pt>
                <c:pt idx="2">
                  <c:v>11600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E-F942-9C84-7A5618B0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967"/>
        <c:axId val="330087951"/>
      </c:scatterChart>
      <c:valAx>
        <c:axId val="43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087951"/>
        <c:crosses val="autoZero"/>
        <c:crossBetween val="midCat"/>
      </c:valAx>
      <c:valAx>
        <c:axId val="3300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Dados2!$A$2:$A$4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Dados2!$B$2:$B$4</c:f>
              <c:numCache>
                <c:formatCode>General</c:formatCode>
                <c:ptCount val="3"/>
                <c:pt idx="0">
                  <c:v>6600</c:v>
                </c:pt>
                <c:pt idx="1">
                  <c:v>9100</c:v>
                </c:pt>
                <c:pt idx="2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6-834D-96EA-971B4A5D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5200"/>
        <c:axId val="560246848"/>
      </c:scatterChart>
      <c:valAx>
        <c:axId val="5602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46848"/>
        <c:crosses val="autoZero"/>
        <c:crossBetween val="midCat"/>
      </c:valAx>
      <c:valAx>
        <c:axId val="560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180976</xdr:rowOff>
    </xdr:from>
    <xdr:to>
      <xdr:col>4</xdr:col>
      <xdr:colOff>600075</xdr:colOff>
      <xdr:row>2</xdr:row>
      <xdr:rowOff>19139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8">
              <a:extLst>
                <a:ext uri="{FF2B5EF4-FFF2-40B4-BE49-F238E27FC236}">
                  <a16:creationId xmlns:a16="http://schemas.microsoft.com/office/drawing/2014/main" id="{C4F1E313-D90C-F805-24F0-4448295B1A14}"/>
                </a:ext>
              </a:extLst>
            </xdr:cNvPr>
            <xdr:cNvSpPr txBox="1"/>
          </xdr:nvSpPr>
          <xdr:spPr>
            <a:xfrm>
              <a:off x="1476375" y="180976"/>
              <a:ext cx="156210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400" b="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=2500.</m:t>
                    </m:r>
                    <m:r>
                      <a:rPr lang="pt-BR" sz="1400" b="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400" b="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+4100</m:t>
                    </m:r>
                  </m:oMath>
                </m:oMathPara>
              </a14:m>
              <a:endParaRPr lang="pt-BR" sz="1400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8">
              <a:extLst>
                <a:ext uri="{FF2B5EF4-FFF2-40B4-BE49-F238E27FC236}">
                  <a16:creationId xmlns:a16="http://schemas.microsoft.com/office/drawing/2014/main" id="{C4F1E313-D90C-F805-24F0-4448295B1A14}"/>
                </a:ext>
              </a:extLst>
            </xdr:cNvPr>
            <xdr:cNvSpPr txBox="1"/>
          </xdr:nvSpPr>
          <xdr:spPr>
            <a:xfrm>
              <a:off x="1476375" y="180976"/>
              <a:ext cx="156210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𝑦=2500.𝑥+4100</a:t>
              </a:r>
              <a:endParaRPr lang="pt-BR" sz="1400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501650</xdr:colOff>
      <xdr:row>20</xdr:row>
      <xdr:rowOff>107950</xdr:rowOff>
    </xdr:from>
    <xdr:to>
      <xdr:col>11</xdr:col>
      <xdr:colOff>584200</xdr:colOff>
      <xdr:row>41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954FB-F9D3-FE0E-D135-E4258C106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19</xdr:row>
      <xdr:rowOff>50800</xdr:rowOff>
    </xdr:from>
    <xdr:to>
      <xdr:col>13</xdr:col>
      <xdr:colOff>304800</xdr:colOff>
      <xdr:row>53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0C0611-1746-2B9E-5C44-1B1CBC8F4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1</xdr:row>
      <xdr:rowOff>190500</xdr:rowOff>
    </xdr:from>
    <xdr:to>
      <xdr:col>19</xdr:col>
      <xdr:colOff>37550</xdr:colOff>
      <xdr:row>5</xdr:row>
      <xdr:rowOff>105759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9">
              <a:extLst>
                <a:ext uri="{FF2B5EF4-FFF2-40B4-BE49-F238E27FC236}">
                  <a16:creationId xmlns:a16="http://schemas.microsoft.com/office/drawing/2014/main" id="{BC83B7CD-36D0-F4AA-0D41-3D2DD77F5445}"/>
                </a:ext>
              </a:extLst>
            </xdr:cNvPr>
            <xdr:cNvSpPr txBox="1"/>
          </xdr:nvSpPr>
          <xdr:spPr>
            <a:xfrm>
              <a:off x="11645900" y="381000"/>
              <a:ext cx="4939750" cy="8042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2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̂"/>
                                        <m:ctrlP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2400"/>
            </a:p>
          </xdr:txBody>
        </xdr:sp>
      </mc:Choice>
      <mc:Fallback>
        <xdr:sp macro="" textlink="">
          <xdr:nvSpPr>
            <xdr:cNvPr id="3" name="CaixaDeTexto 9">
              <a:extLst>
                <a:ext uri="{FF2B5EF4-FFF2-40B4-BE49-F238E27FC236}">
                  <a16:creationId xmlns:a16="http://schemas.microsoft.com/office/drawing/2014/main" id="{BC83B7CD-36D0-F4AA-0D41-3D2DD77F5445}"/>
                </a:ext>
              </a:extLst>
            </xdr:cNvPr>
            <xdr:cNvSpPr txBox="1"/>
          </xdr:nvSpPr>
          <xdr:spPr>
            <a:xfrm>
              <a:off x="11645900" y="381000"/>
              <a:ext cx="4939750" cy="8042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400" b="0" i="0">
                  <a:latin typeface="Cambria Math" panose="02040503050406030204" pitchFamily="18" charset="0"/>
                </a:rPr>
                <a:t>𝑅^2=1−(∑▒(𝑦−𝑦 ̂ )^2 )/(∑▒(𝑦−𝑦 ̅ )^2 )</a:t>
              </a:r>
              <a:endParaRPr lang="pt-BR" sz="2400"/>
            </a:p>
          </xdr:txBody>
        </xdr:sp>
      </mc:Fallback>
    </mc:AlternateContent>
    <xdr:clientData/>
  </xdr:twoCellAnchor>
  <xdr:twoCellAnchor>
    <xdr:from>
      <xdr:col>13</xdr:col>
      <xdr:colOff>114300</xdr:colOff>
      <xdr:row>7</xdr:row>
      <xdr:rowOff>12700</xdr:rowOff>
    </xdr:from>
    <xdr:to>
      <xdr:col>24</xdr:col>
      <xdr:colOff>688623</xdr:colOff>
      <xdr:row>10</xdr:row>
      <xdr:rowOff>105759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12">
              <a:extLst>
                <a:ext uri="{FF2B5EF4-FFF2-40B4-BE49-F238E27FC236}">
                  <a16:creationId xmlns:a16="http://schemas.microsoft.com/office/drawing/2014/main" id="{C6E7BF29-B0FE-B798-6253-BCA02FB57778}"/>
                </a:ext>
              </a:extLst>
            </xdr:cNvPr>
            <xdr:cNvSpPr txBox="1"/>
          </xdr:nvSpPr>
          <xdr:spPr>
            <a:xfrm>
              <a:off x="11709400" y="1473200"/>
              <a:ext cx="9654823" cy="8042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pt-BR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𝐴𝑗𝑢𝑠𝑡𝑎𝑑𝑜</m:t>
                        </m:r>
                      </m:sub>
                    </m:sSub>
                    <m:r>
                      <a:rPr lang="pt-BR" sz="2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̂"/>
                                        <m:ctrlP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pt-BR" sz="2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2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  <m:r>
                      <a:rPr lang="pt-BR" sz="2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2400"/>
            </a:p>
          </xdr:txBody>
        </xdr:sp>
      </mc:Choice>
      <mc:Fallback>
        <xdr:sp macro="" textlink="">
          <xdr:nvSpPr>
            <xdr:cNvPr id="4" name="CaixaDeTexto 12">
              <a:extLst>
                <a:ext uri="{FF2B5EF4-FFF2-40B4-BE49-F238E27FC236}">
                  <a16:creationId xmlns:a16="http://schemas.microsoft.com/office/drawing/2014/main" id="{C6E7BF29-B0FE-B798-6253-BCA02FB57778}"/>
                </a:ext>
              </a:extLst>
            </xdr:cNvPr>
            <xdr:cNvSpPr txBox="1"/>
          </xdr:nvSpPr>
          <xdr:spPr>
            <a:xfrm>
              <a:off x="11709400" y="1473200"/>
              <a:ext cx="9654823" cy="8042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400" b="0" i="0">
                  <a:latin typeface="Cambria Math" panose="02040503050406030204" pitchFamily="18" charset="0"/>
                </a:rPr>
                <a:t>〖𝑅^2〗_𝐴𝑗𝑢𝑠𝑡𝑎𝑑𝑜=1−(∑▒(𝑦−𝑦 ̂ )^2 )/(∑▒(𝑦−𝑦 ̅ )^2 )∗(𝑛−1)/(𝑛−𝑝−1)</a:t>
              </a:r>
              <a:endParaRPr lang="pt-BR" sz="2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6ACA-FDCC-4162-9B19-C3D7F2CEC2C9}">
  <dimension ref="A1:O18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7" max="7" width="27.33203125" customWidth="1"/>
    <col min="8" max="15" width="16.1640625" customWidth="1"/>
  </cols>
  <sheetData>
    <row r="1" spans="1:15" x14ac:dyDescent="0.2">
      <c r="A1" s="1" t="s">
        <v>0</v>
      </c>
      <c r="B1" s="1" t="s">
        <v>1</v>
      </c>
      <c r="G1" t="s">
        <v>2</v>
      </c>
    </row>
    <row r="2" spans="1:15" ht="16" thickBot="1" x14ac:dyDescent="0.25">
      <c r="A2" s="1">
        <v>1</v>
      </c>
      <c r="B2" s="1">
        <v>6600</v>
      </c>
    </row>
    <row r="3" spans="1:15" x14ac:dyDescent="0.2">
      <c r="A3" s="1">
        <v>2</v>
      </c>
      <c r="B3" s="1">
        <v>9100</v>
      </c>
      <c r="G3" s="5" t="s">
        <v>3</v>
      </c>
      <c r="H3" s="5"/>
    </row>
    <row r="4" spans="1:15" x14ac:dyDescent="0.2">
      <c r="A4" s="1">
        <v>3</v>
      </c>
      <c r="B4" s="1">
        <v>11600</v>
      </c>
      <c r="G4" s="2" t="s">
        <v>4</v>
      </c>
      <c r="H4" s="2">
        <v>1</v>
      </c>
    </row>
    <row r="5" spans="1:15" x14ac:dyDescent="0.2">
      <c r="G5" s="2" t="s">
        <v>5</v>
      </c>
      <c r="H5" s="2">
        <v>1</v>
      </c>
    </row>
    <row r="6" spans="1:15" x14ac:dyDescent="0.2">
      <c r="G6" s="2" t="s">
        <v>6</v>
      </c>
      <c r="H6" s="2">
        <v>1</v>
      </c>
    </row>
    <row r="7" spans="1:15" x14ac:dyDescent="0.2">
      <c r="G7" s="2" t="s">
        <v>7</v>
      </c>
      <c r="H7" s="2">
        <v>9.0949470177292824E-13</v>
      </c>
    </row>
    <row r="8" spans="1:15" ht="16" thickBot="1" x14ac:dyDescent="0.25">
      <c r="G8" s="3" t="s">
        <v>8</v>
      </c>
      <c r="H8" s="3">
        <v>3</v>
      </c>
    </row>
    <row r="10" spans="1:15" ht="16" thickBot="1" x14ac:dyDescent="0.25">
      <c r="G10" t="s">
        <v>9</v>
      </c>
    </row>
    <row r="11" spans="1:15" x14ac:dyDescent="0.2">
      <c r="G11" s="4"/>
      <c r="H11" s="4" t="s">
        <v>14</v>
      </c>
      <c r="I11" s="4" t="s">
        <v>15</v>
      </c>
      <c r="J11" s="4" t="s">
        <v>16</v>
      </c>
      <c r="K11" s="4" t="s">
        <v>17</v>
      </c>
      <c r="L11" s="4" t="s">
        <v>18</v>
      </c>
    </row>
    <row r="12" spans="1:15" x14ac:dyDescent="0.2">
      <c r="G12" s="2" t="s">
        <v>10</v>
      </c>
      <c r="H12" s="2">
        <v>1</v>
      </c>
      <c r="I12" s="2">
        <v>12500000</v>
      </c>
      <c r="J12" s="2">
        <v>12500000</v>
      </c>
      <c r="K12" s="2">
        <v>1.5111572745182865E+31</v>
      </c>
      <c r="L12" s="2">
        <v>1.6376658389292172E-16</v>
      </c>
    </row>
    <row r="13" spans="1:15" x14ac:dyDescent="0.2">
      <c r="G13" s="2" t="s">
        <v>11</v>
      </c>
      <c r="H13" s="2">
        <v>1</v>
      </c>
      <c r="I13" s="2">
        <v>8.2718061255302767E-25</v>
      </c>
      <c r="J13" s="2">
        <v>8.2718061255302767E-25</v>
      </c>
      <c r="K13" s="2"/>
      <c r="L13" s="2"/>
    </row>
    <row r="14" spans="1:15" ht="16" thickBot="1" x14ac:dyDescent="0.25">
      <c r="G14" s="3" t="s">
        <v>12</v>
      </c>
      <c r="H14" s="3">
        <v>2</v>
      </c>
      <c r="I14" s="3">
        <v>12500000</v>
      </c>
      <c r="J14" s="3"/>
      <c r="K14" s="3"/>
      <c r="L14" s="3"/>
    </row>
    <row r="15" spans="1:15" ht="16" thickBot="1" x14ac:dyDescent="0.25"/>
    <row r="16" spans="1:15" x14ac:dyDescent="0.2">
      <c r="G16" s="4"/>
      <c r="H16" s="4" t="s">
        <v>19</v>
      </c>
      <c r="I16" s="4" t="s">
        <v>7</v>
      </c>
      <c r="J16" s="4" t="s">
        <v>20</v>
      </c>
      <c r="K16" s="4" t="s">
        <v>21</v>
      </c>
      <c r="L16" s="4" t="s">
        <v>22</v>
      </c>
      <c r="M16" s="4" t="s">
        <v>23</v>
      </c>
      <c r="N16" s="4" t="s">
        <v>24</v>
      </c>
      <c r="O16" s="4" t="s">
        <v>25</v>
      </c>
    </row>
    <row r="17" spans="5:15" x14ac:dyDescent="0.2">
      <c r="E17" t="s">
        <v>27</v>
      </c>
      <c r="G17" s="2" t="s">
        <v>13</v>
      </c>
      <c r="H17" s="2">
        <v>4100.0000000000018</v>
      </c>
      <c r="I17" s="2">
        <v>1.3892761050119102E-12</v>
      </c>
      <c r="J17" s="2">
        <v>2951177224749613.5</v>
      </c>
      <c r="K17" s="2">
        <v>2.1571722871424438E-16</v>
      </c>
      <c r="L17" s="2">
        <v>4099.9999999999845</v>
      </c>
      <c r="M17" s="2">
        <v>4100.0000000000191</v>
      </c>
      <c r="N17" s="2">
        <v>4099.9999999999845</v>
      </c>
      <c r="O17" s="2">
        <v>4100.0000000000191</v>
      </c>
    </row>
    <row r="18" spans="5:15" ht="16" thickBot="1" x14ac:dyDescent="0.25">
      <c r="E18" t="s">
        <v>28</v>
      </c>
      <c r="G18" s="3" t="s">
        <v>26</v>
      </c>
      <c r="H18" s="3">
        <v>2499.9999999999991</v>
      </c>
      <c r="I18" s="3">
        <v>6.4310987107687421E-13</v>
      </c>
      <c r="J18" s="3">
        <v>3887360639969342.5</v>
      </c>
      <c r="K18" s="3">
        <v>1.6376658389292175E-16</v>
      </c>
      <c r="L18" s="3">
        <v>2499.9999999999909</v>
      </c>
      <c r="M18" s="3">
        <v>2500.0000000000073</v>
      </c>
      <c r="N18" s="3">
        <v>2499.9999999999909</v>
      </c>
      <c r="O18" s="3">
        <v>2500.0000000000073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9802-D766-7248-BB1F-BDA9A1B6C83C}">
  <dimension ref="A1:O18"/>
  <sheetViews>
    <sheetView workbookViewId="0">
      <selection activeCell="D9" sqref="D9"/>
    </sheetView>
  </sheetViews>
  <sheetFormatPr baseColWidth="10" defaultRowHeight="15" x14ac:dyDescent="0.2"/>
  <cols>
    <col min="7" max="7" width="22.1640625" customWidth="1"/>
  </cols>
  <sheetData>
    <row r="1" spans="1:15" x14ac:dyDescent="0.2">
      <c r="A1" s="1" t="s">
        <v>0</v>
      </c>
      <c r="B1" s="1" t="s">
        <v>1</v>
      </c>
      <c r="C1" t="s">
        <v>29</v>
      </c>
      <c r="G1" t="s">
        <v>2</v>
      </c>
    </row>
    <row r="2" spans="1:15" ht="16" thickBot="1" x14ac:dyDescent="0.25">
      <c r="A2" s="1">
        <v>1</v>
      </c>
      <c r="B2" s="1">
        <v>6600</v>
      </c>
      <c r="C2">
        <f>$H$17+$H$18*A2</f>
        <v>6700</v>
      </c>
      <c r="D2">
        <f>(B2-C2)^2</f>
        <v>10000</v>
      </c>
      <c r="E2">
        <f>(B2-$B$5)^2</f>
        <v>5290000</v>
      </c>
    </row>
    <row r="3" spans="1:15" x14ac:dyDescent="0.2">
      <c r="A3" s="1">
        <v>2</v>
      </c>
      <c r="B3" s="1">
        <v>9100</v>
      </c>
      <c r="C3">
        <f t="shared" ref="C3:C4" si="0">$H$17+$H$18*A3</f>
        <v>8900</v>
      </c>
      <c r="D3">
        <f t="shared" ref="D3:D4" si="1">(B3-C3)^2</f>
        <v>40000</v>
      </c>
      <c r="E3">
        <f t="shared" ref="E3:E4" si="2">(B3-$B$5)^2</f>
        <v>40000</v>
      </c>
      <c r="G3" s="5" t="s">
        <v>3</v>
      </c>
      <c r="H3" s="5"/>
    </row>
    <row r="4" spans="1:15" x14ac:dyDescent="0.2">
      <c r="A4" s="1">
        <v>3</v>
      </c>
      <c r="B4" s="1">
        <v>11000</v>
      </c>
      <c r="C4">
        <f t="shared" si="0"/>
        <v>11100</v>
      </c>
      <c r="D4">
        <f t="shared" si="1"/>
        <v>10000</v>
      </c>
      <c r="E4">
        <f t="shared" si="2"/>
        <v>4410000</v>
      </c>
      <c r="G4" s="2" t="s">
        <v>4</v>
      </c>
      <c r="H4" s="2">
        <v>0.99691515974477629</v>
      </c>
    </row>
    <row r="5" spans="1:15" ht="24" x14ac:dyDescent="0.3">
      <c r="B5">
        <f>AVERAGE(B2:B4)</f>
        <v>8900</v>
      </c>
      <c r="D5">
        <f>SUM(D2:D4)</f>
        <v>60000</v>
      </c>
      <c r="E5">
        <f>SUM(E2:E4)</f>
        <v>9740000</v>
      </c>
      <c r="G5" s="2" t="s">
        <v>5</v>
      </c>
      <c r="H5" s="6">
        <v>0.99383983572895274</v>
      </c>
    </row>
    <row r="6" spans="1:15" ht="24" x14ac:dyDescent="0.3">
      <c r="G6" s="2" t="s">
        <v>6</v>
      </c>
      <c r="H6" s="8">
        <v>0.98767967145790547</v>
      </c>
    </row>
    <row r="7" spans="1:15" x14ac:dyDescent="0.2">
      <c r="D7">
        <f>D5/E5</f>
        <v>6.1601642710472282E-3</v>
      </c>
      <c r="E7">
        <f>(3-1)/(3-1-1)</f>
        <v>2</v>
      </c>
      <c r="G7" s="2" t="s">
        <v>7</v>
      </c>
      <c r="H7" s="2">
        <v>244.94897427831711</v>
      </c>
    </row>
    <row r="8" spans="1:15" ht="16" thickBot="1" x14ac:dyDescent="0.25">
      <c r="G8" s="3" t="s">
        <v>8</v>
      </c>
      <c r="H8" s="3">
        <v>3</v>
      </c>
    </row>
    <row r="9" spans="1:15" ht="24" x14ac:dyDescent="0.3">
      <c r="C9" t="s">
        <v>30</v>
      </c>
      <c r="D9" s="7">
        <f>1-D7</f>
        <v>0.99383983572895274</v>
      </c>
    </row>
    <row r="10" spans="1:15" ht="16" thickBot="1" x14ac:dyDescent="0.25">
      <c r="G10" t="s">
        <v>9</v>
      </c>
    </row>
    <row r="11" spans="1:15" ht="24" x14ac:dyDescent="0.3">
      <c r="C11" t="s">
        <v>31</v>
      </c>
      <c r="D11" s="9">
        <f>1-D7*E7</f>
        <v>0.98767967145790558</v>
      </c>
      <c r="G11" s="4"/>
      <c r="H11" s="4" t="s">
        <v>14</v>
      </c>
      <c r="I11" s="4" t="s">
        <v>15</v>
      </c>
      <c r="J11" s="4" t="s">
        <v>16</v>
      </c>
      <c r="K11" s="4" t="s">
        <v>17</v>
      </c>
      <c r="L11" s="4" t="s">
        <v>18</v>
      </c>
    </row>
    <row r="12" spans="1:15" x14ac:dyDescent="0.2">
      <c r="G12" s="2" t="s">
        <v>10</v>
      </c>
      <c r="H12" s="2">
        <v>1</v>
      </c>
      <c r="I12" s="2">
        <v>9680000</v>
      </c>
      <c r="J12" s="2">
        <v>9680000</v>
      </c>
      <c r="K12" s="2">
        <v>161.33333333333425</v>
      </c>
      <c r="L12" s="2">
        <v>5.001763671132213E-2</v>
      </c>
    </row>
    <row r="13" spans="1:15" x14ac:dyDescent="0.2">
      <c r="G13" s="2" t="s">
        <v>11</v>
      </c>
      <c r="H13" s="2">
        <v>1</v>
      </c>
      <c r="I13" s="2">
        <v>59999.999999999658</v>
      </c>
      <c r="J13" s="2">
        <v>59999.999999999658</v>
      </c>
      <c r="K13" s="2"/>
      <c r="L13" s="2"/>
    </row>
    <row r="14" spans="1:15" ht="16" thickBot="1" x14ac:dyDescent="0.25">
      <c r="G14" s="3" t="s">
        <v>12</v>
      </c>
      <c r="H14" s="3">
        <v>2</v>
      </c>
      <c r="I14" s="3">
        <v>9740000</v>
      </c>
      <c r="J14" s="3"/>
      <c r="K14" s="3"/>
      <c r="L14" s="3"/>
    </row>
    <row r="15" spans="1:15" ht="16" thickBot="1" x14ac:dyDescent="0.25"/>
    <row r="16" spans="1:15" x14ac:dyDescent="0.2">
      <c r="G16" s="4"/>
      <c r="H16" s="4" t="s">
        <v>19</v>
      </c>
      <c r="I16" s="4" t="s">
        <v>7</v>
      </c>
      <c r="J16" s="4" t="s">
        <v>20</v>
      </c>
      <c r="K16" s="4" t="s">
        <v>21</v>
      </c>
      <c r="L16" s="4" t="s">
        <v>22</v>
      </c>
      <c r="M16" s="4" t="s">
        <v>23</v>
      </c>
      <c r="N16" s="4" t="s">
        <v>24</v>
      </c>
      <c r="O16" s="4" t="s">
        <v>25</v>
      </c>
    </row>
    <row r="17" spans="5:15" x14ac:dyDescent="0.2">
      <c r="E17" t="s">
        <v>27</v>
      </c>
      <c r="G17" s="2" t="s">
        <v>13</v>
      </c>
      <c r="H17" s="2">
        <v>4500.0000000000009</v>
      </c>
      <c r="I17" s="2">
        <v>374.16573867739305</v>
      </c>
      <c r="J17" s="2">
        <v>12.026755886059135</v>
      </c>
      <c r="K17" s="2">
        <v>5.2812140445567458E-2</v>
      </c>
      <c r="L17" s="2">
        <v>-254.22648089699669</v>
      </c>
      <c r="M17" s="2">
        <v>9254.2264808969994</v>
      </c>
      <c r="N17" s="2">
        <v>-254.22648089699669</v>
      </c>
      <c r="O17" s="2">
        <v>9254.2264808969994</v>
      </c>
    </row>
    <row r="18" spans="5:15" ht="16" thickBot="1" x14ac:dyDescent="0.25">
      <c r="E18" t="s">
        <v>28</v>
      </c>
      <c r="G18" s="3" t="s">
        <v>26</v>
      </c>
      <c r="H18" s="3">
        <v>2199.9999999999995</v>
      </c>
      <c r="I18" s="3">
        <v>173.20508075688721</v>
      </c>
      <c r="J18" s="3">
        <v>12.701705922171802</v>
      </c>
      <c r="K18" s="3">
        <v>5.001763671132213E-2</v>
      </c>
      <c r="L18" s="3">
        <v>-0.77921744268269322</v>
      </c>
      <c r="M18" s="3">
        <v>4400.7792174426813</v>
      </c>
      <c r="N18" s="3">
        <v>-0.77921744268269322</v>
      </c>
      <c r="O18" s="3">
        <v>4400.7792174426813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Dados1</vt:lpstr>
      <vt:lpstr>Dados2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LUCA</dc:creator>
  <cp:lastModifiedBy>Lucas Leal</cp:lastModifiedBy>
  <dcterms:created xsi:type="dcterms:W3CDTF">2022-07-02T19:25:57Z</dcterms:created>
  <dcterms:modified xsi:type="dcterms:W3CDTF">2022-07-20T21:19:37Z</dcterms:modified>
</cp:coreProperties>
</file>