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le\OneDrive\Área de Trabalho\Excel-spreadsheets\"/>
    </mc:Choice>
  </mc:AlternateContent>
  <xr:revisionPtr revIDLastSave="0" documentId="13_ncr:1_{7F9562D3-4DEA-4D57-AE46-3A7DB9BB4788}" xr6:coauthVersionLast="47" xr6:coauthVersionMax="47" xr10:uidLastSave="{00000000-0000-0000-0000-000000000000}"/>
  <bookViews>
    <workbookView xWindow="-108" yWindow="-108" windowWidth="23256" windowHeight="12456" activeTab="4" xr2:uid="{F6E580D7-9FC5-441D-B961-37291BE46179}"/>
  </bookViews>
  <sheets>
    <sheet name="Brides" sheetId="1" r:id="rId1"/>
    <sheet name="Café" sheetId="2" r:id="rId2"/>
    <sheet name="Posteres" sheetId="3" r:id="rId3"/>
    <sheet name="Petróleo" sheetId="4" r:id="rId4"/>
    <sheet name="Torres telefônicas" sheetId="5" r:id="rId5"/>
  </sheets>
  <definedNames>
    <definedName name="solver_adj" localSheetId="0" hidden="1">Brides!$B$15:$C$15</definedName>
    <definedName name="solver_adj" localSheetId="1" hidden="1">Café!$B$6:$C$6</definedName>
    <definedName name="solver_adj" localSheetId="3" hidden="1">Petróleo!$C$6:$I$6</definedName>
    <definedName name="solver_adj" localSheetId="2" hidden="1">Posteres!$B$8:$C$8</definedName>
    <definedName name="solver_adj" localSheetId="4" hidden="1">'Torres telefônicas'!$C$5:$H$5</definedName>
    <definedName name="solver_cvg" localSheetId="0" hidden="1">0.0001</definedName>
    <definedName name="solver_cvg" localSheetId="1" hidden="1">0.0001</definedName>
    <definedName name="solver_cvg" localSheetId="3" hidden="1">0.0001</definedName>
    <definedName name="solver_cvg" localSheetId="2" hidden="1">0.0001</definedName>
    <definedName name="solver_cvg" localSheetId="4" hidden="1">0.0001</definedName>
    <definedName name="solver_drv" localSheetId="0" hidden="1">1</definedName>
    <definedName name="solver_drv" localSheetId="1" hidden="1">1</definedName>
    <definedName name="solver_drv" localSheetId="3" hidden="1">1</definedName>
    <definedName name="solver_drv" localSheetId="2" hidden="1">1</definedName>
    <definedName name="solver_drv" localSheetId="4" hidden="1">1</definedName>
    <definedName name="solver_eng" localSheetId="0" hidden="1">2</definedName>
    <definedName name="solver_eng" localSheetId="1" hidden="1">2</definedName>
    <definedName name="solver_eng" localSheetId="3" hidden="1">2</definedName>
    <definedName name="solver_eng" localSheetId="2" hidden="1">2</definedName>
    <definedName name="solver_eng" localSheetId="4" hidden="1">2</definedName>
    <definedName name="solver_est" localSheetId="0" hidden="1">1</definedName>
    <definedName name="solver_est" localSheetId="1" hidden="1">1</definedName>
    <definedName name="solver_est" localSheetId="3" hidden="1">1</definedName>
    <definedName name="solver_est" localSheetId="2" hidden="1">1</definedName>
    <definedName name="solver_est" localSheetId="4" hidden="1">1</definedName>
    <definedName name="solver_itr" localSheetId="0" hidden="1">2147483647</definedName>
    <definedName name="solver_itr" localSheetId="1" hidden="1">2147483647</definedName>
    <definedName name="solver_itr" localSheetId="3" hidden="1">2147483647</definedName>
    <definedName name="solver_itr" localSheetId="2" hidden="1">2147483647</definedName>
    <definedName name="solver_itr" localSheetId="4" hidden="1">2147483647</definedName>
    <definedName name="solver_lhs1" localSheetId="0" hidden="1">Brides!$B$15:$C$15</definedName>
    <definedName name="solver_lhs1" localSheetId="1" hidden="1">Café!$B$17:$B$19</definedName>
    <definedName name="solver_lhs1" localSheetId="3" hidden="1">Petróleo!$C$6:$I$6</definedName>
    <definedName name="solver_lhs1" localSheetId="2" hidden="1">Posteres!$B$14:$B$16</definedName>
    <definedName name="solver_lhs1" localSheetId="4" hidden="1">'Torres telefônicas'!$C$5:$H$5</definedName>
    <definedName name="solver_lhs2" localSheetId="0" hidden="1">Brides!$G$11</definedName>
    <definedName name="solver_lhs2" localSheetId="1" hidden="1">Café!$B$6</definedName>
    <definedName name="solver_lhs2" localSheetId="3" hidden="1">Petróleo!$J$10</definedName>
    <definedName name="solver_lhs2" localSheetId="2" hidden="1">Posteres!$B$8:$C$8</definedName>
    <definedName name="solver_lhs2" localSheetId="4" hidden="1">'Torres telefônicas'!$I$9:$I$16</definedName>
    <definedName name="solver_lhs3" localSheetId="0" hidden="1">Brides!$G$12</definedName>
    <definedName name="solver_lhs3" localSheetId="3" hidden="1">Petróleo!$J$11</definedName>
    <definedName name="solver_lhs4" localSheetId="0" hidden="1">Brides!$G$13</definedName>
    <definedName name="solver_lhs4" localSheetId="3" hidden="1">Petróleo!$J$12</definedName>
    <definedName name="solver_lhs5" localSheetId="3" hidden="1">Petróleo!$J$13</definedName>
    <definedName name="solver_mip" localSheetId="0" hidden="1">2147483647</definedName>
    <definedName name="solver_mip" localSheetId="1" hidden="1">2147483647</definedName>
    <definedName name="solver_mip" localSheetId="3" hidden="1">2147483647</definedName>
    <definedName name="solver_mip" localSheetId="2" hidden="1">2147483647</definedName>
    <definedName name="solver_mip" localSheetId="4" hidden="1">2147483647</definedName>
    <definedName name="solver_mni" localSheetId="0" hidden="1">30</definedName>
    <definedName name="solver_mni" localSheetId="1" hidden="1">30</definedName>
    <definedName name="solver_mni" localSheetId="3" hidden="1">30</definedName>
    <definedName name="solver_mni" localSheetId="2" hidden="1">30</definedName>
    <definedName name="solver_mni" localSheetId="4" hidden="1">30</definedName>
    <definedName name="solver_mrt" localSheetId="0" hidden="1">0.075</definedName>
    <definedName name="solver_mrt" localSheetId="1" hidden="1">0.075</definedName>
    <definedName name="solver_mrt" localSheetId="3" hidden="1">0.075</definedName>
    <definedName name="solver_mrt" localSheetId="2" hidden="1">0.075</definedName>
    <definedName name="solver_mrt" localSheetId="4" hidden="1">0.075</definedName>
    <definedName name="solver_msl" localSheetId="0" hidden="1">2</definedName>
    <definedName name="solver_msl" localSheetId="1" hidden="1">2</definedName>
    <definedName name="solver_msl" localSheetId="3" hidden="1">2</definedName>
    <definedName name="solver_msl" localSheetId="2" hidden="1">2</definedName>
    <definedName name="solver_msl" localSheetId="4" hidden="1">2</definedName>
    <definedName name="solver_neg" localSheetId="0" hidden="1">1</definedName>
    <definedName name="solver_neg" localSheetId="1" hidden="1">1</definedName>
    <definedName name="solver_neg" localSheetId="3" hidden="1">1</definedName>
    <definedName name="solver_neg" localSheetId="2" hidden="1">1</definedName>
    <definedName name="solver_neg" localSheetId="4" hidden="1">1</definedName>
    <definedName name="solver_nod" localSheetId="0" hidden="1">2147483647</definedName>
    <definedName name="solver_nod" localSheetId="1" hidden="1">2147483647</definedName>
    <definedName name="solver_nod" localSheetId="3" hidden="1">2147483647</definedName>
    <definedName name="solver_nod" localSheetId="2" hidden="1">2147483647</definedName>
    <definedName name="solver_nod" localSheetId="4" hidden="1">2147483647</definedName>
    <definedName name="solver_num" localSheetId="0" hidden="1">4</definedName>
    <definedName name="solver_num" localSheetId="1" hidden="1">2</definedName>
    <definedName name="solver_num" localSheetId="3" hidden="1">5</definedName>
    <definedName name="solver_num" localSheetId="2" hidden="1">2</definedName>
    <definedName name="solver_num" localSheetId="4" hidden="1">2</definedName>
    <definedName name="solver_nwt" localSheetId="0" hidden="1">1</definedName>
    <definedName name="solver_nwt" localSheetId="1" hidden="1">1</definedName>
    <definedName name="solver_nwt" localSheetId="3" hidden="1">1</definedName>
    <definedName name="solver_nwt" localSheetId="2" hidden="1">1</definedName>
    <definedName name="solver_nwt" localSheetId="4" hidden="1">1</definedName>
    <definedName name="solver_opt" localSheetId="0" hidden="1">Brides!$F$5</definedName>
    <definedName name="solver_opt" localSheetId="1" hidden="1">Café!$F$5</definedName>
    <definedName name="solver_opt" localSheetId="3" hidden="1">Petróleo!$D$17</definedName>
    <definedName name="solver_opt" localSheetId="2" hidden="1">Posteres!$G$5</definedName>
    <definedName name="solver_opt" localSheetId="4" hidden="1">'Torres telefônicas'!$D$20</definedName>
    <definedName name="solver_pre" localSheetId="0" hidden="1">0.000001</definedName>
    <definedName name="solver_pre" localSheetId="1" hidden="1">0.000001</definedName>
    <definedName name="solver_pre" localSheetId="3" hidden="1">0.000001</definedName>
    <definedName name="solver_pre" localSheetId="2" hidden="1">0.000001</definedName>
    <definedName name="solver_pre" localSheetId="4" hidden="1">0.000001</definedName>
    <definedName name="solver_rbv" localSheetId="0" hidden="1">1</definedName>
    <definedName name="solver_rbv" localSheetId="1" hidden="1">1</definedName>
    <definedName name="solver_rbv" localSheetId="3" hidden="1">1</definedName>
    <definedName name="solver_rbv" localSheetId="2" hidden="1">1</definedName>
    <definedName name="solver_rbv" localSheetId="4" hidden="1">1</definedName>
    <definedName name="solver_rel1" localSheetId="0" hidden="1">4</definedName>
    <definedName name="solver_rel1" localSheetId="1" hidden="1">1</definedName>
    <definedName name="solver_rel1" localSheetId="3" hidden="1">5</definedName>
    <definedName name="solver_rel1" localSheetId="2" hidden="1">1</definedName>
    <definedName name="solver_rel1" localSheetId="4" hidden="1">5</definedName>
    <definedName name="solver_rel2" localSheetId="0" hidden="1">1</definedName>
    <definedName name="solver_rel2" localSheetId="1" hidden="1">4</definedName>
    <definedName name="solver_rel2" localSheetId="3" hidden="1">3</definedName>
    <definedName name="solver_rel2" localSheetId="2" hidden="1">4</definedName>
    <definedName name="solver_rel2" localSheetId="4" hidden="1">3</definedName>
    <definedName name="solver_rel3" localSheetId="0" hidden="1">3</definedName>
    <definedName name="solver_rel3" localSheetId="3" hidden="1">1</definedName>
    <definedName name="solver_rel4" localSheetId="0" hidden="1">1</definedName>
    <definedName name="solver_rel4" localSheetId="3" hidden="1">2</definedName>
    <definedName name="solver_rel5" localSheetId="3" hidden="1">1</definedName>
    <definedName name="solver_rhs1" localSheetId="0" hidden="1">"integer"</definedName>
    <definedName name="solver_rhs1" localSheetId="1" hidden="1">Café!$D$17:$D$19</definedName>
    <definedName name="solver_rhs1" localSheetId="3" hidden="1">"binary"</definedName>
    <definedName name="solver_rhs1" localSheetId="2" hidden="1">Posteres!$D$14:$D$16</definedName>
    <definedName name="solver_rhs1" localSheetId="4" hidden="1">"binary"</definedName>
    <definedName name="solver_rhs2" localSheetId="0" hidden="1">Brides!$B$10</definedName>
    <definedName name="solver_rhs2" localSheetId="1" hidden="1">"integer"</definedName>
    <definedName name="solver_rhs2" localSheetId="3" hidden="1">Petróleo!$L$10</definedName>
    <definedName name="solver_rhs2" localSheetId="2" hidden="1">"integer"</definedName>
    <definedName name="solver_rhs2" localSheetId="4" hidden="1">'Torres telefônicas'!$K$9:$K$16</definedName>
    <definedName name="solver_rhs3" localSheetId="0" hidden="1">Brides!$I$12</definedName>
    <definedName name="solver_rhs3" localSheetId="3" hidden="1">Petróleo!$L$11</definedName>
    <definedName name="solver_rhs4" localSheetId="0" hidden="1">Brides!$I$13</definedName>
    <definedName name="solver_rhs4" localSheetId="3" hidden="1">Petróleo!$L$12</definedName>
    <definedName name="solver_rhs5" localSheetId="3" hidden="1">Petróleo!$L$13</definedName>
    <definedName name="solver_rlx" localSheetId="0" hidden="1">2</definedName>
    <definedName name="solver_rlx" localSheetId="1" hidden="1">2</definedName>
    <definedName name="solver_rlx" localSheetId="3" hidden="1">2</definedName>
    <definedName name="solver_rlx" localSheetId="2" hidden="1">2</definedName>
    <definedName name="solver_rlx" localSheetId="4" hidden="1">2</definedName>
    <definedName name="solver_rsd" localSheetId="0" hidden="1">0</definedName>
    <definedName name="solver_rsd" localSheetId="1" hidden="1">0</definedName>
    <definedName name="solver_rsd" localSheetId="3" hidden="1">0</definedName>
    <definedName name="solver_rsd" localSheetId="2" hidden="1">0</definedName>
    <definedName name="solver_rsd" localSheetId="4" hidden="1">0</definedName>
    <definedName name="solver_scl" localSheetId="0" hidden="1">1</definedName>
    <definedName name="solver_scl" localSheetId="1" hidden="1">1</definedName>
    <definedName name="solver_scl" localSheetId="3" hidden="1">1</definedName>
    <definedName name="solver_scl" localSheetId="2" hidden="1">1</definedName>
    <definedName name="solver_scl" localSheetId="4" hidden="1">1</definedName>
    <definedName name="solver_sho" localSheetId="0" hidden="1">2</definedName>
    <definedName name="solver_sho" localSheetId="1" hidden="1">2</definedName>
    <definedName name="solver_sho" localSheetId="3" hidden="1">2</definedName>
    <definedName name="solver_sho" localSheetId="2" hidden="1">2</definedName>
    <definedName name="solver_sho" localSheetId="4" hidden="1">2</definedName>
    <definedName name="solver_ssz" localSheetId="0" hidden="1">100</definedName>
    <definedName name="solver_ssz" localSheetId="1" hidden="1">100</definedName>
    <definedName name="solver_ssz" localSheetId="3" hidden="1">100</definedName>
    <definedName name="solver_ssz" localSheetId="2" hidden="1">100</definedName>
    <definedName name="solver_ssz" localSheetId="4" hidden="1">100</definedName>
    <definedName name="solver_tim" localSheetId="0" hidden="1">2147483647</definedName>
    <definedName name="solver_tim" localSheetId="1" hidden="1">2147483647</definedName>
    <definedName name="solver_tim" localSheetId="3" hidden="1">2147483647</definedName>
    <definedName name="solver_tim" localSheetId="2" hidden="1">2147483647</definedName>
    <definedName name="solver_tim" localSheetId="4" hidden="1">2147483647</definedName>
    <definedName name="solver_tol" localSheetId="0" hidden="1">0.01</definedName>
    <definedName name="solver_tol" localSheetId="1" hidden="1">0.01</definedName>
    <definedName name="solver_tol" localSheetId="3" hidden="1">0.01</definedName>
    <definedName name="solver_tol" localSheetId="2" hidden="1">0.01</definedName>
    <definedName name="solver_tol" localSheetId="4" hidden="1">0.01</definedName>
    <definedName name="solver_typ" localSheetId="0" hidden="1">1</definedName>
    <definedName name="solver_typ" localSheetId="1" hidden="1">1</definedName>
    <definedName name="solver_typ" localSheetId="3" hidden="1">1</definedName>
    <definedName name="solver_typ" localSheetId="2" hidden="1">1</definedName>
    <definedName name="solver_typ" localSheetId="4" hidden="1">2</definedName>
    <definedName name="solver_val" localSheetId="0" hidden="1">0</definedName>
    <definedName name="solver_val" localSheetId="1" hidden="1">0</definedName>
    <definedName name="solver_val" localSheetId="3" hidden="1">0</definedName>
    <definedName name="solver_val" localSheetId="2" hidden="1">0</definedName>
    <definedName name="solver_val" localSheetId="4" hidden="1">0</definedName>
    <definedName name="solver_ver" localSheetId="0" hidden="1">3</definedName>
    <definedName name="solver_ver" localSheetId="1" hidden="1">3</definedName>
    <definedName name="solver_ver" localSheetId="3" hidden="1">3</definedName>
    <definedName name="solver_ver" localSheetId="2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5" l="1"/>
  <c r="I10" i="5"/>
  <c r="I11" i="5"/>
  <c r="I12" i="5"/>
  <c r="I13" i="5"/>
  <c r="I14" i="5"/>
  <c r="I15" i="5"/>
  <c r="I16" i="5"/>
  <c r="I9" i="5"/>
  <c r="D17" i="4"/>
  <c r="J13" i="4"/>
  <c r="J12" i="4"/>
  <c r="J11" i="4"/>
  <c r="J10" i="4"/>
  <c r="D9" i="4"/>
  <c r="E9" i="4"/>
  <c r="F9" i="4"/>
  <c r="G9" i="4"/>
  <c r="H9" i="4"/>
  <c r="I9" i="4"/>
  <c r="C9" i="4"/>
  <c r="L13" i="5"/>
  <c r="L14" i="5"/>
  <c r="L15" i="5"/>
  <c r="L16" i="5"/>
  <c r="L9" i="5"/>
  <c r="L10" i="5"/>
  <c r="L11" i="5"/>
  <c r="L12" i="5"/>
  <c r="G5" i="3" l="1"/>
  <c r="D16" i="3"/>
  <c r="B16" i="3"/>
  <c r="B15" i="3"/>
  <c r="D15" i="3"/>
  <c r="D14" i="3"/>
  <c r="B14" i="3"/>
  <c r="B17" i="2"/>
  <c r="F5" i="2"/>
  <c r="D18" i="2"/>
  <c r="D19" i="2"/>
  <c r="B19" i="2"/>
  <c r="B18" i="2"/>
  <c r="D17" i="2"/>
  <c r="F5" i="1"/>
  <c r="I13" i="1"/>
  <c r="G13" i="1"/>
  <c r="I12" i="1"/>
  <c r="G12" i="1"/>
  <c r="I11" i="1"/>
  <c r="G11" i="1"/>
</calcChain>
</file>

<file path=xl/sharedStrings.xml><?xml version="1.0" encoding="utf-8"?>
<sst xmlns="http://schemas.openxmlformats.org/spreadsheetml/2006/main" count="165" uniqueCount="104">
  <si>
    <t>Nobre</t>
  </si>
  <si>
    <t>outros</t>
  </si>
  <si>
    <t>Valor</t>
  </si>
  <si>
    <t>Alcance</t>
  </si>
  <si>
    <t>Horários</t>
  </si>
  <si>
    <t>Anúncios:</t>
  </si>
  <si>
    <t>Orçamento:</t>
  </si>
  <si>
    <t>Mínimo</t>
  </si>
  <si>
    <t>Máximo</t>
  </si>
  <si>
    <t>-</t>
  </si>
  <si>
    <t>Objetivo (max):</t>
  </si>
  <si>
    <t>Alcance:</t>
  </si>
  <si>
    <t>Quantidade</t>
  </si>
  <si>
    <t>Restrições</t>
  </si>
  <si>
    <t>Custo &lt;= 1800</t>
  </si>
  <si>
    <t>&lt;=</t>
  </si>
  <si>
    <t>Sinal</t>
  </si>
  <si>
    <t>Limite</t>
  </si>
  <si>
    <t>Equação</t>
  </si>
  <si>
    <t>Fórmula</t>
  </si>
  <si>
    <t>Mínimo nobre</t>
  </si>
  <si>
    <t>N &gt; = 2</t>
  </si>
  <si>
    <t>&gt;=</t>
  </si>
  <si>
    <t>Máximo outros</t>
  </si>
  <si>
    <t>O &lt;= 6</t>
  </si>
  <si>
    <t>Custo total</t>
  </si>
  <si>
    <t>Princess Brides - Anúncios</t>
  </si>
  <si>
    <t>Saco de grãos</t>
  </si>
  <si>
    <t>Grãos à granel (lb)</t>
  </si>
  <si>
    <t>Produtos - Cafeteria</t>
  </si>
  <si>
    <t>Unidades por saco de 20 lb</t>
  </si>
  <si>
    <t>Unidades por libra</t>
  </si>
  <si>
    <t>Quantidade disponível (lbs)</t>
  </si>
  <si>
    <t>A</t>
  </si>
  <si>
    <t>B</t>
  </si>
  <si>
    <t>C</t>
  </si>
  <si>
    <t>Restrição</t>
  </si>
  <si>
    <t>Grãos</t>
  </si>
  <si>
    <t>30 S + 0.5 G &lt; = 2000</t>
  </si>
  <si>
    <t>18 S + 0.4 G &lt; = 800</t>
  </si>
  <si>
    <t>2 S + 0.1 G &lt; = 200</t>
  </si>
  <si>
    <t>int</t>
  </si>
  <si>
    <t>Lucro</t>
  </si>
  <si>
    <t>Posteres</t>
  </si>
  <si>
    <t>Grande</t>
  </si>
  <si>
    <t>Pequeno</t>
  </si>
  <si>
    <t>G &lt;= 4</t>
  </si>
  <si>
    <t>P &lt;= 6</t>
  </si>
  <si>
    <t>Tempo (h)</t>
  </si>
  <si>
    <t>3 G + 1,5 P &lt;= 15</t>
  </si>
  <si>
    <t>Vendas máximas</t>
  </si>
  <si>
    <t>Tempo disponível (h)</t>
  </si>
  <si>
    <t>Retorno anual esperado (US$ 1.000)</t>
  </si>
  <si>
    <t>Custo do bloco de ações (US$ 1.000)</t>
  </si>
  <si>
    <t>Trans-Texas Oil</t>
  </si>
  <si>
    <t>British Petroleum (BP)</t>
  </si>
  <si>
    <t>Shell holandesa</t>
  </si>
  <si>
    <t>Houston Drilling</t>
  </si>
  <si>
    <t>Texas Petroleum</t>
  </si>
  <si>
    <t>San Diego Oil</t>
  </si>
  <si>
    <t>California Petro.</t>
  </si>
  <si>
    <t>Tabela de Restrições</t>
  </si>
  <si>
    <t>Texas &gt;= 2</t>
  </si>
  <si>
    <t>Ações (s/n)</t>
  </si>
  <si>
    <t>estrangeiras &lt;= 1</t>
  </si>
  <si>
    <t>=</t>
  </si>
  <si>
    <t>California = 1</t>
  </si>
  <si>
    <t>Custo total &lt;= 3000000</t>
  </si>
  <si>
    <t>Objetivo (max)</t>
  </si>
  <si>
    <t>Retorno</t>
  </si>
  <si>
    <t>Retorno:</t>
  </si>
  <si>
    <t>Tabela de Investimentos</t>
  </si>
  <si>
    <t>Áreas atendidas</t>
  </si>
  <si>
    <t>L1</t>
  </si>
  <si>
    <t>A, C, D</t>
  </si>
  <si>
    <t>L2</t>
  </si>
  <si>
    <t>B, D, G</t>
  </si>
  <si>
    <t>L3</t>
  </si>
  <si>
    <t>B, C, E, F</t>
  </si>
  <si>
    <t>L4</t>
  </si>
  <si>
    <t>E, F, H</t>
  </si>
  <si>
    <t>L5</t>
  </si>
  <si>
    <t>D, G, H</t>
  </si>
  <si>
    <t>L6</t>
  </si>
  <si>
    <t>A, D, F</t>
  </si>
  <si>
    <t>D</t>
  </si>
  <si>
    <t>E</t>
  </si>
  <si>
    <t>F</t>
  </si>
  <si>
    <t>G</t>
  </si>
  <si>
    <t>H</t>
  </si>
  <si>
    <t>Construir?</t>
  </si>
  <si>
    <t>Objetivo (min)</t>
  </si>
  <si>
    <t>Nº de torres:</t>
  </si>
  <si>
    <t>nº de torres</t>
  </si>
  <si>
    <t>Alcance das Torres</t>
  </si>
  <si>
    <t>Tabela de Restrições: ao menos 1 torre em cada região</t>
  </si>
  <si>
    <t>Sumário: Deve-se construir, no mínimo, 3 torres para cobrir todas as áreas.</t>
  </si>
  <si>
    <t>Tabela de Restições</t>
  </si>
  <si>
    <t>Sumário: Deve-se fazer 4 anúcnios em horário nobre e 1 em outro horário para se obter o lalcance máximo de $ 37900.</t>
  </si>
  <si>
    <t>Sumário: Deve-se vender 44 sacos de grãos e 30 libras de grãos à granel para se obter o lucro máximo de $ 3770.</t>
  </si>
  <si>
    <t>Sumário: Deve-se vender 2 posteres grandes e 6 pequenos para se obter o lucro máximo de $ 52 na semana.</t>
  </si>
  <si>
    <t>Sumário: Deve-se investir na Shell holandesa, Houston Drilling, Texas Petroleum e San Diego Oil para se obter o lucro máximo de $ 360 mil.</t>
  </si>
  <si>
    <t>binário</t>
  </si>
  <si>
    <t>Dados do armazém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</si>
</sst>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.0_ ;_-[$$-409]* \-#,##0.0\ ;_-[$$-409]* &quot;-&quot;??_ ;_-@_ "/>
    <numFmt numFmtId="165" formatCode="_-[$$-409]* #,##0_ ;_-[$$-409]* \-#,##0\ ;_-[$$-409]* &quot;-&quot;??_ ;_-@_ "/>
    <numFmt numFmtId="166" formatCode="_-[$$-409]* #,##0.0_ ;_-[$$-409]* \-#,##0.0\ ;_-[$$-409]* &quot;-&quot;?_ ;_-@_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</borders>
  <cellStyleXfs count="9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4" fillId="3" borderId="3" applyNumberFormat="0" applyAlignment="0" applyProtection="0"/>
    <xf numFmtId="0" fontId="5" fillId="4" borderId="4" applyNumberFormat="0" applyAlignment="0" applyProtection="0"/>
    <xf numFmtId="0" fontId="7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0" applyNumberFormat="0" applyBorder="0" applyAlignment="0" applyProtection="0"/>
    <xf numFmtId="0" fontId="14" fillId="0" borderId="23" applyNumberFormat="0" applyFill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164" fontId="0" fillId="0" borderId="5" xfId="0" applyNumberForma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0" fontId="3" fillId="2" borderId="2" xfId="2"/>
    <xf numFmtId="165" fontId="0" fillId="0" borderId="0" xfId="0" applyNumberFormat="1"/>
    <xf numFmtId="0" fontId="4" fillId="3" borderId="3" xfId="3" applyAlignment="1">
      <alignment horizontal="center"/>
    </xf>
    <xf numFmtId="0" fontId="3" fillId="2" borderId="5" xfId="2" applyBorder="1"/>
    <xf numFmtId="0" fontId="0" fillId="0" borderId="9" xfId="0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" xfId="1"/>
    <xf numFmtId="0" fontId="5" fillId="7" borderId="0" xfId="7" applyFont="1" applyAlignment="1">
      <alignment horizontal="center"/>
    </xf>
    <xf numFmtId="164" fontId="0" fillId="0" borderId="5" xfId="0" applyNumberFormat="1" applyBorder="1" applyAlignment="1">
      <alignment horizontal="center"/>
    </xf>
    <xf numFmtId="0" fontId="2" fillId="0" borderId="0" xfId="1" applyBorder="1"/>
    <xf numFmtId="0" fontId="9" fillId="0" borderId="0" xfId="0" applyFont="1" applyAlignment="1">
      <alignment horizontal="center"/>
    </xf>
    <xf numFmtId="165" fontId="4" fillId="3" borderId="3" xfId="3" applyNumberFormat="1" applyAlignment="1">
      <alignment horizontal="center"/>
    </xf>
    <xf numFmtId="2" fontId="3" fillId="2" borderId="5" xfId="2" applyNumberFormat="1" applyBorder="1"/>
    <xf numFmtId="1" fontId="0" fillId="0" borderId="5" xfId="0" applyNumberFormat="1" applyBorder="1" applyAlignment="1">
      <alignment horizontal="center"/>
    </xf>
    <xf numFmtId="0" fontId="3" fillId="2" borderId="5" xfId="2" applyBorder="1" applyAlignment="1">
      <alignment horizontal="center"/>
    </xf>
    <xf numFmtId="1" fontId="3" fillId="2" borderId="5" xfId="2" applyNumberFormat="1" applyBorder="1" applyAlignment="1">
      <alignment horizontal="center"/>
    </xf>
    <xf numFmtId="0" fontId="1" fillId="6" borderId="16" xfId="6" applyBorder="1" applyAlignment="1">
      <alignment horizontal="center"/>
    </xf>
    <xf numFmtId="0" fontId="1" fillId="6" borderId="17" xfId="6" applyBorder="1" applyAlignment="1">
      <alignment horizontal="center" vertical="center"/>
    </xf>
    <xf numFmtId="0" fontId="1" fillId="6" borderId="17" xfId="6" applyBorder="1" applyAlignment="1">
      <alignment horizontal="center"/>
    </xf>
    <xf numFmtId="0" fontId="1" fillId="6" borderId="18" xfId="6" applyBorder="1" applyAlignment="1">
      <alignment horizontal="center"/>
    </xf>
    <xf numFmtId="0" fontId="1" fillId="6" borderId="19" xfId="6" applyBorder="1" applyAlignment="1">
      <alignment horizontal="center"/>
    </xf>
    <xf numFmtId="0" fontId="1" fillId="6" borderId="20" xfId="6" applyBorder="1" applyAlignment="1">
      <alignment horizontal="center"/>
    </xf>
    <xf numFmtId="0" fontId="1" fillId="6" borderId="21" xfId="6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166" fontId="5" fillId="4" borderId="4" xfId="4" applyNumberFormat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8" borderId="0" xfId="0" applyFont="1" applyFill="1" applyAlignment="1">
      <alignment horizontal="center" vertical="center"/>
    </xf>
    <xf numFmtId="1" fontId="13" fillId="4" borderId="4" xfId="4" applyNumberFormat="1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9" fillId="0" borderId="0" xfId="0" applyFo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7" borderId="5" xfId="7" applyFont="1" applyBorder="1" applyAlignment="1">
      <alignment horizontal="center"/>
    </xf>
    <xf numFmtId="0" fontId="5" fillId="7" borderId="14" xfId="7" applyFont="1" applyBorder="1" applyAlignment="1">
      <alignment horizontal="center"/>
    </xf>
    <xf numFmtId="0" fontId="10" fillId="8" borderId="22" xfId="0" applyFont="1" applyFill="1" applyBorder="1" applyAlignment="1">
      <alignment horizontal="center"/>
    </xf>
    <xf numFmtId="0" fontId="10" fillId="8" borderId="15" xfId="0" applyFont="1" applyFill="1" applyBorder="1" applyAlignment="1">
      <alignment horizontal="center"/>
    </xf>
    <xf numFmtId="0" fontId="10" fillId="5" borderId="14" xfId="5" applyFont="1" applyBorder="1" applyAlignment="1">
      <alignment horizontal="center"/>
    </xf>
    <xf numFmtId="0" fontId="6" fillId="0" borderId="5" xfId="0" applyFont="1" applyBorder="1"/>
    <xf numFmtId="0" fontId="14" fillId="0" borderId="23" xfId="8" applyAlignment="1">
      <alignment horizontal="center"/>
    </xf>
  </cellXfs>
  <cellStyles count="9">
    <cellStyle name="20% - Accent1" xfId="6" builtinId="30"/>
    <cellStyle name="Accent1" xfId="5" builtinId="29"/>
    <cellStyle name="Accent2" xfId="7" builtinId="33"/>
    <cellStyle name="Check Cell" xfId="4" builtinId="23"/>
    <cellStyle name="Heading 1" xfId="8" builtinId="16"/>
    <cellStyle name="Heading 3" xfId="1" builtinId="18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4D94-3567-40A1-8D74-0FE7415DE2FF}">
  <dimension ref="A2:I16"/>
  <sheetViews>
    <sheetView zoomScale="117" workbookViewId="0">
      <selection activeCell="B18" sqref="B18"/>
    </sheetView>
  </sheetViews>
  <sheetFormatPr defaultRowHeight="14.4" x14ac:dyDescent="0.3"/>
  <cols>
    <col min="1" max="1" width="10.77734375" bestFit="1" customWidth="1"/>
    <col min="2" max="2" width="10.21875" bestFit="1" customWidth="1"/>
    <col min="3" max="3" width="13" customWidth="1"/>
    <col min="5" max="5" width="13.5546875" bestFit="1" customWidth="1"/>
    <col min="6" max="6" width="12.5546875" bestFit="1" customWidth="1"/>
  </cols>
  <sheetData>
    <row r="2" spans="1:9" ht="15" thickBot="1" x14ac:dyDescent="0.35"/>
    <row r="3" spans="1:9" ht="15" thickBot="1" x14ac:dyDescent="0.35">
      <c r="A3" s="17" t="s">
        <v>5</v>
      </c>
      <c r="B3" s="45" t="s">
        <v>4</v>
      </c>
      <c r="C3" s="46"/>
    </row>
    <row r="4" spans="1:9" x14ac:dyDescent="0.3">
      <c r="A4" s="14"/>
      <c r="B4" s="13" t="s">
        <v>0</v>
      </c>
      <c r="C4" s="5" t="s">
        <v>1</v>
      </c>
      <c r="E4" s="1" t="s">
        <v>10</v>
      </c>
      <c r="F4" s="1" t="s">
        <v>3</v>
      </c>
    </row>
    <row r="5" spans="1:9" x14ac:dyDescent="0.3">
      <c r="A5" s="15" t="s">
        <v>2</v>
      </c>
      <c r="B5" s="12">
        <v>390</v>
      </c>
      <c r="C5" s="6">
        <v>240</v>
      </c>
      <c r="E5" s="18" t="s">
        <v>11</v>
      </c>
      <c r="F5" s="9">
        <f>SUMPRODUCT(B15:C15,B6:C6)</f>
        <v>37900</v>
      </c>
    </row>
    <row r="6" spans="1:9" x14ac:dyDescent="0.3">
      <c r="A6" s="15" t="s">
        <v>3</v>
      </c>
      <c r="B6" s="11">
        <v>8200</v>
      </c>
      <c r="C6" s="4">
        <v>5100</v>
      </c>
    </row>
    <row r="7" spans="1:9" x14ac:dyDescent="0.3">
      <c r="A7" s="15" t="s">
        <v>7</v>
      </c>
      <c r="B7" s="11">
        <v>2</v>
      </c>
      <c r="C7" s="4" t="s">
        <v>9</v>
      </c>
      <c r="E7" s="42" t="s">
        <v>98</v>
      </c>
    </row>
    <row r="8" spans="1:9" ht="15" thickBot="1" x14ac:dyDescent="0.35">
      <c r="A8" s="16" t="s">
        <v>8</v>
      </c>
      <c r="B8" s="11" t="s">
        <v>9</v>
      </c>
      <c r="C8" s="4">
        <v>6</v>
      </c>
    </row>
    <row r="9" spans="1:9" ht="20.399999999999999" thickBot="1" x14ac:dyDescent="0.45">
      <c r="A9" s="1"/>
      <c r="B9" s="1"/>
      <c r="C9" s="1"/>
      <c r="E9" s="53" t="s">
        <v>61</v>
      </c>
      <c r="F9" s="53"/>
      <c r="G9" s="53"/>
      <c r="H9" s="53"/>
      <c r="I9" s="53"/>
    </row>
    <row r="10" spans="1:9" ht="15" thickTop="1" x14ac:dyDescent="0.3">
      <c r="A10" s="4" t="s">
        <v>6</v>
      </c>
      <c r="B10" s="6">
        <v>1800</v>
      </c>
      <c r="C10" s="1"/>
      <c r="E10" s="4" t="s">
        <v>13</v>
      </c>
      <c r="F10" s="4" t="s">
        <v>19</v>
      </c>
      <c r="G10" s="4" t="s">
        <v>18</v>
      </c>
      <c r="H10" s="4" t="s">
        <v>16</v>
      </c>
      <c r="I10" s="4" t="s">
        <v>17</v>
      </c>
    </row>
    <row r="11" spans="1:9" x14ac:dyDescent="0.3">
      <c r="C11" s="1"/>
      <c r="E11" s="4" t="s">
        <v>25</v>
      </c>
      <c r="F11" s="4" t="s">
        <v>14</v>
      </c>
      <c r="G11" s="4">
        <f>SUMPRODUCT(B15:C15,B5:C5)</f>
        <v>1800</v>
      </c>
      <c r="H11" s="4" t="s">
        <v>15</v>
      </c>
      <c r="I11" s="6">
        <f>B10</f>
        <v>1800</v>
      </c>
    </row>
    <row r="12" spans="1:9" x14ac:dyDescent="0.3">
      <c r="E12" s="4" t="s">
        <v>20</v>
      </c>
      <c r="F12" s="4" t="s">
        <v>21</v>
      </c>
      <c r="G12" s="4">
        <f>B15</f>
        <v>4</v>
      </c>
      <c r="H12" s="4" t="s">
        <v>22</v>
      </c>
      <c r="I12" s="4">
        <f>B7</f>
        <v>2</v>
      </c>
    </row>
    <row r="13" spans="1:9" ht="20.399999999999999" thickBot="1" x14ac:dyDescent="0.45">
      <c r="A13" s="53" t="s">
        <v>26</v>
      </c>
      <c r="B13" s="53"/>
      <c r="C13" s="53"/>
      <c r="E13" s="4" t="s">
        <v>23</v>
      </c>
      <c r="F13" s="4" t="s">
        <v>24</v>
      </c>
      <c r="G13" s="4">
        <f>C15</f>
        <v>1</v>
      </c>
      <c r="H13" s="4" t="s">
        <v>15</v>
      </c>
      <c r="I13" s="4">
        <f>C8</f>
        <v>6</v>
      </c>
    </row>
    <row r="14" spans="1:9" ht="15" thickTop="1" x14ac:dyDescent="0.3">
      <c r="A14" s="4"/>
      <c r="B14" s="4" t="s">
        <v>0</v>
      </c>
      <c r="C14" s="4" t="s">
        <v>1</v>
      </c>
    </row>
    <row r="15" spans="1:9" x14ac:dyDescent="0.3">
      <c r="A15" s="2" t="s">
        <v>12</v>
      </c>
      <c r="B15" s="10">
        <v>4</v>
      </c>
      <c r="C15" s="10">
        <v>1</v>
      </c>
    </row>
    <row r="16" spans="1:9" x14ac:dyDescent="0.3">
      <c r="B16" s="21" t="s">
        <v>41</v>
      </c>
      <c r="C16" s="21" t="s">
        <v>41</v>
      </c>
    </row>
  </sheetData>
  <mergeCells count="3">
    <mergeCell ref="B3:C3"/>
    <mergeCell ref="A13:C13"/>
    <mergeCell ref="E9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127B2-E138-42B8-8D6A-AD52AD249E61}">
  <dimension ref="A2:F22"/>
  <sheetViews>
    <sheetView workbookViewId="0">
      <selection activeCell="I14" sqref="I14"/>
    </sheetView>
  </sheetViews>
  <sheetFormatPr defaultRowHeight="14.4" x14ac:dyDescent="0.3"/>
  <cols>
    <col min="1" max="1" width="18" bestFit="1" customWidth="1"/>
    <col min="2" max="2" width="23.109375" bestFit="1" customWidth="1"/>
    <col min="3" max="3" width="15.77734375" bestFit="1" customWidth="1"/>
    <col min="4" max="4" width="23.109375" bestFit="1" customWidth="1"/>
    <col min="5" max="5" width="13.5546875" customWidth="1"/>
  </cols>
  <sheetData>
    <row r="2" spans="1:6" x14ac:dyDescent="0.3">
      <c r="A2" s="20"/>
    </row>
    <row r="3" spans="1:6" x14ac:dyDescent="0.3">
      <c r="A3" s="47" t="s">
        <v>29</v>
      </c>
      <c r="B3" s="47"/>
      <c r="C3" s="47"/>
    </row>
    <row r="4" spans="1:6" x14ac:dyDescent="0.3">
      <c r="A4" s="4"/>
      <c r="B4" s="4" t="s">
        <v>27</v>
      </c>
      <c r="C4" s="4" t="s">
        <v>28</v>
      </c>
      <c r="E4" s="1" t="s">
        <v>10</v>
      </c>
      <c r="F4" s="1" t="s">
        <v>42</v>
      </c>
    </row>
    <row r="5" spans="1:6" x14ac:dyDescent="0.3">
      <c r="A5" s="4" t="s">
        <v>2</v>
      </c>
      <c r="B5" s="6">
        <v>85</v>
      </c>
      <c r="C5" s="19">
        <v>1.5</v>
      </c>
      <c r="E5" s="18" t="s">
        <v>42</v>
      </c>
      <c r="F5" s="22">
        <f>SUMPRODUCT(B6:C6,B5:C5)</f>
        <v>3770</v>
      </c>
    </row>
    <row r="6" spans="1:6" x14ac:dyDescent="0.3">
      <c r="A6" s="2" t="s">
        <v>12</v>
      </c>
      <c r="B6" s="10">
        <v>44</v>
      </c>
      <c r="C6" s="23">
        <v>20</v>
      </c>
    </row>
    <row r="7" spans="1:6" x14ac:dyDescent="0.3">
      <c r="B7" s="21" t="s">
        <v>41</v>
      </c>
      <c r="E7" s="42" t="s">
        <v>99</v>
      </c>
    </row>
    <row r="9" spans="1:6" x14ac:dyDescent="0.3">
      <c r="A9" s="48" t="s">
        <v>103</v>
      </c>
      <c r="B9" s="48"/>
      <c r="C9" s="48"/>
      <c r="D9" s="48"/>
    </row>
    <row r="10" spans="1:6" x14ac:dyDescent="0.3">
      <c r="A10" s="4" t="s">
        <v>37</v>
      </c>
      <c r="B10" s="4" t="s">
        <v>30</v>
      </c>
      <c r="C10" s="4" t="s">
        <v>31</v>
      </c>
      <c r="D10" s="4" t="s">
        <v>32</v>
      </c>
    </row>
    <row r="11" spans="1:6" x14ac:dyDescent="0.3">
      <c r="A11" s="4" t="s">
        <v>33</v>
      </c>
      <c r="B11" s="4">
        <v>30</v>
      </c>
      <c r="C11" s="4">
        <v>0.5</v>
      </c>
      <c r="D11" s="4">
        <v>2000</v>
      </c>
    </row>
    <row r="12" spans="1:6" x14ac:dyDescent="0.3">
      <c r="A12" s="4" t="s">
        <v>34</v>
      </c>
      <c r="B12" s="4">
        <v>18</v>
      </c>
      <c r="C12" s="4">
        <v>0.4</v>
      </c>
      <c r="D12" s="4">
        <v>800</v>
      </c>
    </row>
    <row r="13" spans="1:6" x14ac:dyDescent="0.3">
      <c r="A13" s="4" t="s">
        <v>35</v>
      </c>
      <c r="B13" s="4">
        <v>2</v>
      </c>
      <c r="C13" s="4">
        <v>0.1</v>
      </c>
      <c r="D13" s="4">
        <v>200</v>
      </c>
    </row>
    <row r="15" spans="1:6" x14ac:dyDescent="0.3">
      <c r="A15" s="48" t="s">
        <v>61</v>
      </c>
      <c r="B15" s="48"/>
      <c r="C15" s="48"/>
      <c r="D15" s="48"/>
    </row>
    <row r="16" spans="1:6" x14ac:dyDescent="0.3">
      <c r="A16" s="37" t="s">
        <v>13</v>
      </c>
      <c r="B16" s="52" t="s">
        <v>19</v>
      </c>
      <c r="C16" s="37" t="s">
        <v>16</v>
      </c>
      <c r="D16" s="52" t="s">
        <v>17</v>
      </c>
    </row>
    <row r="17" spans="1:4" x14ac:dyDescent="0.3">
      <c r="A17" s="37" t="s">
        <v>38</v>
      </c>
      <c r="B17" s="2">
        <f>SUMPRODUCT(B11:C11,$B$6:$C$6)</f>
        <v>1330</v>
      </c>
      <c r="C17" s="4" t="s">
        <v>15</v>
      </c>
      <c r="D17" s="2">
        <f>D11</f>
        <v>2000</v>
      </c>
    </row>
    <row r="18" spans="1:4" x14ac:dyDescent="0.3">
      <c r="A18" s="37" t="s">
        <v>39</v>
      </c>
      <c r="B18" s="2">
        <f t="shared" ref="B18" si="0">SUMPRODUCT(B12:C12,$B$6:$C$6)</f>
        <v>800</v>
      </c>
      <c r="C18" s="4" t="s">
        <v>15</v>
      </c>
      <c r="D18" s="2">
        <f t="shared" ref="D18:D19" si="1">D12</f>
        <v>800</v>
      </c>
    </row>
    <row r="19" spans="1:4" x14ac:dyDescent="0.3">
      <c r="A19" s="37" t="s">
        <v>40</v>
      </c>
      <c r="B19" s="2">
        <f>SUMPRODUCT(B13:C13,$B$6:$C$6)</f>
        <v>90</v>
      </c>
      <c r="C19" s="4" t="s">
        <v>15</v>
      </c>
      <c r="D19" s="2">
        <f t="shared" si="1"/>
        <v>200</v>
      </c>
    </row>
    <row r="20" spans="1:4" x14ac:dyDescent="0.3">
      <c r="A20" s="1"/>
    </row>
    <row r="21" spans="1:4" x14ac:dyDescent="0.3">
      <c r="A21" s="1"/>
    </row>
    <row r="22" spans="1:4" x14ac:dyDescent="0.3">
      <c r="A22" s="1"/>
    </row>
  </sheetData>
  <mergeCells count="3">
    <mergeCell ref="A3:C3"/>
    <mergeCell ref="A15:D15"/>
    <mergeCell ref="A9:D9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2ACE-3A6F-4126-98BC-03DCD78DD760}">
  <dimension ref="A3:G16"/>
  <sheetViews>
    <sheetView workbookViewId="0">
      <selection activeCell="F8" sqref="F8"/>
    </sheetView>
  </sheetViews>
  <sheetFormatPr defaultRowHeight="14.4" x14ac:dyDescent="0.3"/>
  <cols>
    <col min="1" max="1" width="18" bestFit="1" customWidth="1"/>
    <col min="2" max="2" width="12.21875" bestFit="1" customWidth="1"/>
    <col min="3" max="3" width="15.77734375" bestFit="1" customWidth="1"/>
    <col min="6" max="6" width="13.5546875" bestFit="1" customWidth="1"/>
  </cols>
  <sheetData>
    <row r="3" spans="1:7" x14ac:dyDescent="0.3">
      <c r="A3" s="47" t="s">
        <v>43</v>
      </c>
      <c r="B3" s="47"/>
      <c r="C3" s="47"/>
      <c r="D3" s="1"/>
    </row>
    <row r="4" spans="1:7" x14ac:dyDescent="0.3">
      <c r="A4" s="37"/>
      <c r="B4" s="37" t="s">
        <v>44</v>
      </c>
      <c r="C4" s="37" t="s">
        <v>45</v>
      </c>
      <c r="D4" s="1"/>
      <c r="F4" s="43" t="s">
        <v>10</v>
      </c>
      <c r="G4" s="43" t="s">
        <v>42</v>
      </c>
    </row>
    <row r="5" spans="1:7" x14ac:dyDescent="0.3">
      <c r="A5" s="37" t="s">
        <v>42</v>
      </c>
      <c r="B5" s="19">
        <v>5</v>
      </c>
      <c r="C5" s="19">
        <v>7</v>
      </c>
      <c r="D5" s="1"/>
      <c r="F5" s="18" t="s">
        <v>42</v>
      </c>
      <c r="G5" s="22">
        <f>SUMPRODUCT(B8:C8,B5:C5)</f>
        <v>52</v>
      </c>
    </row>
    <row r="6" spans="1:7" x14ac:dyDescent="0.3">
      <c r="A6" s="37" t="s">
        <v>48</v>
      </c>
      <c r="B6" s="4">
        <v>3</v>
      </c>
      <c r="C6" s="4">
        <v>1.5</v>
      </c>
      <c r="D6" s="1"/>
      <c r="F6" s="42"/>
      <c r="G6" s="42"/>
    </row>
    <row r="7" spans="1:7" x14ac:dyDescent="0.3">
      <c r="A7" s="37" t="s">
        <v>50</v>
      </c>
      <c r="B7" s="4">
        <v>4</v>
      </c>
      <c r="C7" s="4">
        <v>6</v>
      </c>
      <c r="D7" s="1"/>
      <c r="F7" s="42" t="s">
        <v>100</v>
      </c>
    </row>
    <row r="8" spans="1:7" x14ac:dyDescent="0.3">
      <c r="A8" s="37" t="s">
        <v>12</v>
      </c>
      <c r="B8" s="25">
        <v>2</v>
      </c>
      <c r="C8" s="26">
        <v>6</v>
      </c>
      <c r="D8" s="1"/>
    </row>
    <row r="9" spans="1:7" x14ac:dyDescent="0.3">
      <c r="A9" s="1"/>
      <c r="B9" s="21" t="s">
        <v>41</v>
      </c>
      <c r="C9" s="21" t="s">
        <v>41</v>
      </c>
      <c r="D9" s="1"/>
    </row>
    <row r="10" spans="1:7" x14ac:dyDescent="0.3">
      <c r="A10" s="37" t="s">
        <v>51</v>
      </c>
      <c r="B10" s="4">
        <v>15</v>
      </c>
      <c r="C10" s="1"/>
      <c r="D10" s="1"/>
    </row>
    <row r="11" spans="1:7" x14ac:dyDescent="0.3">
      <c r="A11" s="1"/>
      <c r="B11" s="1"/>
      <c r="C11" s="1"/>
      <c r="D11" s="1"/>
    </row>
    <row r="12" spans="1:7" x14ac:dyDescent="0.3">
      <c r="A12" s="48" t="s">
        <v>97</v>
      </c>
      <c r="B12" s="48"/>
      <c r="C12" s="48"/>
      <c r="D12" s="48"/>
    </row>
    <row r="13" spans="1:7" x14ac:dyDescent="0.3">
      <c r="A13" s="37" t="s">
        <v>13</v>
      </c>
      <c r="B13" s="37" t="s">
        <v>19</v>
      </c>
      <c r="C13" s="37" t="s">
        <v>16</v>
      </c>
      <c r="D13" s="37" t="s">
        <v>17</v>
      </c>
    </row>
    <row r="14" spans="1:7" x14ac:dyDescent="0.3">
      <c r="A14" s="37" t="s">
        <v>46</v>
      </c>
      <c r="B14" s="4">
        <f>B8</f>
        <v>2</v>
      </c>
      <c r="C14" s="4" t="s">
        <v>15</v>
      </c>
      <c r="D14" s="4">
        <f>B7</f>
        <v>4</v>
      </c>
    </row>
    <row r="15" spans="1:7" x14ac:dyDescent="0.3">
      <c r="A15" s="37" t="s">
        <v>47</v>
      </c>
      <c r="B15" s="24">
        <f>C8</f>
        <v>6</v>
      </c>
      <c r="C15" s="4" t="s">
        <v>15</v>
      </c>
      <c r="D15" s="4">
        <f>C7</f>
        <v>6</v>
      </c>
    </row>
    <row r="16" spans="1:7" x14ac:dyDescent="0.3">
      <c r="A16" s="37" t="s">
        <v>49</v>
      </c>
      <c r="B16" s="4">
        <f>SUMPRODUCT(B8:C8,B6:C6)</f>
        <v>15</v>
      </c>
      <c r="C16" s="4" t="s">
        <v>15</v>
      </c>
      <c r="D16" s="4">
        <f>B10</f>
        <v>15</v>
      </c>
    </row>
  </sheetData>
  <mergeCells count="2">
    <mergeCell ref="A3:C3"/>
    <mergeCell ref="A12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EC93-2B47-4B17-9EE0-357683C2D627}">
  <dimension ref="B2:L21"/>
  <sheetViews>
    <sheetView workbookViewId="0">
      <selection activeCell="J7" sqref="J7"/>
    </sheetView>
  </sheetViews>
  <sheetFormatPr defaultRowHeight="14.4" x14ac:dyDescent="0.3"/>
  <cols>
    <col min="2" max="2" width="31.21875" bestFit="1" customWidth="1"/>
    <col min="3" max="3" width="19.5546875" bestFit="1" customWidth="1"/>
    <col min="4" max="4" width="18.88671875" bestFit="1" customWidth="1"/>
    <col min="5" max="5" width="13.6640625" bestFit="1" customWidth="1"/>
    <col min="6" max="6" width="14" bestFit="1" customWidth="1"/>
    <col min="7" max="7" width="14.6640625" bestFit="1" customWidth="1"/>
    <col min="8" max="8" width="11.6640625" bestFit="1" customWidth="1"/>
    <col min="9" max="9" width="14.44140625" bestFit="1" customWidth="1"/>
    <col min="10" max="10" width="12.6640625" bestFit="1" customWidth="1"/>
    <col min="12" max="12" width="13.77734375" bestFit="1" customWidth="1"/>
  </cols>
  <sheetData>
    <row r="2" spans="2:12" ht="21" x14ac:dyDescent="0.4">
      <c r="B2" s="51" t="s">
        <v>71</v>
      </c>
      <c r="C2" s="51"/>
      <c r="D2" s="51"/>
      <c r="E2" s="51"/>
      <c r="F2" s="51"/>
      <c r="G2" s="51"/>
      <c r="H2" s="51"/>
      <c r="I2" s="51"/>
    </row>
    <row r="3" spans="2:12" x14ac:dyDescent="0.3">
      <c r="B3" s="2"/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</row>
    <row r="4" spans="2:12" x14ac:dyDescent="0.3">
      <c r="B4" s="2" t="s">
        <v>52</v>
      </c>
      <c r="C4" s="3">
        <v>50</v>
      </c>
      <c r="D4" s="3">
        <v>80</v>
      </c>
      <c r="E4" s="3">
        <v>90</v>
      </c>
      <c r="F4" s="3">
        <v>120</v>
      </c>
      <c r="G4" s="3">
        <v>110</v>
      </c>
      <c r="H4" s="3">
        <v>40</v>
      </c>
      <c r="I4" s="3">
        <v>75</v>
      </c>
    </row>
    <row r="5" spans="2:12" x14ac:dyDescent="0.3">
      <c r="B5" s="2" t="s">
        <v>53</v>
      </c>
      <c r="C5" s="3">
        <v>480</v>
      </c>
      <c r="D5" s="3">
        <v>540</v>
      </c>
      <c r="E5" s="3">
        <v>680</v>
      </c>
      <c r="F5" s="3">
        <v>1000</v>
      </c>
      <c r="G5" s="3">
        <v>700</v>
      </c>
      <c r="H5" s="3">
        <v>510</v>
      </c>
      <c r="I5" s="3">
        <v>900</v>
      </c>
    </row>
    <row r="6" spans="2:12" x14ac:dyDescent="0.3">
      <c r="B6" t="s">
        <v>63</v>
      </c>
      <c r="C6" s="7">
        <v>0</v>
      </c>
      <c r="D6" s="7">
        <v>0</v>
      </c>
      <c r="E6" s="7">
        <v>1</v>
      </c>
      <c r="F6" s="7">
        <v>1</v>
      </c>
      <c r="G6" s="7">
        <v>1</v>
      </c>
      <c r="H6" s="7">
        <v>1</v>
      </c>
      <c r="I6" s="7">
        <v>0</v>
      </c>
      <c r="J6" s="44" t="s">
        <v>102</v>
      </c>
    </row>
    <row r="8" spans="2:12" ht="21.6" thickBot="1" x14ac:dyDescent="0.45">
      <c r="B8" s="49" t="s">
        <v>61</v>
      </c>
      <c r="C8" s="50"/>
      <c r="D8" s="50"/>
      <c r="E8" s="50"/>
      <c r="F8" s="50"/>
      <c r="G8" s="50"/>
      <c r="H8" s="50"/>
      <c r="I8" s="50"/>
      <c r="J8" s="50"/>
      <c r="K8" s="50"/>
      <c r="L8" s="50"/>
    </row>
    <row r="9" spans="2:12" ht="15" thickBot="1" x14ac:dyDescent="0.35">
      <c r="B9" s="27" t="s">
        <v>36</v>
      </c>
      <c r="C9" s="28" t="str">
        <f>C3</f>
        <v>Trans-Texas Oil</v>
      </c>
      <c r="D9" s="28" t="str">
        <f t="shared" ref="D9:I9" si="0">D3</f>
        <v>British Petroleum (BP)</v>
      </c>
      <c r="E9" s="28" t="str">
        <f t="shared" si="0"/>
        <v>Shell holandesa</v>
      </c>
      <c r="F9" s="28" t="str">
        <f t="shared" si="0"/>
        <v>Houston Drilling</v>
      </c>
      <c r="G9" s="28" t="str">
        <f t="shared" si="0"/>
        <v>Texas Petroleum</v>
      </c>
      <c r="H9" s="28" t="str">
        <f t="shared" si="0"/>
        <v>San Diego Oil</v>
      </c>
      <c r="I9" s="28" t="str">
        <f t="shared" si="0"/>
        <v>California Petro.</v>
      </c>
      <c r="J9" s="29" t="s">
        <v>19</v>
      </c>
      <c r="K9" s="30" t="s">
        <v>17</v>
      </c>
      <c r="L9" s="30" t="s">
        <v>16</v>
      </c>
    </row>
    <row r="10" spans="2:12" x14ac:dyDescent="0.3">
      <c r="B10" s="31" t="s">
        <v>62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f>SUMPRODUCT(C10:I10,$C$6:$I$6)</f>
        <v>2</v>
      </c>
      <c r="K10" t="s">
        <v>22</v>
      </c>
      <c r="L10">
        <v>2</v>
      </c>
    </row>
    <row r="11" spans="2:12" x14ac:dyDescent="0.3">
      <c r="B11" s="32" t="s">
        <v>64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f>SUMPRODUCT(C11:I11,$C$6:$I$6)</f>
        <v>1</v>
      </c>
      <c r="K11" t="s">
        <v>15</v>
      </c>
      <c r="L11">
        <v>1</v>
      </c>
    </row>
    <row r="12" spans="2:12" x14ac:dyDescent="0.3">
      <c r="B12" s="32" t="s">
        <v>66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f>SUMPRODUCT(C12:I12,$C$6:$I$6)</f>
        <v>1</v>
      </c>
      <c r="K12" t="s">
        <v>65</v>
      </c>
      <c r="L12">
        <v>1</v>
      </c>
    </row>
    <row r="13" spans="2:12" ht="15" thickBot="1" x14ac:dyDescent="0.35">
      <c r="B13" s="33" t="s">
        <v>67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 s="8">
        <f>SUMPRODUCT(C13:I13,C6:I6,C5:I5)*1000</f>
        <v>2890000</v>
      </c>
      <c r="K13" t="s">
        <v>15</v>
      </c>
      <c r="L13" s="8">
        <v>3000000</v>
      </c>
    </row>
    <row r="16" spans="2:12" ht="15" thickBot="1" x14ac:dyDescent="0.35">
      <c r="C16" s="34" t="s">
        <v>68</v>
      </c>
      <c r="D16" t="s">
        <v>69</v>
      </c>
    </row>
    <row r="17" spans="2:4" ht="15.6" thickTop="1" thickBot="1" x14ac:dyDescent="0.35">
      <c r="C17" s="35" t="s">
        <v>70</v>
      </c>
      <c r="D17" s="36">
        <f>SUMPRODUCT(C4:I4,C6:I6)*1000</f>
        <v>360000</v>
      </c>
    </row>
    <row r="18" spans="2:4" ht="15" thickTop="1" x14ac:dyDescent="0.3"/>
    <row r="19" spans="2:4" x14ac:dyDescent="0.3">
      <c r="C19" s="42" t="s">
        <v>101</v>
      </c>
    </row>
    <row r="20" spans="2:4" x14ac:dyDescent="0.3">
      <c r="B20" s="2"/>
    </row>
    <row r="21" spans="2:4" x14ac:dyDescent="0.3">
      <c r="B21" s="2"/>
    </row>
  </sheetData>
  <mergeCells count="2">
    <mergeCell ref="B8:L8"/>
    <mergeCell ref="B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1E15-B5EC-4EC9-B64F-43C63FE9424A}">
  <dimension ref="B2:L22"/>
  <sheetViews>
    <sheetView tabSelected="1" workbookViewId="0">
      <selection activeCell="I6" sqref="I6"/>
    </sheetView>
  </sheetViews>
  <sheetFormatPr defaultRowHeight="14.4" x14ac:dyDescent="0.3"/>
  <cols>
    <col min="2" max="2" width="17.77734375" bestFit="1" customWidth="1"/>
    <col min="3" max="3" width="16.5546875" bestFit="1" customWidth="1"/>
    <col min="4" max="4" width="13.44140625" bestFit="1" customWidth="1"/>
    <col min="12" max="12" width="32" bestFit="1" customWidth="1"/>
  </cols>
  <sheetData>
    <row r="2" spans="2:12" x14ac:dyDescent="0.3">
      <c r="B2" s="48" t="s">
        <v>94</v>
      </c>
      <c r="C2" s="48"/>
      <c r="D2" s="48"/>
      <c r="E2" s="48"/>
      <c r="F2" s="48"/>
      <c r="G2" s="48"/>
      <c r="H2" s="48"/>
      <c r="I2" s="1"/>
      <c r="J2" s="1"/>
      <c r="K2" s="1"/>
      <c r="L2" s="1"/>
    </row>
    <row r="3" spans="2:12" x14ac:dyDescent="0.3">
      <c r="B3" s="4"/>
      <c r="C3" s="4" t="s">
        <v>73</v>
      </c>
      <c r="D3" s="4" t="s">
        <v>75</v>
      </c>
      <c r="E3" s="4" t="s">
        <v>77</v>
      </c>
      <c r="F3" s="4" t="s">
        <v>79</v>
      </c>
      <c r="G3" s="4" t="s">
        <v>81</v>
      </c>
      <c r="H3" s="4" t="s">
        <v>83</v>
      </c>
      <c r="I3" s="1"/>
      <c r="J3" s="1"/>
      <c r="K3" s="1"/>
      <c r="L3" s="1"/>
    </row>
    <row r="4" spans="2:12" x14ac:dyDescent="0.3">
      <c r="B4" s="37" t="s">
        <v>72</v>
      </c>
      <c r="C4" s="4" t="s">
        <v>74</v>
      </c>
      <c r="D4" s="4" t="s">
        <v>76</v>
      </c>
      <c r="E4" s="4" t="s">
        <v>78</v>
      </c>
      <c r="F4" s="4" t="s">
        <v>80</v>
      </c>
      <c r="G4" s="4" t="s">
        <v>82</v>
      </c>
      <c r="H4" s="4" t="s">
        <v>84</v>
      </c>
      <c r="I4" s="1"/>
      <c r="J4" s="1"/>
      <c r="K4" s="1"/>
      <c r="L4" s="1"/>
    </row>
    <row r="5" spans="2:12" x14ac:dyDescent="0.3">
      <c r="B5" s="37" t="s">
        <v>90</v>
      </c>
      <c r="C5" s="25">
        <v>1</v>
      </c>
      <c r="D5" s="25">
        <v>1</v>
      </c>
      <c r="E5" s="25">
        <v>0</v>
      </c>
      <c r="F5" s="25">
        <v>1</v>
      </c>
      <c r="G5" s="25">
        <v>0</v>
      </c>
      <c r="H5" s="25">
        <v>0</v>
      </c>
      <c r="I5" s="21" t="s">
        <v>102</v>
      </c>
      <c r="J5" s="1"/>
      <c r="K5" s="1"/>
      <c r="L5" s="1"/>
    </row>
    <row r="6" spans="2:12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x14ac:dyDescent="0.3">
      <c r="B7" s="48" t="s">
        <v>95</v>
      </c>
      <c r="C7" s="48"/>
      <c r="D7" s="48"/>
      <c r="E7" s="48"/>
      <c r="F7" s="48"/>
      <c r="G7" s="48"/>
      <c r="H7" s="48"/>
      <c r="I7" s="48"/>
      <c r="J7" s="48"/>
      <c r="K7" s="48"/>
    </row>
    <row r="8" spans="2:12" x14ac:dyDescent="0.3">
      <c r="B8" s="37"/>
      <c r="C8" s="37" t="s">
        <v>73</v>
      </c>
      <c r="D8" s="37" t="s">
        <v>75</v>
      </c>
      <c r="E8" s="37" t="s">
        <v>77</v>
      </c>
      <c r="F8" s="37" t="s">
        <v>79</v>
      </c>
      <c r="G8" s="37" t="s">
        <v>81</v>
      </c>
      <c r="H8" s="37" t="s">
        <v>83</v>
      </c>
      <c r="I8" s="37" t="s">
        <v>19</v>
      </c>
      <c r="J8" s="37" t="s">
        <v>16</v>
      </c>
      <c r="K8" s="37" t="s">
        <v>17</v>
      </c>
      <c r="L8" s="1"/>
    </row>
    <row r="9" spans="2:12" x14ac:dyDescent="0.3">
      <c r="B9" s="37" t="s">
        <v>33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37">
        <f t="shared" ref="I9:I16" si="0">SUMPRODUCT(C9:H9,$C$5:$H$5)</f>
        <v>1</v>
      </c>
      <c r="J9" s="37" t="s">
        <v>22</v>
      </c>
      <c r="K9" s="37">
        <v>1</v>
      </c>
      <c r="L9" s="1" t="str">
        <f ca="1">_xlfn.FORMULATEXT(I9)</f>
        <v>=SUMPRODUCT(C9:H9;$C$5:$H$5)</v>
      </c>
    </row>
    <row r="10" spans="2:12" x14ac:dyDescent="0.3">
      <c r="B10" s="37" t="s">
        <v>34</v>
      </c>
      <c r="C10" s="4">
        <v>0</v>
      </c>
      <c r="D10" s="4">
        <v>1</v>
      </c>
      <c r="E10" s="4">
        <v>1</v>
      </c>
      <c r="F10" s="4">
        <v>0</v>
      </c>
      <c r="G10" s="4">
        <v>0</v>
      </c>
      <c r="H10" s="4">
        <v>0</v>
      </c>
      <c r="I10" s="37">
        <f t="shared" si="0"/>
        <v>1</v>
      </c>
      <c r="J10" s="37" t="s">
        <v>22</v>
      </c>
      <c r="K10" s="37">
        <v>1</v>
      </c>
      <c r="L10" s="1" t="str">
        <f t="shared" ref="L10:L16" ca="1" si="1">_xlfn.FORMULATEXT(I10)</f>
        <v>=SUMPRODUCT(C10:H10;$C$5:$H$5)</v>
      </c>
    </row>
    <row r="11" spans="2:12" x14ac:dyDescent="0.3">
      <c r="B11" s="37" t="s">
        <v>35</v>
      </c>
      <c r="C11" s="4">
        <v>1</v>
      </c>
      <c r="D11" s="4">
        <v>0</v>
      </c>
      <c r="E11" s="4">
        <v>1</v>
      </c>
      <c r="F11" s="4">
        <v>0</v>
      </c>
      <c r="G11" s="4">
        <v>0</v>
      </c>
      <c r="H11" s="4">
        <v>0</v>
      </c>
      <c r="I11" s="37">
        <f t="shared" si="0"/>
        <v>1</v>
      </c>
      <c r="J11" s="37" t="s">
        <v>22</v>
      </c>
      <c r="K11" s="37">
        <v>1</v>
      </c>
      <c r="L11" s="1" t="str">
        <f t="shared" ca="1" si="1"/>
        <v>=SUMPRODUCT(C11:H11;$C$5:$H$5)</v>
      </c>
    </row>
    <row r="12" spans="2:12" x14ac:dyDescent="0.3">
      <c r="B12" s="37" t="s">
        <v>85</v>
      </c>
      <c r="C12" s="4">
        <v>1</v>
      </c>
      <c r="D12" s="4">
        <v>1</v>
      </c>
      <c r="E12" s="4">
        <v>0</v>
      </c>
      <c r="F12" s="4">
        <v>0</v>
      </c>
      <c r="G12" s="4">
        <v>1</v>
      </c>
      <c r="H12" s="4">
        <v>1</v>
      </c>
      <c r="I12" s="37">
        <f t="shared" si="0"/>
        <v>2</v>
      </c>
      <c r="J12" s="37" t="s">
        <v>22</v>
      </c>
      <c r="K12" s="37">
        <v>1</v>
      </c>
      <c r="L12" s="1" t="str">
        <f t="shared" ca="1" si="1"/>
        <v>=SUMPRODUCT(C12:H12;$C$5:$H$5)</v>
      </c>
    </row>
    <row r="13" spans="2:12" x14ac:dyDescent="0.3">
      <c r="B13" s="37" t="s">
        <v>86</v>
      </c>
      <c r="C13" s="4">
        <v>0</v>
      </c>
      <c r="D13" s="4">
        <v>0</v>
      </c>
      <c r="E13" s="4">
        <v>1</v>
      </c>
      <c r="F13" s="4">
        <v>1</v>
      </c>
      <c r="G13" s="4">
        <v>0</v>
      </c>
      <c r="H13" s="4">
        <v>0</v>
      </c>
      <c r="I13" s="37">
        <f t="shared" si="0"/>
        <v>1</v>
      </c>
      <c r="J13" s="37" t="s">
        <v>22</v>
      </c>
      <c r="K13" s="37">
        <v>1</v>
      </c>
      <c r="L13" s="1" t="str">
        <f t="shared" ca="1" si="1"/>
        <v>=SUMPRODUCT(C13:H13;$C$5:$H$5)</v>
      </c>
    </row>
    <row r="14" spans="2:12" x14ac:dyDescent="0.3">
      <c r="B14" s="37" t="s">
        <v>87</v>
      </c>
      <c r="C14" s="4">
        <v>0</v>
      </c>
      <c r="D14" s="4">
        <v>0</v>
      </c>
      <c r="E14" s="4">
        <v>1</v>
      </c>
      <c r="F14" s="4">
        <v>1</v>
      </c>
      <c r="G14" s="4">
        <v>0</v>
      </c>
      <c r="H14" s="4">
        <v>1</v>
      </c>
      <c r="I14" s="37">
        <f t="shared" si="0"/>
        <v>1</v>
      </c>
      <c r="J14" s="37" t="s">
        <v>22</v>
      </c>
      <c r="K14" s="37">
        <v>1</v>
      </c>
      <c r="L14" s="1" t="str">
        <f t="shared" ca="1" si="1"/>
        <v>=SUMPRODUCT(C14:H14;$C$5:$H$5)</v>
      </c>
    </row>
    <row r="15" spans="2:12" x14ac:dyDescent="0.3">
      <c r="B15" s="37" t="s">
        <v>88</v>
      </c>
      <c r="C15" s="4">
        <v>0</v>
      </c>
      <c r="D15" s="4">
        <v>1</v>
      </c>
      <c r="E15" s="4">
        <v>0</v>
      </c>
      <c r="F15" s="4">
        <v>0</v>
      </c>
      <c r="G15" s="4">
        <v>1</v>
      </c>
      <c r="H15" s="4">
        <v>0</v>
      </c>
      <c r="I15" s="37">
        <f t="shared" si="0"/>
        <v>1</v>
      </c>
      <c r="J15" s="37" t="s">
        <v>22</v>
      </c>
      <c r="K15" s="37">
        <v>1</v>
      </c>
      <c r="L15" s="1" t="str">
        <f t="shared" ca="1" si="1"/>
        <v>=SUMPRODUCT(C15:H15;$C$5:$H$5)</v>
      </c>
    </row>
    <row r="16" spans="2:12" x14ac:dyDescent="0.3">
      <c r="B16" s="37" t="s">
        <v>89</v>
      </c>
      <c r="C16" s="4">
        <v>0</v>
      </c>
      <c r="D16" s="4">
        <v>0</v>
      </c>
      <c r="E16" s="4">
        <v>0</v>
      </c>
      <c r="F16" s="4">
        <v>1</v>
      </c>
      <c r="G16" s="4">
        <v>1</v>
      </c>
      <c r="H16" s="4">
        <v>0</v>
      </c>
      <c r="I16" s="37">
        <f t="shared" si="0"/>
        <v>1</v>
      </c>
      <c r="J16" s="37" t="s">
        <v>22</v>
      </c>
      <c r="K16" s="37">
        <v>1</v>
      </c>
      <c r="L16" s="1" t="str">
        <f t="shared" ca="1" si="1"/>
        <v>=SUMPRODUCT(C16:H16;$C$5:$H$5)</v>
      </c>
    </row>
    <row r="17" spans="2:12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ht="18.600000000000001" thickBot="1" x14ac:dyDescent="0.4">
      <c r="B19" s="1"/>
      <c r="C19" s="38" t="s">
        <v>91</v>
      </c>
      <c r="D19" s="39" t="s">
        <v>93</v>
      </c>
      <c r="E19" s="1"/>
      <c r="F19" s="1"/>
      <c r="G19" s="1"/>
      <c r="H19" s="1"/>
      <c r="I19" s="1"/>
      <c r="J19" s="1"/>
      <c r="K19" s="1"/>
      <c r="L19" s="1"/>
    </row>
    <row r="20" spans="2:12" ht="19.2" thickTop="1" thickBot="1" x14ac:dyDescent="0.35">
      <c r="B20" s="1"/>
      <c r="C20" s="40" t="s">
        <v>92</v>
      </c>
      <c r="D20" s="41">
        <f>SUM(C5:H5)</f>
        <v>3</v>
      </c>
      <c r="E20" s="1"/>
      <c r="F20" s="1"/>
      <c r="G20" s="1"/>
      <c r="H20" s="1"/>
      <c r="I20" s="1"/>
      <c r="J20" s="1"/>
      <c r="K20" s="1"/>
      <c r="L20" s="1"/>
    </row>
    <row r="21" spans="2:12" ht="15" thickTop="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3">
      <c r="C22" s="42" t="s">
        <v>96</v>
      </c>
    </row>
  </sheetData>
  <mergeCells count="2">
    <mergeCell ref="B2:H2"/>
    <mergeCell ref="B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Brides</vt:lpstr>
      <vt:lpstr>Café</vt:lpstr>
      <vt:lpstr>Posteres</vt:lpstr>
      <vt:lpstr>Petróleo</vt:lpstr>
      <vt:lpstr>Torres telefônicas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Andriele Mendonça</dc:creator>
  <cp:lastModifiedBy>Andriele Mendonça</cp:lastModifiedBy>
  <dcterms:created xsi:type="dcterms:W3CDTF">2024-02-24T20:00:26Z</dcterms:created>
  <dcterms:modified xsi:type="dcterms:W3CDTF">2024-02-25T01:50:08Z</dcterms:modified>
</cp:coreProperties>
</file>