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E:\Users\Matthew\Desktop\"/>
    </mc:Choice>
  </mc:AlternateContent>
  <bookViews>
    <workbookView xWindow="0" yWindow="0" windowWidth="28800" windowHeight="12435" tabRatio="672"/>
  </bookViews>
  <sheets>
    <sheet name="Temp" sheetId="18" r:id="rId1"/>
  </sheets>
  <definedNames>
    <definedName name="BaseLine">Temp!$BI$6:$BI$94</definedName>
    <definedName name="CheeseSlice">Temp!$BJ$31</definedName>
    <definedName name="Chili">Temp!$BJ$32</definedName>
    <definedName name="ChzCupSlv">Temp!$BJ$64</definedName>
    <definedName name="Cocoa">Temp!$BJ$52</definedName>
    <definedName name="coffefilter">#REF!</definedName>
    <definedName name="FoodTray">Temp!$BJ$56</definedName>
    <definedName name="Frito">Temp!$BJ$39</definedName>
    <definedName name="GloveBox">Temp!$BJ$59</definedName>
    <definedName name="HDBuns">Temp!$BJ$28</definedName>
    <definedName name="HDWein">Temp!$BJ$27</definedName>
    <definedName name="HMBuns">Temp!$BJ$29</definedName>
    <definedName name="HMPat">Temp!$BJ$30</definedName>
    <definedName name="Jalep">Temp!$BJ$50</definedName>
    <definedName name="NachoCheese">Temp!$BJ$37</definedName>
    <definedName name="NapPack">Temp!$BJ$58</definedName>
    <definedName name="PlateSleeve">Temp!$BJ$60</definedName>
    <definedName name="PopOil">Temp!$BJ$34</definedName>
    <definedName name="PTRoll">Temp!$BJ$57</definedName>
    <definedName name="TortChip">Temp!$BJ$38</definedName>
  </definedName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04" i="18" l="1"/>
  <c r="BE103" i="18"/>
  <c r="BE102" i="18"/>
  <c r="BE101" i="18"/>
  <c r="BE94" i="18"/>
  <c r="BE93" i="18"/>
  <c r="BE92" i="18"/>
  <c r="BE91" i="18"/>
  <c r="BE90" i="18"/>
  <c r="BE89" i="18"/>
  <c r="BE88" i="18"/>
  <c r="BE84" i="18"/>
  <c r="BE83" i="18"/>
  <c r="BE82" i="18"/>
  <c r="BE81" i="18"/>
  <c r="BE80" i="18"/>
  <c r="BE79" i="18"/>
  <c r="BE78" i="18"/>
  <c r="BE77" i="18"/>
  <c r="BE76" i="18"/>
  <c r="BE75" i="18"/>
  <c r="BE74" i="18"/>
  <c r="BE73" i="18"/>
  <c r="BE72" i="18"/>
  <c r="BE71" i="18"/>
  <c r="BE65" i="18"/>
  <c r="BE64" i="18"/>
  <c r="BE63" i="18"/>
  <c r="BE62" i="18"/>
  <c r="BE61" i="18"/>
  <c r="BE60" i="18"/>
  <c r="BE59" i="18"/>
  <c r="BE58" i="18"/>
  <c r="BE57" i="18"/>
  <c r="BE56" i="18"/>
  <c r="BE55" i="18"/>
  <c r="BE54" i="18"/>
  <c r="BE53" i="18"/>
  <c r="BE52" i="18"/>
  <c r="BE51" i="18"/>
  <c r="BE50" i="18"/>
  <c r="BE49" i="18"/>
  <c r="BE48" i="18"/>
  <c r="BE47" i="18"/>
  <c r="BE46" i="18"/>
  <c r="BE45" i="18"/>
  <c r="BE44" i="18"/>
  <c r="BE43" i="18"/>
  <c r="BE42" i="18"/>
  <c r="BE41" i="18"/>
  <c r="BE40" i="18"/>
  <c r="BE39" i="18"/>
  <c r="BE38" i="18"/>
  <c r="BE37" i="18"/>
  <c r="BE36" i="18"/>
  <c r="BE35" i="18"/>
  <c r="BE34" i="18"/>
  <c r="BE33" i="18"/>
  <c r="BE32" i="18"/>
  <c r="BE31" i="18"/>
  <c r="BE30" i="18"/>
  <c r="BE29" i="18"/>
  <c r="BE28" i="18"/>
  <c r="BE27" i="18"/>
  <c r="BE21" i="18"/>
  <c r="BE20" i="18"/>
  <c r="BE18" i="18"/>
  <c r="BE17" i="18"/>
  <c r="BE16" i="18"/>
  <c r="BE14" i="18"/>
  <c r="BE12" i="18"/>
  <c r="BE11" i="18"/>
  <c r="BE10" i="18"/>
  <c r="BE9" i="18"/>
  <c r="BE8" i="18"/>
  <c r="BE7" i="18"/>
  <c r="BE6" i="18"/>
  <c r="E104" i="18"/>
  <c r="E103" i="18"/>
  <c r="E102" i="18"/>
  <c r="E101" i="18"/>
  <c r="E94" i="18"/>
  <c r="E93" i="18"/>
  <c r="E92" i="18"/>
  <c r="E91" i="18"/>
  <c r="E90" i="18"/>
  <c r="E89" i="18"/>
  <c r="E88" i="18"/>
  <c r="E84" i="18"/>
  <c r="E83" i="18"/>
  <c r="E82" i="18"/>
  <c r="E81" i="18"/>
  <c r="E80" i="18"/>
  <c r="E79" i="18"/>
  <c r="E78" i="18"/>
  <c r="E77" i="18"/>
  <c r="E76" i="18"/>
  <c r="E75" i="18"/>
  <c r="E74" i="18"/>
  <c r="E73" i="18"/>
  <c r="E72" i="18"/>
  <c r="E71" i="18"/>
  <c r="E65" i="18"/>
  <c r="E64" i="18"/>
  <c r="E63" i="18"/>
  <c r="E62" i="18"/>
  <c r="E61" i="18"/>
  <c r="E60" i="18"/>
  <c r="E59" i="18"/>
  <c r="E58" i="18"/>
  <c r="E57" i="18"/>
  <c r="E56" i="18"/>
  <c r="E55" i="18"/>
  <c r="E54" i="18"/>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E21" i="18"/>
  <c r="E20" i="18"/>
  <c r="E18" i="18"/>
  <c r="E17" i="18"/>
  <c r="E16" i="18"/>
  <c r="E14" i="18"/>
  <c r="E12" i="18"/>
  <c r="E11" i="18"/>
  <c r="E10" i="18"/>
  <c r="E9" i="18"/>
  <c r="E8" i="18"/>
  <c r="E7" i="18"/>
  <c r="E6" i="18"/>
  <c r="J7" i="18"/>
  <c r="I7" i="18"/>
  <c r="BB52" i="18"/>
  <c r="AW52" i="18"/>
  <c r="AR52" i="18"/>
  <c r="AM52" i="18"/>
  <c r="AH52" i="18"/>
  <c r="AC52" i="18"/>
  <c r="X52" i="18"/>
  <c r="S52" i="18"/>
  <c r="N52" i="18"/>
  <c r="I52" i="18"/>
  <c r="BB104" i="18" l="1"/>
  <c r="BB103" i="18"/>
  <c r="BB102" i="18"/>
  <c r="BB101" i="18"/>
  <c r="BB94" i="18"/>
  <c r="BB93" i="18"/>
  <c r="BB92" i="18"/>
  <c r="BB91" i="18"/>
  <c r="BB90" i="18"/>
  <c r="BB89" i="18"/>
  <c r="BB88" i="18"/>
  <c r="BB84" i="18"/>
  <c r="BB83" i="18"/>
  <c r="BB82" i="18"/>
  <c r="BB81" i="18"/>
  <c r="BB80" i="18"/>
  <c r="BB79" i="18"/>
  <c r="BB78" i="18"/>
  <c r="BB77" i="18"/>
  <c r="BB76" i="18"/>
  <c r="BB75" i="18"/>
  <c r="BB74" i="18"/>
  <c r="BB73" i="18"/>
  <c r="BB72" i="18"/>
  <c r="BB71" i="18"/>
  <c r="BB65" i="18"/>
  <c r="BB64" i="18"/>
  <c r="BB63" i="18"/>
  <c r="BB62" i="18"/>
  <c r="BB61" i="18"/>
  <c r="BB60" i="18"/>
  <c r="BB59" i="18"/>
  <c r="BB58" i="18"/>
  <c r="BB57" i="18"/>
  <c r="BB56" i="18"/>
  <c r="BB55" i="18"/>
  <c r="BB54" i="18"/>
  <c r="BB53" i="18"/>
  <c r="BB51" i="18"/>
  <c r="BB50" i="18"/>
  <c r="BB49" i="18"/>
  <c r="BB48" i="18"/>
  <c r="BB47" i="18"/>
  <c r="BB46" i="18"/>
  <c r="BB45" i="18"/>
  <c r="BB44" i="18"/>
  <c r="BB43" i="18"/>
  <c r="BB42" i="18"/>
  <c r="BB41" i="18"/>
  <c r="BB40" i="18"/>
  <c r="BB39" i="18"/>
  <c r="BB38" i="18"/>
  <c r="BB37" i="18"/>
  <c r="BB36" i="18"/>
  <c r="BB35" i="18"/>
  <c r="BB34" i="18"/>
  <c r="BB33" i="18"/>
  <c r="BB32" i="18"/>
  <c r="BB31" i="18"/>
  <c r="BB30" i="18"/>
  <c r="BB29" i="18"/>
  <c r="BB28" i="18"/>
  <c r="BB27" i="18"/>
  <c r="BB21" i="18"/>
  <c r="BB20" i="18"/>
  <c r="BB18" i="18"/>
  <c r="BB17" i="18"/>
  <c r="BB16" i="18"/>
  <c r="BB14" i="18"/>
  <c r="BB12" i="18"/>
  <c r="BB11" i="18"/>
  <c r="BB10" i="18"/>
  <c r="BB9" i="18"/>
  <c r="BB8" i="18"/>
  <c r="BB7" i="18"/>
  <c r="BB6" i="18"/>
  <c r="AW104" i="18"/>
  <c r="AW103" i="18"/>
  <c r="AW102" i="18"/>
  <c r="AW101" i="18"/>
  <c r="AW94" i="18"/>
  <c r="AW93" i="18"/>
  <c r="AW92" i="18"/>
  <c r="AW91" i="18"/>
  <c r="AW90" i="18"/>
  <c r="AW89" i="18"/>
  <c r="AW88" i="18"/>
  <c r="AW84" i="18"/>
  <c r="AW83" i="18"/>
  <c r="AW82" i="18"/>
  <c r="AW81" i="18"/>
  <c r="AW80" i="18"/>
  <c r="AW79" i="18"/>
  <c r="AW78" i="18"/>
  <c r="AW77" i="18"/>
  <c r="AW76" i="18"/>
  <c r="AW75" i="18"/>
  <c r="AW74" i="18"/>
  <c r="AW73" i="18"/>
  <c r="AW72" i="18"/>
  <c r="AW71" i="18"/>
  <c r="AW65" i="18"/>
  <c r="AW64" i="18"/>
  <c r="AW63" i="18"/>
  <c r="AW62" i="18"/>
  <c r="AW61" i="18"/>
  <c r="AW60" i="18"/>
  <c r="AW59" i="18"/>
  <c r="AW58" i="18"/>
  <c r="AW57" i="18"/>
  <c r="AW56" i="18"/>
  <c r="AW55" i="18"/>
  <c r="AW54" i="18"/>
  <c r="AW53" i="18"/>
  <c r="AW51" i="18"/>
  <c r="AW50" i="18"/>
  <c r="AW49" i="18"/>
  <c r="AW48" i="18"/>
  <c r="AW47" i="18"/>
  <c r="AW46" i="18"/>
  <c r="AW45" i="18"/>
  <c r="AW44" i="18"/>
  <c r="AW43" i="18"/>
  <c r="AW42" i="18"/>
  <c r="AW41" i="18"/>
  <c r="AW40" i="18"/>
  <c r="AW39" i="18"/>
  <c r="AW38" i="18"/>
  <c r="AW37" i="18"/>
  <c r="AW36" i="18"/>
  <c r="AW35" i="18"/>
  <c r="AW34" i="18"/>
  <c r="AW33" i="18"/>
  <c r="AW32" i="18"/>
  <c r="AW31" i="18"/>
  <c r="AW30" i="18"/>
  <c r="AW29" i="18"/>
  <c r="AW28" i="18"/>
  <c r="AW27" i="18"/>
  <c r="AW21" i="18"/>
  <c r="AW20" i="18"/>
  <c r="AW18" i="18"/>
  <c r="AW17" i="18"/>
  <c r="AW16" i="18"/>
  <c r="AW14" i="18"/>
  <c r="AW12" i="18"/>
  <c r="AW11" i="18"/>
  <c r="AW10" i="18"/>
  <c r="AW9" i="18"/>
  <c r="AW8" i="18"/>
  <c r="AW7" i="18"/>
  <c r="AW6" i="18"/>
  <c r="AR104" i="18"/>
  <c r="AR103" i="18"/>
  <c r="AR102" i="18"/>
  <c r="AR101" i="18"/>
  <c r="AR94" i="18"/>
  <c r="AR93" i="18"/>
  <c r="AR92" i="18"/>
  <c r="AR91" i="18"/>
  <c r="AR90" i="18"/>
  <c r="AR89" i="18"/>
  <c r="AR88" i="18"/>
  <c r="AR84" i="18"/>
  <c r="AR83" i="18"/>
  <c r="AR82" i="18"/>
  <c r="AR81" i="18"/>
  <c r="AR80" i="18"/>
  <c r="AR79" i="18"/>
  <c r="AR78" i="18"/>
  <c r="AR77" i="18"/>
  <c r="AR76" i="18"/>
  <c r="AR75" i="18"/>
  <c r="AR74" i="18"/>
  <c r="AR73" i="18"/>
  <c r="AR72" i="18"/>
  <c r="AR71" i="18"/>
  <c r="AR65" i="18"/>
  <c r="AR64" i="18"/>
  <c r="AR63" i="18"/>
  <c r="AR62" i="18"/>
  <c r="AR61" i="18"/>
  <c r="AR60" i="18"/>
  <c r="AR59" i="18"/>
  <c r="AR58" i="18"/>
  <c r="AR57" i="18"/>
  <c r="AR56" i="18"/>
  <c r="AR55" i="18"/>
  <c r="AR54" i="18"/>
  <c r="AR53" i="18"/>
  <c r="AR51" i="18"/>
  <c r="AR50" i="18"/>
  <c r="AR49" i="18"/>
  <c r="AR48" i="18"/>
  <c r="AR47" i="18"/>
  <c r="AR46" i="18"/>
  <c r="AR45" i="18"/>
  <c r="AR44" i="18"/>
  <c r="AR43" i="18"/>
  <c r="AR42" i="18"/>
  <c r="AR41" i="18"/>
  <c r="AR40" i="18"/>
  <c r="AR39" i="18"/>
  <c r="AR38" i="18"/>
  <c r="AR37" i="18"/>
  <c r="AR36" i="18"/>
  <c r="AR35" i="18"/>
  <c r="AR34" i="18"/>
  <c r="AR33" i="18"/>
  <c r="AR32" i="18"/>
  <c r="AR31" i="18"/>
  <c r="AR30" i="18"/>
  <c r="AR29" i="18"/>
  <c r="AR28" i="18"/>
  <c r="AR27" i="18"/>
  <c r="AR21" i="18"/>
  <c r="AR20" i="18"/>
  <c r="AR18" i="18"/>
  <c r="AR17" i="18"/>
  <c r="AR16" i="18"/>
  <c r="AR14" i="18"/>
  <c r="AR12" i="18"/>
  <c r="AR11" i="18"/>
  <c r="AR10" i="18"/>
  <c r="AR9" i="18"/>
  <c r="AR8" i="18"/>
  <c r="AR7" i="18"/>
  <c r="AR6" i="18"/>
  <c r="AM104" i="18"/>
  <c r="AM103" i="18"/>
  <c r="AM102" i="18"/>
  <c r="AM101" i="18"/>
  <c r="AM94" i="18"/>
  <c r="AM93" i="18"/>
  <c r="AM92" i="18"/>
  <c r="AM91" i="18"/>
  <c r="AM90" i="18"/>
  <c r="AM89" i="18"/>
  <c r="AM88" i="18"/>
  <c r="AM84" i="18"/>
  <c r="AM83" i="18"/>
  <c r="AM82" i="18"/>
  <c r="AM81" i="18"/>
  <c r="AM80" i="18"/>
  <c r="AM79" i="18"/>
  <c r="AM78" i="18"/>
  <c r="AM77" i="18"/>
  <c r="AM76" i="18"/>
  <c r="AM75" i="18"/>
  <c r="AM74" i="18"/>
  <c r="AM73" i="18"/>
  <c r="AM72" i="18"/>
  <c r="AM71" i="18"/>
  <c r="AM65" i="18"/>
  <c r="AM64" i="18"/>
  <c r="AM63" i="18"/>
  <c r="AM62" i="18"/>
  <c r="AM61" i="18"/>
  <c r="AM60" i="18"/>
  <c r="AM59" i="18"/>
  <c r="AM58" i="18"/>
  <c r="AM57" i="18"/>
  <c r="AM56" i="18"/>
  <c r="AM55" i="18"/>
  <c r="AM54" i="18"/>
  <c r="AM53" i="18"/>
  <c r="AM51" i="18"/>
  <c r="AM50" i="18"/>
  <c r="AM49" i="18"/>
  <c r="AM48" i="18"/>
  <c r="AM47" i="18"/>
  <c r="AM46" i="18"/>
  <c r="AM45" i="18"/>
  <c r="AM44" i="18"/>
  <c r="AM43" i="18"/>
  <c r="AM42" i="18"/>
  <c r="AM41" i="18"/>
  <c r="AM40" i="18"/>
  <c r="AM39" i="18"/>
  <c r="AM38" i="18"/>
  <c r="AM37" i="18"/>
  <c r="AM36" i="18"/>
  <c r="AM35" i="18"/>
  <c r="AM34" i="18"/>
  <c r="AM33" i="18"/>
  <c r="AM32" i="18"/>
  <c r="AM31" i="18"/>
  <c r="AM30" i="18"/>
  <c r="AM29" i="18"/>
  <c r="AM28" i="18"/>
  <c r="AM27" i="18"/>
  <c r="AM21" i="18"/>
  <c r="AM20" i="18"/>
  <c r="AM18" i="18"/>
  <c r="AM17" i="18"/>
  <c r="AM16" i="18"/>
  <c r="AM14" i="18"/>
  <c r="AM12" i="18"/>
  <c r="AM11" i="18"/>
  <c r="AM10" i="18"/>
  <c r="AM9" i="18"/>
  <c r="AM8" i="18"/>
  <c r="AM7" i="18"/>
  <c r="AM6" i="18"/>
  <c r="AH104" i="18"/>
  <c r="AH103" i="18"/>
  <c r="AH102" i="18"/>
  <c r="AH101" i="18"/>
  <c r="AH94" i="18"/>
  <c r="AH93" i="18"/>
  <c r="AH92" i="18"/>
  <c r="AH91" i="18"/>
  <c r="AH90" i="18"/>
  <c r="AH89" i="18"/>
  <c r="AH88" i="18"/>
  <c r="AH84" i="18"/>
  <c r="AH83" i="18"/>
  <c r="AH82" i="18"/>
  <c r="AH81" i="18"/>
  <c r="AH80" i="18"/>
  <c r="AH79" i="18"/>
  <c r="AH78" i="18"/>
  <c r="AH77" i="18"/>
  <c r="AH76" i="18"/>
  <c r="AH75" i="18"/>
  <c r="AH74" i="18"/>
  <c r="AH73" i="18"/>
  <c r="AH72" i="18"/>
  <c r="AH71" i="18"/>
  <c r="AH65" i="18"/>
  <c r="AH64" i="18"/>
  <c r="AH63" i="18"/>
  <c r="AH62" i="18"/>
  <c r="AH61" i="18"/>
  <c r="AH60" i="18"/>
  <c r="AH59" i="18"/>
  <c r="AH58" i="18"/>
  <c r="AH57" i="18"/>
  <c r="AH56" i="18"/>
  <c r="AH55" i="18"/>
  <c r="AH54" i="18"/>
  <c r="AH53" i="18"/>
  <c r="AH51" i="18"/>
  <c r="AH50" i="18"/>
  <c r="AH49" i="18"/>
  <c r="AH48" i="18"/>
  <c r="AH47" i="18"/>
  <c r="AH46" i="18"/>
  <c r="AH45" i="18"/>
  <c r="AH44" i="18"/>
  <c r="AH43" i="18"/>
  <c r="AH42" i="18"/>
  <c r="AH41" i="18"/>
  <c r="AH40" i="18"/>
  <c r="AH39" i="18"/>
  <c r="AH38" i="18"/>
  <c r="AH37" i="18"/>
  <c r="AH36" i="18"/>
  <c r="AH35" i="18"/>
  <c r="AH34" i="18"/>
  <c r="AH33" i="18"/>
  <c r="AH32" i="18"/>
  <c r="AH31" i="18"/>
  <c r="AH30" i="18"/>
  <c r="AH29" i="18"/>
  <c r="AH28" i="18"/>
  <c r="AH27" i="18"/>
  <c r="AH21" i="18"/>
  <c r="AH20" i="18"/>
  <c r="AH18" i="18"/>
  <c r="AH17" i="18"/>
  <c r="AH16" i="18"/>
  <c r="AH14" i="18"/>
  <c r="AH12" i="18"/>
  <c r="AH11" i="18"/>
  <c r="AH10" i="18"/>
  <c r="AH9" i="18"/>
  <c r="AH8" i="18"/>
  <c r="AH7" i="18"/>
  <c r="AH6" i="18"/>
  <c r="AC104" i="18"/>
  <c r="AC103" i="18"/>
  <c r="AC102" i="18"/>
  <c r="AC101" i="18"/>
  <c r="AC94" i="18"/>
  <c r="AC93" i="18"/>
  <c r="AC92" i="18"/>
  <c r="AC91" i="18"/>
  <c r="AC90" i="18"/>
  <c r="AC89" i="18"/>
  <c r="AC88" i="18"/>
  <c r="AC84" i="18"/>
  <c r="AC83" i="18"/>
  <c r="AC82" i="18"/>
  <c r="AC81" i="18"/>
  <c r="AC80" i="18"/>
  <c r="AC79" i="18"/>
  <c r="AC78" i="18"/>
  <c r="AC77" i="18"/>
  <c r="AC76" i="18"/>
  <c r="AC75" i="18"/>
  <c r="AC74" i="18"/>
  <c r="AC73" i="18"/>
  <c r="AC72" i="18"/>
  <c r="AC71" i="18"/>
  <c r="AC65" i="18"/>
  <c r="AC64" i="18"/>
  <c r="AC63" i="18"/>
  <c r="AC62" i="18"/>
  <c r="AC61" i="18"/>
  <c r="AC60" i="18"/>
  <c r="AC59" i="18"/>
  <c r="AC58" i="18"/>
  <c r="AC57" i="18"/>
  <c r="AC56" i="18"/>
  <c r="AC55" i="18"/>
  <c r="AC54" i="18"/>
  <c r="AC53" i="18"/>
  <c r="AC51" i="18"/>
  <c r="AC50" i="18"/>
  <c r="AC49" i="18"/>
  <c r="AC48" i="18"/>
  <c r="AC47" i="18"/>
  <c r="AC46" i="18"/>
  <c r="AC45" i="18"/>
  <c r="AC44" i="18"/>
  <c r="AC43" i="18"/>
  <c r="AC42" i="18"/>
  <c r="AC41" i="18"/>
  <c r="AC40" i="18"/>
  <c r="AC39" i="18"/>
  <c r="AC38" i="18"/>
  <c r="AC37" i="18"/>
  <c r="AC36" i="18"/>
  <c r="AC35" i="18"/>
  <c r="AC34" i="18"/>
  <c r="AC33" i="18"/>
  <c r="AC32" i="18"/>
  <c r="AC31" i="18"/>
  <c r="AC30" i="18"/>
  <c r="AC29" i="18"/>
  <c r="AC28" i="18"/>
  <c r="AC27" i="18"/>
  <c r="AC21" i="18"/>
  <c r="AC20" i="18"/>
  <c r="AC18" i="18"/>
  <c r="AC17" i="18"/>
  <c r="AC16" i="18"/>
  <c r="AC14" i="18"/>
  <c r="AC12" i="18"/>
  <c r="AC11" i="18"/>
  <c r="AC10" i="18"/>
  <c r="AC9" i="18"/>
  <c r="AC8" i="18"/>
  <c r="AC7" i="18"/>
  <c r="AC6" i="18"/>
  <c r="X104" i="18"/>
  <c r="X103" i="18"/>
  <c r="X102" i="18"/>
  <c r="X101" i="18"/>
  <c r="X94" i="18"/>
  <c r="X93" i="18"/>
  <c r="X92" i="18"/>
  <c r="X91" i="18"/>
  <c r="X90" i="18"/>
  <c r="X89" i="18"/>
  <c r="X88" i="18"/>
  <c r="X84" i="18"/>
  <c r="X83" i="18"/>
  <c r="X82" i="18"/>
  <c r="X81" i="18"/>
  <c r="X80" i="18"/>
  <c r="X79" i="18"/>
  <c r="X78" i="18"/>
  <c r="X77" i="18"/>
  <c r="X76" i="18"/>
  <c r="X75" i="18"/>
  <c r="X74" i="18"/>
  <c r="X73" i="18"/>
  <c r="X72" i="18"/>
  <c r="X71" i="18"/>
  <c r="X65" i="18"/>
  <c r="X64" i="18"/>
  <c r="X63" i="18"/>
  <c r="X62" i="18"/>
  <c r="X61" i="18"/>
  <c r="X60" i="18"/>
  <c r="X59" i="18"/>
  <c r="X58" i="18"/>
  <c r="X57" i="18"/>
  <c r="X56" i="18"/>
  <c r="X55" i="18"/>
  <c r="X54" i="18"/>
  <c r="X53" i="18"/>
  <c r="X51" i="18"/>
  <c r="X50" i="18"/>
  <c r="X49" i="18"/>
  <c r="X48" i="18"/>
  <c r="X47" i="18"/>
  <c r="X46" i="18"/>
  <c r="X45" i="18"/>
  <c r="X44" i="18"/>
  <c r="X43" i="18"/>
  <c r="X42" i="18"/>
  <c r="X41" i="18"/>
  <c r="X40" i="18"/>
  <c r="X39" i="18"/>
  <c r="X38" i="18"/>
  <c r="X37" i="18"/>
  <c r="X36" i="18"/>
  <c r="X35" i="18"/>
  <c r="X34" i="18"/>
  <c r="X33" i="18"/>
  <c r="X32" i="18"/>
  <c r="X31" i="18"/>
  <c r="X30" i="18"/>
  <c r="X29" i="18"/>
  <c r="X28" i="18"/>
  <c r="X27" i="18"/>
  <c r="X21" i="18"/>
  <c r="X20" i="18"/>
  <c r="X18" i="18"/>
  <c r="X17" i="18"/>
  <c r="X16" i="18"/>
  <c r="X14" i="18"/>
  <c r="X12" i="18"/>
  <c r="X11" i="18"/>
  <c r="X10" i="18"/>
  <c r="X9" i="18"/>
  <c r="X8" i="18"/>
  <c r="X7" i="18"/>
  <c r="X6" i="18"/>
  <c r="S104" i="18"/>
  <c r="S103" i="18"/>
  <c r="S102" i="18"/>
  <c r="S101" i="18"/>
  <c r="S94" i="18"/>
  <c r="S93" i="18"/>
  <c r="S92" i="18"/>
  <c r="S91" i="18"/>
  <c r="S90" i="18"/>
  <c r="S89" i="18"/>
  <c r="S88" i="18"/>
  <c r="S84" i="18"/>
  <c r="S83" i="18"/>
  <c r="S82" i="18"/>
  <c r="S81" i="18"/>
  <c r="S80" i="18"/>
  <c r="S79" i="18"/>
  <c r="S78" i="18"/>
  <c r="S77" i="18"/>
  <c r="S76" i="18"/>
  <c r="S75" i="18"/>
  <c r="S74" i="18"/>
  <c r="S73" i="18"/>
  <c r="S72" i="18"/>
  <c r="S71" i="18"/>
  <c r="S65" i="18"/>
  <c r="S64" i="18"/>
  <c r="S63" i="18"/>
  <c r="S62" i="18"/>
  <c r="S61" i="18"/>
  <c r="S60" i="18"/>
  <c r="S59" i="18"/>
  <c r="S58" i="18"/>
  <c r="S57" i="18"/>
  <c r="S56" i="18"/>
  <c r="S55" i="18"/>
  <c r="S54" i="18"/>
  <c r="S53" i="18"/>
  <c r="S51" i="18"/>
  <c r="S50" i="18"/>
  <c r="S49" i="18"/>
  <c r="S48" i="18"/>
  <c r="S47" i="18"/>
  <c r="S46" i="18"/>
  <c r="S45" i="18"/>
  <c r="S44" i="18"/>
  <c r="S43" i="18"/>
  <c r="S42" i="18"/>
  <c r="S41" i="18"/>
  <c r="S40" i="18"/>
  <c r="S39" i="18"/>
  <c r="S38" i="18"/>
  <c r="S37" i="18"/>
  <c r="S36" i="18"/>
  <c r="S35" i="18"/>
  <c r="S34" i="18"/>
  <c r="S33" i="18"/>
  <c r="S32" i="18"/>
  <c r="S31" i="18"/>
  <c r="S30" i="18"/>
  <c r="S29" i="18"/>
  <c r="S28" i="18"/>
  <c r="S27" i="18"/>
  <c r="S21" i="18"/>
  <c r="S20" i="18"/>
  <c r="S18" i="18"/>
  <c r="S17" i="18"/>
  <c r="S16" i="18"/>
  <c r="S14" i="18"/>
  <c r="S12" i="18"/>
  <c r="S11" i="18"/>
  <c r="S10" i="18"/>
  <c r="S9" i="18"/>
  <c r="S8" i="18"/>
  <c r="S7" i="18"/>
  <c r="S6" i="18"/>
  <c r="N104" i="18"/>
  <c r="N103" i="18"/>
  <c r="N102" i="18"/>
  <c r="N101" i="18"/>
  <c r="N94" i="18"/>
  <c r="N93" i="18"/>
  <c r="N92" i="18"/>
  <c r="N91" i="18"/>
  <c r="N90" i="18"/>
  <c r="N89" i="18"/>
  <c r="N88" i="18"/>
  <c r="N84" i="18"/>
  <c r="N83" i="18"/>
  <c r="N82" i="18"/>
  <c r="N81" i="18"/>
  <c r="N80" i="18"/>
  <c r="N79" i="18"/>
  <c r="N78" i="18"/>
  <c r="N77" i="18"/>
  <c r="N76" i="18"/>
  <c r="N75" i="18"/>
  <c r="N74" i="18"/>
  <c r="N73" i="18"/>
  <c r="N72" i="18"/>
  <c r="N71" i="18"/>
  <c r="N65" i="18"/>
  <c r="N64" i="18"/>
  <c r="N63" i="18"/>
  <c r="N62" i="18"/>
  <c r="N61" i="18"/>
  <c r="N60" i="18"/>
  <c r="N59" i="18"/>
  <c r="N58" i="18"/>
  <c r="N57" i="18"/>
  <c r="N56" i="18"/>
  <c r="N55" i="18"/>
  <c r="N54" i="18"/>
  <c r="N53" i="18"/>
  <c r="N51" i="18"/>
  <c r="N50" i="18"/>
  <c r="N49" i="18"/>
  <c r="N48" i="18"/>
  <c r="N47" i="18"/>
  <c r="N46" i="18"/>
  <c r="N45" i="18"/>
  <c r="N44" i="18"/>
  <c r="N43" i="18"/>
  <c r="N42" i="18"/>
  <c r="N41" i="18"/>
  <c r="N40" i="18"/>
  <c r="N39" i="18"/>
  <c r="N38" i="18"/>
  <c r="N37" i="18"/>
  <c r="N36" i="18"/>
  <c r="N35" i="18"/>
  <c r="N34" i="18"/>
  <c r="N33" i="18"/>
  <c r="N32" i="18"/>
  <c r="N31" i="18"/>
  <c r="N30" i="18"/>
  <c r="N29" i="18"/>
  <c r="N28" i="18"/>
  <c r="N27" i="18"/>
  <c r="N21" i="18"/>
  <c r="N20" i="18"/>
  <c r="N18" i="18"/>
  <c r="N17" i="18"/>
  <c r="N16" i="18"/>
  <c r="N14" i="18"/>
  <c r="N12" i="18"/>
  <c r="N11" i="18"/>
  <c r="N10" i="18"/>
  <c r="N9" i="18"/>
  <c r="N8" i="18"/>
  <c r="N7" i="18"/>
  <c r="I51" i="18"/>
  <c r="BC64" i="18"/>
  <c r="AX64" i="18"/>
  <c r="AS64" i="18"/>
  <c r="AN64" i="18"/>
  <c r="AI64" i="18"/>
  <c r="AD64" i="18"/>
  <c r="Y64" i="18"/>
  <c r="T64" i="18"/>
  <c r="O64" i="18"/>
  <c r="J64" i="18"/>
  <c r="I64" i="18"/>
  <c r="BC57" i="18"/>
  <c r="AX57" i="18"/>
  <c r="AS57" i="18"/>
  <c r="AN57" i="18"/>
  <c r="AI57" i="18"/>
  <c r="AD57" i="18"/>
  <c r="Y57" i="18"/>
  <c r="T57" i="18"/>
  <c r="O57" i="18"/>
  <c r="J57" i="18"/>
  <c r="I57" i="18"/>
  <c r="BC58" i="18"/>
  <c r="AX58" i="18"/>
  <c r="AS58" i="18"/>
  <c r="AN58" i="18"/>
  <c r="AI58" i="18"/>
  <c r="AD58" i="18"/>
  <c r="Y58" i="18"/>
  <c r="T58" i="18"/>
  <c r="O58" i="18"/>
  <c r="J58" i="18"/>
  <c r="I58" i="18"/>
  <c r="BC59" i="18"/>
  <c r="AX59" i="18"/>
  <c r="AS59" i="18"/>
  <c r="AN59" i="18"/>
  <c r="AI59" i="18"/>
  <c r="AD59" i="18"/>
  <c r="Y59" i="18"/>
  <c r="T59" i="18"/>
  <c r="O59" i="18"/>
  <c r="J59" i="18"/>
  <c r="BC104" i="18"/>
  <c r="BC103" i="18"/>
  <c r="BC102" i="18"/>
  <c r="BC101" i="18"/>
  <c r="BC94" i="18"/>
  <c r="BC93" i="18"/>
  <c r="BC92" i="18"/>
  <c r="BC91" i="18"/>
  <c r="BC90" i="18"/>
  <c r="BC89" i="18"/>
  <c r="BC88" i="18"/>
  <c r="BC84" i="18"/>
  <c r="BC83" i="18"/>
  <c r="BF83" i="18" s="1"/>
  <c r="BC82" i="18"/>
  <c r="BC81" i="18"/>
  <c r="BC80" i="18"/>
  <c r="BC79" i="18"/>
  <c r="BC78" i="18"/>
  <c r="BC77" i="18"/>
  <c r="BC76" i="18"/>
  <c r="BC75" i="18"/>
  <c r="BC74" i="18"/>
  <c r="BC73" i="18"/>
  <c r="BC72" i="18"/>
  <c r="BC71" i="18"/>
  <c r="BF71" i="18" s="1"/>
  <c r="BC65" i="18"/>
  <c r="BC63" i="18"/>
  <c r="BC62" i="18"/>
  <c r="BC61" i="18"/>
  <c r="BC60" i="18"/>
  <c r="BC56" i="18"/>
  <c r="BC55" i="18"/>
  <c r="BC54" i="18"/>
  <c r="BC53" i="18"/>
  <c r="BC52" i="18"/>
  <c r="BC51" i="18"/>
  <c r="BC50" i="18"/>
  <c r="BC49" i="18"/>
  <c r="BC48" i="18"/>
  <c r="BC47" i="18"/>
  <c r="BC46" i="18"/>
  <c r="BC45" i="18"/>
  <c r="BC44" i="18"/>
  <c r="BC43" i="18"/>
  <c r="BC42" i="18"/>
  <c r="BC41" i="18"/>
  <c r="BC40" i="18"/>
  <c r="BC39" i="18"/>
  <c r="BC38" i="18"/>
  <c r="BC37" i="18"/>
  <c r="BC36" i="18"/>
  <c r="BC35" i="18"/>
  <c r="BC34" i="18"/>
  <c r="BC33" i="18"/>
  <c r="BC32" i="18"/>
  <c r="BC31" i="18"/>
  <c r="BC30" i="18"/>
  <c r="BC29" i="18"/>
  <c r="BC28" i="18"/>
  <c r="BC27" i="18"/>
  <c r="BC21" i="18"/>
  <c r="BF21" i="18" s="1"/>
  <c r="BC20" i="18"/>
  <c r="BC18" i="18"/>
  <c r="BC17" i="18"/>
  <c r="BC16" i="18"/>
  <c r="BC14" i="18"/>
  <c r="BC12" i="18"/>
  <c r="BC11" i="18"/>
  <c r="BC10" i="18"/>
  <c r="BC9" i="18"/>
  <c r="BC8" i="18"/>
  <c r="BC7" i="18"/>
  <c r="BC6" i="18"/>
  <c r="AX104" i="18"/>
  <c r="AX103" i="18"/>
  <c r="AX102" i="18"/>
  <c r="AX101" i="18"/>
  <c r="AX94" i="18"/>
  <c r="AX93" i="18"/>
  <c r="AX92" i="18"/>
  <c r="AX91" i="18"/>
  <c r="AX90" i="18"/>
  <c r="AX89" i="18"/>
  <c r="AX88" i="18"/>
  <c r="AX84" i="18"/>
  <c r="AX83" i="18"/>
  <c r="AX82" i="18"/>
  <c r="AX81" i="18"/>
  <c r="AX80" i="18"/>
  <c r="AX79" i="18"/>
  <c r="AX78" i="18"/>
  <c r="AX77" i="18"/>
  <c r="AX76" i="18"/>
  <c r="AX75" i="18"/>
  <c r="AX74" i="18"/>
  <c r="AX73" i="18"/>
  <c r="AX72" i="18"/>
  <c r="AX71" i="18"/>
  <c r="AX65" i="18"/>
  <c r="AX63" i="18"/>
  <c r="AX62" i="18"/>
  <c r="AX61" i="18"/>
  <c r="AX60" i="18"/>
  <c r="AX56" i="18"/>
  <c r="AX55" i="18"/>
  <c r="AX54" i="18"/>
  <c r="AX53" i="18"/>
  <c r="AX52" i="18"/>
  <c r="AX51" i="18"/>
  <c r="BF51" i="18" s="1"/>
  <c r="AX50" i="18"/>
  <c r="AX49" i="18"/>
  <c r="AX48" i="18"/>
  <c r="AX47" i="18"/>
  <c r="AX46" i="18"/>
  <c r="AX45" i="18"/>
  <c r="AX44" i="18"/>
  <c r="AX43" i="18"/>
  <c r="AX42" i="18"/>
  <c r="AX41" i="18"/>
  <c r="AX40" i="18"/>
  <c r="AX39" i="18"/>
  <c r="AX38" i="18"/>
  <c r="AX37" i="18"/>
  <c r="AX36" i="18"/>
  <c r="AX35" i="18"/>
  <c r="AX34" i="18"/>
  <c r="AX33" i="18"/>
  <c r="AX32" i="18"/>
  <c r="AX31" i="18"/>
  <c r="AX30" i="18"/>
  <c r="AX29" i="18"/>
  <c r="AX28" i="18"/>
  <c r="AX27" i="18"/>
  <c r="AX21" i="18"/>
  <c r="AX20" i="18"/>
  <c r="AX18" i="18"/>
  <c r="AX17" i="18"/>
  <c r="AX16" i="18"/>
  <c r="AX14" i="18"/>
  <c r="AX12" i="18"/>
  <c r="AX11" i="18"/>
  <c r="AX10" i="18"/>
  <c r="AX9" i="18"/>
  <c r="AX8" i="18"/>
  <c r="AX7" i="18"/>
  <c r="AX6" i="18"/>
  <c r="AS104" i="18"/>
  <c r="AS103" i="18"/>
  <c r="AS102" i="18"/>
  <c r="AS101" i="18"/>
  <c r="AS94" i="18"/>
  <c r="AS93" i="18"/>
  <c r="AS92" i="18"/>
  <c r="AS91" i="18"/>
  <c r="AS90" i="18"/>
  <c r="AS89" i="18"/>
  <c r="BF89" i="18" s="1"/>
  <c r="AS88" i="18"/>
  <c r="AS84" i="18"/>
  <c r="AS83" i="18"/>
  <c r="AS82" i="18"/>
  <c r="AS81" i="18"/>
  <c r="AS80" i="18"/>
  <c r="AS79" i="18"/>
  <c r="AS78" i="18"/>
  <c r="AS77" i="18"/>
  <c r="AS76" i="18"/>
  <c r="AS75" i="18"/>
  <c r="AS74" i="18"/>
  <c r="BF74" i="18" s="1"/>
  <c r="AS73" i="18"/>
  <c r="AS72" i="18"/>
  <c r="AS71" i="18"/>
  <c r="AS65" i="18"/>
  <c r="AS63" i="18"/>
  <c r="AS62" i="18"/>
  <c r="AS61" i="18"/>
  <c r="AS60" i="18"/>
  <c r="AS56" i="18"/>
  <c r="AS55" i="18"/>
  <c r="AS54" i="18"/>
  <c r="AS53" i="18"/>
  <c r="AS52" i="18"/>
  <c r="AS51" i="18"/>
  <c r="AS50" i="18"/>
  <c r="AS49" i="18"/>
  <c r="AS48" i="18"/>
  <c r="AS47" i="18"/>
  <c r="AS46" i="18"/>
  <c r="AS45" i="18"/>
  <c r="AS44" i="18"/>
  <c r="AS43" i="18"/>
  <c r="AS42" i="18"/>
  <c r="AS41" i="18"/>
  <c r="AS40" i="18"/>
  <c r="AS39" i="18"/>
  <c r="AS38" i="18"/>
  <c r="AS37" i="18"/>
  <c r="AS36" i="18"/>
  <c r="AS35" i="18"/>
  <c r="AS34" i="18"/>
  <c r="AS33" i="18"/>
  <c r="AS32" i="18"/>
  <c r="AS31" i="18"/>
  <c r="AS30" i="18"/>
  <c r="AS29" i="18"/>
  <c r="AS28" i="18"/>
  <c r="AS27" i="18"/>
  <c r="AS21" i="18"/>
  <c r="AS20" i="18"/>
  <c r="AS18" i="18"/>
  <c r="AS17" i="18"/>
  <c r="AS16" i="18"/>
  <c r="AS14" i="18"/>
  <c r="AS12" i="18"/>
  <c r="AS11" i="18"/>
  <c r="AS10" i="18"/>
  <c r="AS9" i="18"/>
  <c r="BF9" i="18" s="1"/>
  <c r="AS8" i="18"/>
  <c r="BF8" i="18" s="1"/>
  <c r="AS7" i="18"/>
  <c r="AS6" i="18"/>
  <c r="AN104" i="18"/>
  <c r="AN103" i="18"/>
  <c r="AN102" i="18"/>
  <c r="AN101" i="18"/>
  <c r="AN94" i="18"/>
  <c r="AN93" i="18"/>
  <c r="AN92" i="18"/>
  <c r="AN91" i="18"/>
  <c r="AN90" i="18"/>
  <c r="BF90" i="18" s="1"/>
  <c r="AN89" i="18"/>
  <c r="AN88" i="18"/>
  <c r="AN84" i="18"/>
  <c r="AN83" i="18"/>
  <c r="AN82" i="18"/>
  <c r="AN81" i="18"/>
  <c r="AN80" i="18"/>
  <c r="AN79" i="18"/>
  <c r="AN78" i="18"/>
  <c r="AN77" i="18"/>
  <c r="AN76" i="18"/>
  <c r="AN75" i="18"/>
  <c r="AN74" i="18"/>
  <c r="AN73" i="18"/>
  <c r="AN72" i="18"/>
  <c r="AN71" i="18"/>
  <c r="AN65" i="18"/>
  <c r="AN63" i="18"/>
  <c r="AN62" i="18"/>
  <c r="AN61" i="18"/>
  <c r="AN60" i="18"/>
  <c r="AN56" i="18"/>
  <c r="AN55" i="18"/>
  <c r="AN54" i="18"/>
  <c r="BF54" i="18" s="1"/>
  <c r="AN53" i="18"/>
  <c r="AN52" i="18"/>
  <c r="AN51" i="18"/>
  <c r="AN50" i="18"/>
  <c r="AN49" i="18"/>
  <c r="AN48" i="18"/>
  <c r="AN47" i="18"/>
  <c r="AN46" i="18"/>
  <c r="AN45" i="18"/>
  <c r="AN44" i="18"/>
  <c r="AN43" i="18"/>
  <c r="AN42" i="18"/>
  <c r="BF42" i="18" s="1"/>
  <c r="AN41" i="18"/>
  <c r="AN40" i="18"/>
  <c r="AN39" i="18"/>
  <c r="AN38" i="18"/>
  <c r="AN37" i="18"/>
  <c r="AN36" i="18"/>
  <c r="AN35" i="18"/>
  <c r="AN34" i="18"/>
  <c r="AN33" i="18"/>
  <c r="AN32" i="18"/>
  <c r="AN31" i="18"/>
  <c r="AN30" i="18"/>
  <c r="AN29" i="18"/>
  <c r="AN28" i="18"/>
  <c r="AN27" i="18"/>
  <c r="AN21" i="18"/>
  <c r="AN20" i="18"/>
  <c r="AN18" i="18"/>
  <c r="AN17" i="18"/>
  <c r="AN16" i="18"/>
  <c r="AN14" i="18"/>
  <c r="AN12" i="18"/>
  <c r="AN11" i="18"/>
  <c r="AN10" i="18"/>
  <c r="BF10" i="18" s="1"/>
  <c r="AN9" i="18"/>
  <c r="AN8" i="18"/>
  <c r="AN7" i="18"/>
  <c r="AN6" i="18"/>
  <c r="AI104" i="18"/>
  <c r="AI103" i="18"/>
  <c r="AI102" i="18"/>
  <c r="AI101" i="18"/>
  <c r="AI94" i="18"/>
  <c r="AI93" i="18"/>
  <c r="AI92" i="18"/>
  <c r="AI91" i="18"/>
  <c r="BF91" i="18" s="1"/>
  <c r="AI90" i="18"/>
  <c r="AI89" i="18"/>
  <c r="AI88" i="18"/>
  <c r="AI84" i="18"/>
  <c r="AI83" i="18"/>
  <c r="AI82" i="18"/>
  <c r="AI81" i="18"/>
  <c r="AI80" i="18"/>
  <c r="AI79" i="18"/>
  <c r="AI78" i="18"/>
  <c r="AI77" i="18"/>
  <c r="AI76" i="18"/>
  <c r="BF76" i="18" s="1"/>
  <c r="AI75" i="18"/>
  <c r="AI74" i="18"/>
  <c r="AI73" i="18"/>
  <c r="AI72" i="18"/>
  <c r="AI71" i="18"/>
  <c r="AI65" i="18"/>
  <c r="AI63" i="18"/>
  <c r="AI62" i="18"/>
  <c r="AI61" i="18"/>
  <c r="AI60" i="18"/>
  <c r="AI56" i="18"/>
  <c r="AI55" i="18"/>
  <c r="AI54" i="18"/>
  <c r="AI53" i="18"/>
  <c r="AI52" i="18"/>
  <c r="AI51" i="18"/>
  <c r="AI50" i="18"/>
  <c r="AI49" i="18"/>
  <c r="AI48" i="18"/>
  <c r="AI47" i="18"/>
  <c r="AI46" i="18"/>
  <c r="AI45" i="18"/>
  <c r="AI44" i="18"/>
  <c r="AI43" i="18"/>
  <c r="BF43" i="18" s="1"/>
  <c r="AI42" i="18"/>
  <c r="AI41" i="18"/>
  <c r="AI40" i="18"/>
  <c r="AI39" i="18"/>
  <c r="AI38" i="18"/>
  <c r="AI37" i="18"/>
  <c r="AI36" i="18"/>
  <c r="AI35" i="18"/>
  <c r="AI34" i="18"/>
  <c r="AI33" i="18"/>
  <c r="AI32" i="18"/>
  <c r="AI31" i="18"/>
  <c r="AI30" i="18"/>
  <c r="AI29" i="18"/>
  <c r="AI28" i="18"/>
  <c r="AI27" i="18"/>
  <c r="AI21" i="18"/>
  <c r="AI20" i="18"/>
  <c r="AI18" i="18"/>
  <c r="AI17" i="18"/>
  <c r="AI16" i="18"/>
  <c r="AI14" i="18"/>
  <c r="AI12" i="18"/>
  <c r="AI11" i="18"/>
  <c r="BF11" i="18" s="1"/>
  <c r="AI10" i="18"/>
  <c r="AI9" i="18"/>
  <c r="AI8" i="18"/>
  <c r="AI7" i="18"/>
  <c r="AI6" i="18"/>
  <c r="AD104" i="18"/>
  <c r="AD103" i="18"/>
  <c r="AD102" i="18"/>
  <c r="AD101" i="18"/>
  <c r="AD94" i="18"/>
  <c r="AD93" i="18"/>
  <c r="AD92" i="18"/>
  <c r="BF92" i="18" s="1"/>
  <c r="AD91" i="18"/>
  <c r="AD90" i="18"/>
  <c r="AD89" i="18"/>
  <c r="AD88" i="18"/>
  <c r="AD84" i="18"/>
  <c r="AD83" i="18"/>
  <c r="AD82" i="18"/>
  <c r="AD81" i="18"/>
  <c r="AD80" i="18"/>
  <c r="AD79" i="18"/>
  <c r="AD78" i="18"/>
  <c r="AD77" i="18"/>
  <c r="AD76" i="18"/>
  <c r="AD75" i="18"/>
  <c r="AD74" i="18"/>
  <c r="AD73" i="18"/>
  <c r="AD72" i="18"/>
  <c r="AD71" i="18"/>
  <c r="AD65" i="18"/>
  <c r="AD63" i="18"/>
  <c r="AD62" i="18"/>
  <c r="AD61" i="18"/>
  <c r="AD60" i="18"/>
  <c r="AD56" i="18"/>
  <c r="AD55" i="18"/>
  <c r="BF55" i="18" s="1"/>
  <c r="AD54" i="18"/>
  <c r="AD53" i="18"/>
  <c r="AD52" i="18"/>
  <c r="AD51" i="18"/>
  <c r="AD50" i="18"/>
  <c r="AD49" i="18"/>
  <c r="AD48" i="18"/>
  <c r="AD47" i="18"/>
  <c r="AD46" i="18"/>
  <c r="AD45" i="18"/>
  <c r="AD44" i="18"/>
  <c r="BF44" i="18" s="1"/>
  <c r="AD43" i="18"/>
  <c r="AD42" i="18"/>
  <c r="AD41" i="18"/>
  <c r="AD40" i="18"/>
  <c r="AD39" i="18"/>
  <c r="AD38" i="18"/>
  <c r="AD37" i="18"/>
  <c r="AD36" i="18"/>
  <c r="AD35" i="18"/>
  <c r="AD34" i="18"/>
  <c r="AD33" i="18"/>
  <c r="AD32" i="18"/>
  <c r="AD31" i="18"/>
  <c r="AD30" i="18"/>
  <c r="AD29" i="18"/>
  <c r="AD28" i="18"/>
  <c r="AD27" i="18"/>
  <c r="AD21" i="18"/>
  <c r="AD20" i="18"/>
  <c r="AD18" i="18"/>
  <c r="AD17" i="18"/>
  <c r="AD16" i="18"/>
  <c r="AD14" i="18"/>
  <c r="AD12" i="18"/>
  <c r="BF12" i="18" s="1"/>
  <c r="AD11" i="18"/>
  <c r="AD10" i="18"/>
  <c r="AD9" i="18"/>
  <c r="AD8" i="18"/>
  <c r="AD7" i="18"/>
  <c r="AD6" i="18"/>
  <c r="Y104" i="18"/>
  <c r="Y103" i="18"/>
  <c r="Y102" i="18"/>
  <c r="Y101" i="18"/>
  <c r="Y94" i="18"/>
  <c r="Y93" i="18"/>
  <c r="BF93" i="18" s="1"/>
  <c r="Y92" i="18"/>
  <c r="Y91" i="18"/>
  <c r="Y90" i="18"/>
  <c r="Y89" i="18"/>
  <c r="Y88" i="18"/>
  <c r="Y84" i="18"/>
  <c r="Y83" i="18"/>
  <c r="Y82" i="18"/>
  <c r="Y81" i="18"/>
  <c r="Y80" i="18"/>
  <c r="Y79" i="18"/>
  <c r="Y78" i="18"/>
  <c r="BF78" i="18" s="1"/>
  <c r="Y77" i="18"/>
  <c r="Y76" i="18"/>
  <c r="Y75" i="18"/>
  <c r="Y74" i="18"/>
  <c r="Y73" i="18"/>
  <c r="Y72" i="18"/>
  <c r="Y71" i="18"/>
  <c r="Y65" i="18"/>
  <c r="Y63" i="18"/>
  <c r="Y62" i="18"/>
  <c r="Y61" i="18"/>
  <c r="Y60" i="18"/>
  <c r="Y56" i="18"/>
  <c r="Y55" i="18"/>
  <c r="Y54" i="18"/>
  <c r="Y53" i="18"/>
  <c r="Y52" i="18"/>
  <c r="Y51" i="18"/>
  <c r="Y50" i="18"/>
  <c r="Y49" i="18"/>
  <c r="Y48" i="18"/>
  <c r="Y47" i="18"/>
  <c r="Y46" i="18"/>
  <c r="Y45" i="18"/>
  <c r="Y44" i="18"/>
  <c r="Y43" i="18"/>
  <c r="Y42" i="18"/>
  <c r="Y41" i="18"/>
  <c r="Y40" i="18"/>
  <c r="Y39" i="18"/>
  <c r="Y38" i="18"/>
  <c r="Y37" i="18"/>
  <c r="Y36" i="18"/>
  <c r="Y35" i="18"/>
  <c r="Y34" i="18"/>
  <c r="Y33" i="18"/>
  <c r="Y32" i="18"/>
  <c r="Y31" i="18"/>
  <c r="Y30" i="18"/>
  <c r="Y29" i="18"/>
  <c r="Y28" i="18"/>
  <c r="Y27" i="18"/>
  <c r="Y21" i="18"/>
  <c r="Y20" i="18"/>
  <c r="Y18" i="18"/>
  <c r="Y17" i="18"/>
  <c r="Y16" i="18"/>
  <c r="Y14" i="18"/>
  <c r="Y12" i="18"/>
  <c r="Y11" i="18"/>
  <c r="Y10" i="18"/>
  <c r="Y9" i="18"/>
  <c r="Y8" i="18"/>
  <c r="Y7" i="18"/>
  <c r="Y6" i="18"/>
  <c r="T104" i="18"/>
  <c r="T103" i="18"/>
  <c r="T102" i="18"/>
  <c r="T101" i="18"/>
  <c r="T94" i="18"/>
  <c r="T93" i="18"/>
  <c r="T92" i="18"/>
  <c r="T91" i="18"/>
  <c r="T90" i="18"/>
  <c r="T89" i="18"/>
  <c r="T88" i="18"/>
  <c r="T84" i="18"/>
  <c r="T83" i="18"/>
  <c r="T82" i="18"/>
  <c r="T81" i="18"/>
  <c r="T80" i="18"/>
  <c r="T79" i="18"/>
  <c r="T78" i="18"/>
  <c r="T77" i="18"/>
  <c r="T76" i="18"/>
  <c r="T75" i="18"/>
  <c r="T74" i="18"/>
  <c r="T73" i="18"/>
  <c r="T72" i="18"/>
  <c r="T71" i="18"/>
  <c r="T65" i="18"/>
  <c r="T63" i="18"/>
  <c r="T62" i="18"/>
  <c r="T61" i="18"/>
  <c r="BF61" i="18" s="1"/>
  <c r="T60" i="18"/>
  <c r="T56" i="18"/>
  <c r="T55" i="18"/>
  <c r="T54" i="18"/>
  <c r="T53" i="18"/>
  <c r="T52" i="18"/>
  <c r="T51" i="18"/>
  <c r="T50" i="18"/>
  <c r="T49" i="18"/>
  <c r="T48" i="18"/>
  <c r="T47" i="18"/>
  <c r="T46" i="18"/>
  <c r="BF46" i="18" s="1"/>
  <c r="T45" i="18"/>
  <c r="T44" i="18"/>
  <c r="T43" i="18"/>
  <c r="T42" i="18"/>
  <c r="T41" i="18"/>
  <c r="T40" i="18"/>
  <c r="T39" i="18"/>
  <c r="T38" i="18"/>
  <c r="T37" i="18"/>
  <c r="T36" i="18"/>
  <c r="T35" i="18"/>
  <c r="T34" i="18"/>
  <c r="T33" i="18"/>
  <c r="BF33" i="18" s="1"/>
  <c r="T32" i="18"/>
  <c r="T31" i="18"/>
  <c r="T30" i="18"/>
  <c r="T29" i="18"/>
  <c r="T28" i="18"/>
  <c r="T27" i="18"/>
  <c r="T21" i="18"/>
  <c r="T20" i="18"/>
  <c r="T18" i="18"/>
  <c r="T17" i="18"/>
  <c r="T16" i="18"/>
  <c r="T14" i="18"/>
  <c r="T12" i="18"/>
  <c r="T11" i="18"/>
  <c r="T10" i="18"/>
  <c r="T9" i="18"/>
  <c r="T8" i="18"/>
  <c r="T7" i="18"/>
  <c r="T6" i="18"/>
  <c r="O104" i="18"/>
  <c r="O103" i="18"/>
  <c r="O102" i="18"/>
  <c r="O101" i="18"/>
  <c r="BF101" i="18" s="1"/>
  <c r="O94" i="18"/>
  <c r="O93" i="18"/>
  <c r="O92" i="18"/>
  <c r="O91" i="18"/>
  <c r="O90" i="18"/>
  <c r="O89" i="18"/>
  <c r="O88" i="18"/>
  <c r="O84" i="18"/>
  <c r="O83" i="18"/>
  <c r="O82" i="18"/>
  <c r="O81" i="18"/>
  <c r="O80" i="18"/>
  <c r="BF80" i="18" s="1"/>
  <c r="O79" i="18"/>
  <c r="O78" i="18"/>
  <c r="O77" i="18"/>
  <c r="O76" i="18"/>
  <c r="O75" i="18"/>
  <c r="O74" i="18"/>
  <c r="O73" i="18"/>
  <c r="O72" i="18"/>
  <c r="O71" i="18"/>
  <c r="O65" i="18"/>
  <c r="O63" i="18"/>
  <c r="O62" i="18"/>
  <c r="O61" i="18"/>
  <c r="O60" i="18"/>
  <c r="O56" i="18"/>
  <c r="O55" i="18"/>
  <c r="O54" i="18"/>
  <c r="O53" i="18"/>
  <c r="O52" i="18"/>
  <c r="O51" i="18"/>
  <c r="O50" i="18"/>
  <c r="O49" i="18"/>
  <c r="O48" i="18"/>
  <c r="O47" i="18"/>
  <c r="O46" i="18"/>
  <c r="O45" i="18"/>
  <c r="O44" i="18"/>
  <c r="O43" i="18"/>
  <c r="O42" i="18"/>
  <c r="O41" i="18"/>
  <c r="O40" i="18"/>
  <c r="O39" i="18"/>
  <c r="O38" i="18"/>
  <c r="O37" i="18"/>
  <c r="O36" i="18"/>
  <c r="O35" i="18"/>
  <c r="O34" i="18"/>
  <c r="O33" i="18"/>
  <c r="O32" i="18"/>
  <c r="O31" i="18"/>
  <c r="O30" i="18"/>
  <c r="O29" i="18"/>
  <c r="O28" i="18"/>
  <c r="O27" i="18"/>
  <c r="O21" i="18"/>
  <c r="O20" i="18"/>
  <c r="O18" i="18"/>
  <c r="O17" i="18"/>
  <c r="O16" i="18"/>
  <c r="O14" i="18"/>
  <c r="O12" i="18"/>
  <c r="O11" i="18"/>
  <c r="O10" i="18"/>
  <c r="O9" i="18"/>
  <c r="O8" i="18"/>
  <c r="O7" i="18"/>
  <c r="O6" i="18"/>
  <c r="J60" i="18"/>
  <c r="J37" i="18"/>
  <c r="I29" i="18"/>
  <c r="J31" i="18"/>
  <c r="I31" i="18"/>
  <c r="J56" i="18"/>
  <c r="I94" i="18"/>
  <c r="I93" i="18"/>
  <c r="I92" i="18"/>
  <c r="I91" i="18"/>
  <c r="I90" i="18"/>
  <c r="I89" i="18"/>
  <c r="I88" i="18"/>
  <c r="I84" i="18"/>
  <c r="I83" i="18"/>
  <c r="I82" i="18"/>
  <c r="I81" i="18"/>
  <c r="I80" i="18"/>
  <c r="I79" i="18"/>
  <c r="I78" i="18"/>
  <c r="I77" i="18"/>
  <c r="I76" i="18"/>
  <c r="I75" i="18"/>
  <c r="I74" i="18"/>
  <c r="I73" i="18"/>
  <c r="I72" i="18"/>
  <c r="I71" i="18"/>
  <c r="I56" i="18"/>
  <c r="I65" i="18"/>
  <c r="I63" i="18"/>
  <c r="I62" i="18"/>
  <c r="I61" i="18"/>
  <c r="I50" i="18"/>
  <c r="I55" i="18"/>
  <c r="I54" i="18"/>
  <c r="I53" i="18"/>
  <c r="I49" i="18"/>
  <c r="I48" i="18"/>
  <c r="I47" i="18"/>
  <c r="I46" i="18"/>
  <c r="I45" i="18"/>
  <c r="I44" i="18"/>
  <c r="I43" i="18"/>
  <c r="I42" i="18"/>
  <c r="I41" i="18"/>
  <c r="I40" i="18"/>
  <c r="I36" i="18"/>
  <c r="I35" i="18"/>
  <c r="I33" i="18"/>
  <c r="I28" i="18"/>
  <c r="J28" i="18"/>
  <c r="J27" i="18"/>
  <c r="J50" i="18"/>
  <c r="J39" i="18"/>
  <c r="J38" i="18"/>
  <c r="J34" i="18"/>
  <c r="J32" i="18"/>
  <c r="J30" i="18"/>
  <c r="J29" i="18"/>
  <c r="BG102" i="18"/>
  <c r="BI102" i="18" s="1"/>
  <c r="BG103" i="18"/>
  <c r="BI103" i="18" s="1"/>
  <c r="BG104" i="18"/>
  <c r="BI104" i="18" s="1"/>
  <c r="BG101" i="18"/>
  <c r="BI101" i="18" s="1"/>
  <c r="BG89" i="18"/>
  <c r="BG90" i="18"/>
  <c r="BG91" i="18"/>
  <c r="BI91" i="18" s="1"/>
  <c r="BG92" i="18"/>
  <c r="BI92" i="18" s="1"/>
  <c r="BG93" i="18"/>
  <c r="BI93" i="18" s="1"/>
  <c r="BG94" i="18"/>
  <c r="BI94" i="18"/>
  <c r="BG88" i="18"/>
  <c r="BI88" i="18" s="1"/>
  <c r="BG72" i="18"/>
  <c r="BI72" i="18" s="1"/>
  <c r="BG73" i="18"/>
  <c r="BG74" i="18"/>
  <c r="BG75" i="18"/>
  <c r="BI75" i="18" s="1"/>
  <c r="BG76" i="18"/>
  <c r="BI76" i="18" s="1"/>
  <c r="BG77" i="18"/>
  <c r="BI77" i="18" s="1"/>
  <c r="BG78" i="18"/>
  <c r="BI78" i="18" s="1"/>
  <c r="BG79" i="18"/>
  <c r="BI79" i="18" s="1"/>
  <c r="BG80" i="18"/>
  <c r="BI80" i="18" s="1"/>
  <c r="BG81" i="18"/>
  <c r="BG82" i="18"/>
  <c r="BI82" i="18" s="1"/>
  <c r="BG83" i="18"/>
  <c r="BI83" i="18" s="1"/>
  <c r="BG84" i="18"/>
  <c r="BI84" i="18" s="1"/>
  <c r="BG71" i="18"/>
  <c r="BI71" i="18" s="1"/>
  <c r="BG32" i="18"/>
  <c r="BI32" i="18" s="1"/>
  <c r="I32" i="18"/>
  <c r="BG33" i="18"/>
  <c r="BI33" i="18" s="1"/>
  <c r="BG35" i="18"/>
  <c r="BI35" i="18" s="1"/>
  <c r="BG36" i="18"/>
  <c r="BI36" i="18" s="1"/>
  <c r="BG39" i="18"/>
  <c r="BI39" i="18" s="1"/>
  <c r="I39" i="18"/>
  <c r="BG40" i="18"/>
  <c r="BI40" i="18" s="1"/>
  <c r="BG41" i="18"/>
  <c r="BI41" i="18" s="1"/>
  <c r="BG42" i="18"/>
  <c r="BI42" i="18" s="1"/>
  <c r="BG43" i="18"/>
  <c r="BI43" i="18" s="1"/>
  <c r="BG44" i="18"/>
  <c r="BI44" i="18" s="1"/>
  <c r="BG46" i="18"/>
  <c r="BI46" i="18" s="1"/>
  <c r="BG47" i="18"/>
  <c r="BI47" i="18" s="1"/>
  <c r="BG48" i="18"/>
  <c r="BI48" i="18" s="1"/>
  <c r="BG49" i="18"/>
  <c r="BI49" i="18" s="1"/>
  <c r="BG50" i="18"/>
  <c r="BI50" i="18" s="1"/>
  <c r="BG51" i="18"/>
  <c r="BI51" i="18" s="1"/>
  <c r="BG52" i="18"/>
  <c r="BI52" i="18" s="1"/>
  <c r="BG53" i="18"/>
  <c r="BI53" i="18" s="1"/>
  <c r="BG54" i="18"/>
  <c r="BI54" i="18" s="1"/>
  <c r="BG55" i="18"/>
  <c r="BI55" i="18" s="1"/>
  <c r="BG56" i="18"/>
  <c r="BI56" i="18" s="1"/>
  <c r="BG57" i="18"/>
  <c r="BI57" i="18"/>
  <c r="BG58" i="18"/>
  <c r="BI58" i="18" s="1"/>
  <c r="BG61" i="18"/>
  <c r="BI61" i="18" s="1"/>
  <c r="BG62" i="18"/>
  <c r="BI62" i="18" s="1"/>
  <c r="BG63" i="18"/>
  <c r="BI63" i="18" s="1"/>
  <c r="BG64" i="18"/>
  <c r="BI64" i="18" s="1"/>
  <c r="BG65" i="18"/>
  <c r="BI65" i="18" s="1"/>
  <c r="J94" i="18"/>
  <c r="J63" i="18"/>
  <c r="BF63" i="18" s="1"/>
  <c r="J46" i="18"/>
  <c r="J44" i="18"/>
  <c r="J43" i="18"/>
  <c r="J33" i="18"/>
  <c r="BG30" i="18"/>
  <c r="BI30" i="18" s="1"/>
  <c r="I30" i="18"/>
  <c r="BG31" i="18"/>
  <c r="BI31" i="18" s="1"/>
  <c r="J104" i="18"/>
  <c r="I104" i="18"/>
  <c r="J103" i="18"/>
  <c r="I103" i="18"/>
  <c r="J102" i="18"/>
  <c r="I102" i="18"/>
  <c r="BF102" i="18"/>
  <c r="J101" i="18"/>
  <c r="I101" i="18"/>
  <c r="J93" i="18"/>
  <c r="J92" i="18"/>
  <c r="J91" i="18"/>
  <c r="BI90" i="18"/>
  <c r="J90" i="18"/>
  <c r="BI89" i="18"/>
  <c r="J89" i="18"/>
  <c r="J88" i="18"/>
  <c r="J84" i="18"/>
  <c r="J83" i="18"/>
  <c r="J82" i="18"/>
  <c r="BF82" i="18" s="1"/>
  <c r="BI81" i="18"/>
  <c r="J81" i="18"/>
  <c r="J80" i="18"/>
  <c r="J79" i="18"/>
  <c r="J78" i="18"/>
  <c r="J77" i="18"/>
  <c r="J76" i="18"/>
  <c r="J75" i="18"/>
  <c r="BI74" i="18"/>
  <c r="J74" i="18"/>
  <c r="BI73" i="18"/>
  <c r="J73" i="18"/>
  <c r="J72" i="18"/>
  <c r="J71" i="18"/>
  <c r="J65" i="18"/>
  <c r="J62" i="18"/>
  <c r="J61" i="18"/>
  <c r="BG59" i="18"/>
  <c r="BI59" i="18" s="1"/>
  <c r="J55" i="18"/>
  <c r="J54" i="18"/>
  <c r="J53" i="18"/>
  <c r="J52" i="18"/>
  <c r="J51" i="18"/>
  <c r="J49" i="18"/>
  <c r="J48" i="18"/>
  <c r="BF48" i="18" s="1"/>
  <c r="J47" i="18"/>
  <c r="BF47" i="18"/>
  <c r="J45" i="18"/>
  <c r="J42" i="18"/>
  <c r="J41" i="18"/>
  <c r="J40" i="18"/>
  <c r="BG38" i="18"/>
  <c r="BI38" i="18" s="1"/>
  <c r="J36" i="18"/>
  <c r="BF36" i="18" s="1"/>
  <c r="J35" i="18"/>
  <c r="BG34" i="18"/>
  <c r="BI34" i="18" s="1"/>
  <c r="BG27" i="18"/>
  <c r="BI27" i="18" s="1"/>
  <c r="J21" i="18"/>
  <c r="BG21" i="18"/>
  <c r="BI21" i="18" s="1"/>
  <c r="J20" i="18"/>
  <c r="BF20" i="18"/>
  <c r="J18" i="18"/>
  <c r="BF18" i="18"/>
  <c r="J17" i="18"/>
  <c r="BF17" i="18"/>
  <c r="J16" i="18"/>
  <c r="BG16" i="18"/>
  <c r="BI16" i="18" s="1"/>
  <c r="J14" i="18"/>
  <c r="J12" i="18"/>
  <c r="J11" i="18"/>
  <c r="BG11" i="18"/>
  <c r="BI11" i="18" s="1"/>
  <c r="J10" i="18"/>
  <c r="BG10" i="18"/>
  <c r="BI10" i="18" s="1"/>
  <c r="J9" i="18"/>
  <c r="J8" i="18"/>
  <c r="BG7" i="18"/>
  <c r="BI7" i="18" s="1"/>
  <c r="J6" i="18"/>
  <c r="BF6" i="18" s="1"/>
  <c r="BF41" i="18"/>
  <c r="BF49" i="18"/>
  <c r="BF77" i="18"/>
  <c r="BF81" i="18"/>
  <c r="BF65" i="18"/>
  <c r="BG45" i="18"/>
  <c r="BI45" i="18" s="1"/>
  <c r="I59" i="18"/>
  <c r="BG60" i="18"/>
  <c r="BI60" i="18" s="1"/>
  <c r="BG20" i="18"/>
  <c r="BI20" i="18" s="1"/>
  <c r="I20" i="18"/>
  <c r="BG9" i="18"/>
  <c r="BI9" i="18" s="1"/>
  <c r="BG37" i="18"/>
  <c r="BI37" i="18" s="1"/>
  <c r="BG29" i="18"/>
  <c r="BI29" i="18" s="1"/>
  <c r="I21" i="18"/>
  <c r="I16" i="18"/>
  <c r="I11" i="18"/>
  <c r="I10" i="18"/>
  <c r="I9" i="18"/>
  <c r="BG18" i="18"/>
  <c r="BI18" i="18" s="1"/>
  <c r="BG17" i="18"/>
  <c r="BI17" i="18" s="1"/>
  <c r="BG14" i="18"/>
  <c r="BI14" i="18" s="1"/>
  <c r="BG12" i="18"/>
  <c r="BI12" i="18" s="1"/>
  <c r="BG8" i="18"/>
  <c r="BI8" i="18" s="1"/>
  <c r="I38" i="18"/>
  <c r="I27" i="18"/>
  <c r="I34" i="18"/>
  <c r="BG28" i="18"/>
  <c r="BI28" i="18" s="1"/>
  <c r="I60" i="18"/>
  <c r="I37" i="18"/>
  <c r="I18" i="18"/>
  <c r="I17" i="18"/>
  <c r="I14" i="18"/>
  <c r="I12" i="18"/>
  <c r="I8" i="18"/>
  <c r="BG6" i="18" l="1"/>
  <c r="BI6" i="18" s="1"/>
  <c r="BF38" i="18"/>
  <c r="BF50" i="18"/>
  <c r="BF75" i="18"/>
  <c r="BF103" i="18"/>
  <c r="BF52" i="18"/>
  <c r="BF62" i="18"/>
  <c r="BF34" i="18"/>
  <c r="BF30" i="18"/>
  <c r="BF29" i="18"/>
  <c r="BF37" i="18"/>
  <c r="BF60" i="18"/>
  <c r="BF32" i="18"/>
  <c r="BF56" i="18"/>
  <c r="BF31" i="18"/>
  <c r="BF58" i="18"/>
  <c r="BF72" i="18"/>
  <c r="BF53" i="18"/>
  <c r="BF73" i="18"/>
  <c r="BF79" i="18"/>
  <c r="BF84" i="18"/>
  <c r="BF104" i="18"/>
  <c r="BF94" i="18"/>
  <c r="BF7" i="18"/>
  <c r="BF88" i="18"/>
  <c r="BF40" i="18"/>
  <c r="BF28" i="18"/>
  <c r="BF35" i="18"/>
  <c r="BF45" i="18"/>
  <c r="BF27" i="18"/>
  <c r="BF14" i="18"/>
  <c r="BF16" i="18"/>
  <c r="BF57" i="18"/>
  <c r="BF59" i="18"/>
  <c r="BF39" i="18"/>
  <c r="BF64" i="18"/>
  <c r="I6" i="18" l="1"/>
  <c r="N6" i="18"/>
</calcChain>
</file>

<file path=xl/comments1.xml><?xml version="1.0" encoding="utf-8"?>
<comments xmlns="http://schemas.openxmlformats.org/spreadsheetml/2006/main">
  <authors>
    <author>Julie Wells</author>
  </authors>
  <commentList>
    <comment ref="BH26" authorId="0" shapeId="0">
      <text>
        <r>
          <rPr>
            <b/>
            <sz val="9"/>
            <color indexed="81"/>
            <rFont val="Tahoma"/>
            <charset val="1"/>
          </rPr>
          <t>Julie Wells:</t>
        </r>
        <r>
          <rPr>
            <sz val="9"/>
            <color indexed="81"/>
            <rFont val="Tahoma"/>
            <charset val="1"/>
          </rPr>
          <t xml:space="preserve">
You select a buffer number by what you count by.
Ex: Hotdogs are counted by the weinie so buffer= 40 (1 case) or 80 (2 cases) etc...
 American cheese is counted by the block so buffer = 1,2,3 or 4 (4 blocks/case)
Everything with a 1 or 'case' in the case counts column is counted (and buffered) by the case so Ketchup buffer might equal .5 (half a case) or popcorn kernals buffer = 1 (1 bag)</t>
        </r>
      </text>
    </comment>
    <comment ref="BJ26" authorId="0" shapeId="0">
      <text>
        <r>
          <rPr>
            <b/>
            <sz val="9"/>
            <color indexed="81"/>
            <rFont val="Tahoma"/>
            <charset val="1"/>
          </rPr>
          <t>Julie Wells:</t>
        </r>
        <r>
          <rPr>
            <sz val="9"/>
            <color indexed="81"/>
            <rFont val="Tahoma"/>
            <charset val="1"/>
          </rPr>
          <t xml:space="preserve">
This column shows which items are counted by individual items in a case (like hotdoge, buns and food trays) and which items are counted by the case or as single units.
Hamburger patties are counted individually while charcoal and popcorn kernals are counted as one bag.  Anything marked as case would be counted by the case. ex: 1/2 case ketchup
</t>
        </r>
      </text>
    </comment>
    <comment ref="BJ27" authorId="0" shapeId="0">
      <text>
        <r>
          <rPr>
            <b/>
            <sz val="9"/>
            <color indexed="81"/>
            <rFont val="Tahoma"/>
            <charset val="1"/>
          </rPr>
          <t>Julie Wells:</t>
        </r>
        <r>
          <rPr>
            <sz val="9"/>
            <color indexed="81"/>
            <rFont val="Tahoma"/>
            <charset val="1"/>
          </rPr>
          <t xml:space="preserve">
count by weinies</t>
        </r>
      </text>
    </comment>
    <comment ref="BJ28" authorId="0" shapeId="0">
      <text>
        <r>
          <rPr>
            <b/>
            <sz val="9"/>
            <color indexed="81"/>
            <rFont val="Tahoma"/>
            <charset val="1"/>
          </rPr>
          <t>Julie Wells:</t>
        </r>
        <r>
          <rPr>
            <sz val="9"/>
            <color indexed="81"/>
            <rFont val="Tahoma"/>
            <charset val="1"/>
          </rPr>
          <t xml:space="preserve">
count by buns</t>
        </r>
      </text>
    </comment>
    <comment ref="BJ29" authorId="0" shapeId="0">
      <text>
        <r>
          <rPr>
            <b/>
            <sz val="9"/>
            <color indexed="81"/>
            <rFont val="Tahoma"/>
            <charset val="1"/>
          </rPr>
          <t>Julie Wells:</t>
        </r>
        <r>
          <rPr>
            <sz val="9"/>
            <color indexed="81"/>
            <rFont val="Tahoma"/>
            <charset val="1"/>
          </rPr>
          <t xml:space="preserve">
count by buns
</t>
        </r>
      </text>
    </comment>
    <comment ref="BJ30" authorId="0" shapeId="0">
      <text>
        <r>
          <rPr>
            <b/>
            <sz val="9"/>
            <color indexed="81"/>
            <rFont val="Tahoma"/>
            <charset val="1"/>
          </rPr>
          <t>Julie Wells:</t>
        </r>
        <r>
          <rPr>
            <sz val="9"/>
            <color indexed="81"/>
            <rFont val="Tahoma"/>
            <charset val="1"/>
          </rPr>
          <t xml:space="preserve">
count by patties</t>
        </r>
      </text>
    </comment>
    <comment ref="BJ31" authorId="0" shapeId="0">
      <text>
        <r>
          <rPr>
            <b/>
            <sz val="9"/>
            <color indexed="81"/>
            <rFont val="Tahoma"/>
            <charset val="1"/>
          </rPr>
          <t>Julie Wells:</t>
        </r>
        <r>
          <rPr>
            <sz val="9"/>
            <color indexed="81"/>
            <rFont val="Tahoma"/>
            <charset val="1"/>
          </rPr>
          <t xml:space="preserve">
count by blocks</t>
        </r>
      </text>
    </comment>
    <comment ref="BJ32" authorId="0" shapeId="0">
      <text>
        <r>
          <rPr>
            <b/>
            <sz val="9"/>
            <color indexed="81"/>
            <rFont val="Tahoma"/>
            <charset val="1"/>
          </rPr>
          <t>Julie Wells:</t>
        </r>
        <r>
          <rPr>
            <sz val="9"/>
            <color indexed="81"/>
            <rFont val="Tahoma"/>
            <charset val="1"/>
          </rPr>
          <t xml:space="preserve">
count by tubs</t>
        </r>
      </text>
    </comment>
    <comment ref="BJ34" authorId="0" shapeId="0">
      <text>
        <r>
          <rPr>
            <b/>
            <sz val="9"/>
            <color indexed="81"/>
            <rFont val="Tahoma"/>
            <charset val="1"/>
          </rPr>
          <t>Julie Wells:</t>
        </r>
        <r>
          <rPr>
            <sz val="9"/>
            <color indexed="81"/>
            <rFont val="Tahoma"/>
            <charset val="1"/>
          </rPr>
          <t xml:space="preserve">
count by bottles</t>
        </r>
      </text>
    </comment>
    <comment ref="BJ37" authorId="0" shapeId="0">
      <text>
        <r>
          <rPr>
            <b/>
            <sz val="9"/>
            <color indexed="81"/>
            <rFont val="Tahoma"/>
            <charset val="1"/>
          </rPr>
          <t>Julie Wells:</t>
        </r>
        <r>
          <rPr>
            <sz val="9"/>
            <color indexed="81"/>
            <rFont val="Tahoma"/>
            <charset val="1"/>
          </rPr>
          <t xml:space="preserve">
count by cans</t>
        </r>
      </text>
    </comment>
    <comment ref="B38" authorId="0" shapeId="0">
      <text>
        <r>
          <rPr>
            <b/>
            <sz val="9"/>
            <color indexed="81"/>
            <rFont val="Tahoma"/>
            <charset val="1"/>
          </rPr>
          <t>Julie Wells:</t>
        </r>
        <r>
          <rPr>
            <sz val="9"/>
            <color indexed="81"/>
            <rFont val="Tahoma"/>
            <charset val="1"/>
          </rPr>
          <t xml:space="preserve">
count by bags</t>
        </r>
      </text>
    </comment>
    <comment ref="BJ38" authorId="0" shapeId="0">
      <text>
        <r>
          <rPr>
            <b/>
            <sz val="9"/>
            <color indexed="81"/>
            <rFont val="Tahoma"/>
            <charset val="1"/>
          </rPr>
          <t>Julie Wells:</t>
        </r>
        <r>
          <rPr>
            <sz val="9"/>
            <color indexed="81"/>
            <rFont val="Tahoma"/>
            <charset val="1"/>
          </rPr>
          <t xml:space="preserve">
count by bags</t>
        </r>
      </text>
    </comment>
    <comment ref="BJ39" authorId="0" shapeId="0">
      <text>
        <r>
          <rPr>
            <b/>
            <sz val="9"/>
            <color indexed="81"/>
            <rFont val="Tahoma"/>
            <charset val="1"/>
          </rPr>
          <t>Julie Wells:</t>
        </r>
        <r>
          <rPr>
            <sz val="9"/>
            <color indexed="81"/>
            <rFont val="Tahoma"/>
            <charset val="1"/>
          </rPr>
          <t xml:space="preserve">
count by bags</t>
        </r>
      </text>
    </comment>
    <comment ref="BJ50" authorId="0" shapeId="0">
      <text>
        <r>
          <rPr>
            <b/>
            <sz val="9"/>
            <color indexed="81"/>
            <rFont val="Tahoma"/>
            <charset val="1"/>
          </rPr>
          <t>Julie Wells:</t>
        </r>
        <r>
          <rPr>
            <sz val="9"/>
            <color indexed="81"/>
            <rFont val="Tahoma"/>
            <charset val="1"/>
          </rPr>
          <t xml:space="preserve">
count by jars</t>
        </r>
      </text>
    </comment>
    <comment ref="BJ56" authorId="0" shapeId="0">
      <text>
        <r>
          <rPr>
            <b/>
            <sz val="9"/>
            <color indexed="81"/>
            <rFont val="Tahoma"/>
            <charset val="1"/>
          </rPr>
          <t>Julie Wells:</t>
        </r>
        <r>
          <rPr>
            <sz val="9"/>
            <color indexed="81"/>
            <rFont val="Tahoma"/>
            <charset val="1"/>
          </rPr>
          <t xml:space="preserve">
count by sleeve</t>
        </r>
      </text>
    </comment>
    <comment ref="BJ57" authorId="0" shapeId="0">
      <text>
        <r>
          <rPr>
            <b/>
            <sz val="9"/>
            <color indexed="81"/>
            <rFont val="Tahoma"/>
            <charset val="1"/>
          </rPr>
          <t>Julie Wells:</t>
        </r>
        <r>
          <rPr>
            <sz val="9"/>
            <color indexed="81"/>
            <rFont val="Tahoma"/>
            <charset val="1"/>
          </rPr>
          <t xml:space="preserve">
count by roll</t>
        </r>
      </text>
    </comment>
    <comment ref="BJ58" authorId="0" shapeId="0">
      <text>
        <r>
          <rPr>
            <b/>
            <sz val="9"/>
            <color indexed="81"/>
            <rFont val="Tahoma"/>
            <charset val="1"/>
          </rPr>
          <t>Julie Wells:</t>
        </r>
        <r>
          <rPr>
            <sz val="9"/>
            <color indexed="81"/>
            <rFont val="Tahoma"/>
            <charset val="1"/>
          </rPr>
          <t xml:space="preserve">
count by package of napkins</t>
        </r>
      </text>
    </comment>
    <comment ref="BJ59" authorId="0" shapeId="0">
      <text>
        <r>
          <rPr>
            <b/>
            <sz val="9"/>
            <color indexed="81"/>
            <rFont val="Tahoma"/>
            <charset val="1"/>
          </rPr>
          <t>Julie Wells:</t>
        </r>
        <r>
          <rPr>
            <sz val="9"/>
            <color indexed="81"/>
            <rFont val="Tahoma"/>
            <charset val="1"/>
          </rPr>
          <t xml:space="preserve">
count by boxes</t>
        </r>
      </text>
    </comment>
    <comment ref="BJ60" authorId="0" shapeId="0">
      <text>
        <r>
          <rPr>
            <b/>
            <sz val="9"/>
            <color indexed="81"/>
            <rFont val="Tahoma"/>
            <charset val="1"/>
          </rPr>
          <t>Julie Wells:</t>
        </r>
        <r>
          <rPr>
            <sz val="9"/>
            <color indexed="81"/>
            <rFont val="Tahoma"/>
            <charset val="1"/>
          </rPr>
          <t xml:space="preserve">
count by 100ct packages</t>
        </r>
      </text>
    </comment>
    <comment ref="BJ64" authorId="0" shapeId="0">
      <text>
        <r>
          <rPr>
            <b/>
            <sz val="9"/>
            <color indexed="81"/>
            <rFont val="Tahoma"/>
            <charset val="1"/>
          </rPr>
          <t>Julie Wells:</t>
        </r>
        <r>
          <rPr>
            <sz val="9"/>
            <color indexed="81"/>
            <rFont val="Tahoma"/>
            <charset val="1"/>
          </rPr>
          <t xml:space="preserve">
count by sleeves</t>
        </r>
      </text>
    </comment>
    <comment ref="BJ84" authorId="0" shapeId="0">
      <text>
        <r>
          <rPr>
            <b/>
            <sz val="9"/>
            <color indexed="81"/>
            <rFont val="Tahoma"/>
            <charset val="1"/>
          </rPr>
          <t>Julie Wells:</t>
        </r>
        <r>
          <rPr>
            <sz val="9"/>
            <color indexed="81"/>
            <rFont val="Tahoma"/>
            <charset val="1"/>
          </rPr>
          <t xml:space="preserve">
count by bags</t>
        </r>
      </text>
    </comment>
  </commentList>
</comments>
</file>

<file path=xl/sharedStrings.xml><?xml version="1.0" encoding="utf-8"?>
<sst xmlns="http://schemas.openxmlformats.org/spreadsheetml/2006/main" count="381" uniqueCount="136">
  <si>
    <t>Order week</t>
  </si>
  <si>
    <t>Date of games that week</t>
  </si>
  <si>
    <t xml:space="preserve">Coke  </t>
  </si>
  <si>
    <t>Diet Coke</t>
  </si>
  <si>
    <t>Sprite</t>
  </si>
  <si>
    <t>Mr. Pibb</t>
  </si>
  <si>
    <t>Root Beer</t>
  </si>
  <si>
    <t>Mellow Yello</t>
  </si>
  <si>
    <t>Fanta</t>
  </si>
  <si>
    <t>Water</t>
  </si>
  <si>
    <t>Blue Powerade</t>
  </si>
  <si>
    <t>Red Powerade</t>
  </si>
  <si>
    <t>Yellow Powerade</t>
  </si>
  <si>
    <t>Sweet Tea</t>
  </si>
  <si>
    <t>Unsweet Tea</t>
  </si>
  <si>
    <t>Have</t>
  </si>
  <si>
    <t>Sold</t>
  </si>
  <si>
    <t>Total Purchased</t>
  </si>
  <si>
    <t>Graves Order</t>
  </si>
  <si>
    <t>Hot dogs</t>
  </si>
  <si>
    <t>Hot dog buns</t>
  </si>
  <si>
    <t>Hamburger buns</t>
  </si>
  <si>
    <t>Beef patties</t>
  </si>
  <si>
    <t>American cheese</t>
  </si>
  <si>
    <t>Charcoal</t>
  </si>
  <si>
    <t>Popcorn kernals</t>
  </si>
  <si>
    <t>Popcorn bags</t>
  </si>
  <si>
    <t>Chili</t>
  </si>
  <si>
    <t>Nacho cheese sauce</t>
  </si>
  <si>
    <t>Tortilla chips</t>
  </si>
  <si>
    <t>Fritos</t>
  </si>
  <si>
    <t>Variety chips</t>
  </si>
  <si>
    <t>Pretzels</t>
  </si>
  <si>
    <t>Frozen lemonade</t>
  </si>
  <si>
    <t>Whole pickles</t>
  </si>
  <si>
    <t>Sliced pickles</t>
  </si>
  <si>
    <t>Ketchup</t>
  </si>
  <si>
    <t>Mustard</t>
  </si>
  <si>
    <t>Relish</t>
  </si>
  <si>
    <t>Jalepeno</t>
  </si>
  <si>
    <t>Coffee</t>
  </si>
  <si>
    <t>Cocoa</t>
  </si>
  <si>
    <t>Sugar</t>
  </si>
  <si>
    <t>Sweetener</t>
  </si>
  <si>
    <t>Foil sheets</t>
  </si>
  <si>
    <t>Food trays</t>
  </si>
  <si>
    <t>Paper towel</t>
  </si>
  <si>
    <t>Napkins</t>
  </si>
  <si>
    <t>Gloves</t>
  </si>
  <si>
    <t>Paper plates</t>
  </si>
  <si>
    <t>Forks</t>
  </si>
  <si>
    <t>Steam pans</t>
  </si>
  <si>
    <t>Cheese cups</t>
  </si>
  <si>
    <t>Heavy duty foil</t>
  </si>
  <si>
    <t>Feerick's Order</t>
  </si>
  <si>
    <t>Snickers</t>
  </si>
  <si>
    <t>Reeses</t>
  </si>
  <si>
    <t>Kit Kat</t>
  </si>
  <si>
    <t>Twix</t>
  </si>
  <si>
    <t>Hershey's</t>
  </si>
  <si>
    <t>Hershey's w/almond</t>
  </si>
  <si>
    <t>M&amp;M's plain</t>
  </si>
  <si>
    <t>Peanut M&amp;M's</t>
  </si>
  <si>
    <t>Skittles</t>
  </si>
  <si>
    <t>Sour Skittles</t>
  </si>
  <si>
    <t>Xtremes</t>
  </si>
  <si>
    <t>Red Punch Straws</t>
  </si>
  <si>
    <t>Ring Pops</t>
  </si>
  <si>
    <t>Seasoned salt</t>
  </si>
  <si>
    <t>Walmart</t>
  </si>
  <si>
    <t>Pam</t>
  </si>
  <si>
    <t>Slow Cooker liners</t>
  </si>
  <si>
    <t>Clorox wipes</t>
  </si>
  <si>
    <t>Clorox cleaner</t>
  </si>
  <si>
    <t>Scrub sponges</t>
  </si>
  <si>
    <t>Dawn</t>
  </si>
  <si>
    <t>Lighter fluid</t>
  </si>
  <si>
    <t>Final inv</t>
  </si>
  <si>
    <t>Average sold/week</t>
  </si>
  <si>
    <t>Buffer</t>
  </si>
  <si>
    <t>Baseline</t>
  </si>
  <si>
    <t>Order Suggestion</t>
  </si>
  <si>
    <t>Actual Order</t>
  </si>
  <si>
    <t>Moved</t>
  </si>
  <si>
    <t>Blank Cell formulas</t>
  </si>
  <si>
    <t>Case Quantity</t>
  </si>
  <si>
    <t>Template</t>
  </si>
  <si>
    <t>Coke Order- 754817XXX</t>
  </si>
  <si>
    <t>6/12 ct</t>
  </si>
  <si>
    <t>40/4 oz</t>
  </si>
  <si>
    <t>10/12 ct</t>
  </si>
  <si>
    <t>60/4 oz</t>
  </si>
  <si>
    <t>4/5#-160ct</t>
  </si>
  <si>
    <t>6/5#</t>
  </si>
  <si>
    <t>1/500ct (3#)</t>
  </si>
  <si>
    <t>6/10#</t>
  </si>
  <si>
    <t xml:space="preserve">1/20# </t>
  </si>
  <si>
    <t xml:space="preserve">1/25# </t>
  </si>
  <si>
    <t>8/1#</t>
  </si>
  <si>
    <t>60/1.5 oz</t>
  </si>
  <si>
    <t>50/5 oz</t>
  </si>
  <si>
    <t>Frozen strawberry lemonade</t>
  </si>
  <si>
    <t>24/4 oz</t>
  </si>
  <si>
    <t>1/5 gal (60-70)</t>
  </si>
  <si>
    <t xml:space="preserve">1/5 gal </t>
  </si>
  <si>
    <t>1000/box</t>
  </si>
  <si>
    <t>200/box</t>
  </si>
  <si>
    <t>4/1 gal</t>
  </si>
  <si>
    <t>40/.9oz</t>
  </si>
  <si>
    <t>1/50ct</t>
  </si>
  <si>
    <t>1/2000 ct</t>
  </si>
  <si>
    <t>1/500 ct</t>
  </si>
  <si>
    <t>4/250 ct</t>
  </si>
  <si>
    <t>30/1 roll</t>
  </si>
  <si>
    <t>24/250 ct</t>
  </si>
  <si>
    <t>10/100 ct</t>
  </si>
  <si>
    <t>12/100 ct</t>
  </si>
  <si>
    <t>1/1000 ct</t>
  </si>
  <si>
    <t>1/100 ct</t>
  </si>
  <si>
    <t>1/1 ct</t>
  </si>
  <si>
    <t>Popcorn oil</t>
  </si>
  <si>
    <t>3/1 gal</t>
  </si>
  <si>
    <t>6/17 oz</t>
  </si>
  <si>
    <t>Buttermist Spray</t>
  </si>
  <si>
    <t>Spoons (for hot chocolate)</t>
  </si>
  <si>
    <t>Total Sold</t>
  </si>
  <si>
    <t>1 bag</t>
  </si>
  <si>
    <t>School Year</t>
  </si>
  <si>
    <t>10/250 ct</t>
  </si>
  <si>
    <t xml:space="preserve">case  </t>
  </si>
  <si>
    <t>case</t>
  </si>
  <si>
    <t>Case Counts</t>
  </si>
  <si>
    <t>Order: MM/DD     Deliver: MM/DD</t>
  </si>
  <si>
    <t>8/16 oz</t>
  </si>
  <si>
    <t>Initial Order</t>
  </si>
  <si>
    <t>Left Over 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</si>
</sst>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11"/>
      <color theme="1"/>
      <name val="Calibri"/>
      <family val="2"/>
      <scheme val="minor"/>
    </font>
    <font>
      <b/>
      <sz val="11"/>
      <color theme="1"/>
      <name val="Calibri"/>
      <family val="2"/>
      <scheme val="minor"/>
    </font>
    <font>
      <sz val="11"/>
      <color rgb="FF3F3F76"/>
      <name val="Calibri"/>
      <family val="2"/>
      <scheme val="minor"/>
    </font>
    <font>
      <sz val="11"/>
      <color rgb="FF006100"/>
      <name val="Calibri"/>
      <family val="2"/>
      <scheme val="minor"/>
    </font>
    <font>
      <sz val="11"/>
      <color rgb="FF9C570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4" tint="0.59999389629810485"/>
        <bgColor indexed="65"/>
      </patternFill>
    </fill>
    <fill>
      <patternFill patternType="solid">
        <fgColor rgb="FFC00000"/>
        <bgColor indexed="64"/>
      </patternFill>
    </fill>
    <fill>
      <patternFill patternType="solid">
        <fgColor theme="0" tint="-0.24994659260841701"/>
        <bgColor indexed="64"/>
      </patternFill>
    </fill>
    <fill>
      <patternFill patternType="solid">
        <fgColor rgb="FFFF8181"/>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 fillId="5" borderId="0" applyNumberFormat="0" applyBorder="0" applyAlignment="0" applyProtection="0"/>
    <xf numFmtId="0" fontId="1" fillId="6" borderId="0"/>
    <xf numFmtId="1" fontId="5" fillId="7" borderId="0"/>
    <xf numFmtId="0" fontId="8" fillId="8" borderId="2"/>
  </cellStyleXfs>
  <cellXfs count="61">
    <xf numFmtId="0" fontId="0" fillId="0" borderId="0" xfId="0"/>
    <xf numFmtId="0" fontId="6" fillId="0" borderId="0" xfId="0" applyFont="1"/>
    <xf numFmtId="0" fontId="7" fillId="0" borderId="0" xfId="0" applyFont="1" applyBorder="1"/>
    <xf numFmtId="0" fontId="8" fillId="0" borderId="0" xfId="0" applyFont="1" applyBorder="1"/>
    <xf numFmtId="0" fontId="8" fillId="0" borderId="0" xfId="0" applyFont="1"/>
    <xf numFmtId="0" fontId="9" fillId="0" borderId="0" xfId="0" applyFont="1"/>
    <xf numFmtId="0" fontId="6" fillId="0" borderId="0" xfId="0" applyFont="1" applyAlignment="1">
      <alignment horizontal="center"/>
    </xf>
    <xf numFmtId="0" fontId="8" fillId="0" borderId="2" xfId="0" applyFont="1" applyBorder="1" applyAlignment="1">
      <alignment horizontal="right"/>
    </xf>
    <xf numFmtId="0" fontId="8" fillId="0" borderId="2" xfId="0" applyFont="1" applyBorder="1"/>
    <xf numFmtId="0" fontId="6" fillId="0" borderId="2" xfId="0" applyFont="1" applyBorder="1" applyAlignment="1">
      <alignment horizontal="center"/>
    </xf>
    <xf numFmtId="0" fontId="6" fillId="0" borderId="2" xfId="0" applyFont="1" applyBorder="1"/>
    <xf numFmtId="0" fontId="8" fillId="0" borderId="2" xfId="0" applyFont="1" applyFill="1" applyBorder="1"/>
    <xf numFmtId="0" fontId="0" fillId="0" borderId="2" xfId="0" applyFont="1" applyBorder="1"/>
    <xf numFmtId="0" fontId="7" fillId="0" borderId="0" xfId="0" applyFont="1" applyBorder="1" applyAlignment="1">
      <alignment horizontal="center"/>
    </xf>
    <xf numFmtId="0" fontId="8" fillId="0" borderId="0" xfId="0" applyFont="1" applyBorder="1" applyAlignment="1">
      <alignment horizontal="center"/>
    </xf>
    <xf numFmtId="0" fontId="0" fillId="0" borderId="2" xfId="0" applyFont="1" applyBorder="1" applyAlignment="1">
      <alignment horizontal="center"/>
    </xf>
    <xf numFmtId="0" fontId="9" fillId="0" borderId="0" xfId="0" applyFont="1" applyAlignment="1">
      <alignment horizontal="center"/>
    </xf>
    <xf numFmtId="0" fontId="8" fillId="0" borderId="0" xfId="0" applyFont="1" applyAlignment="1">
      <alignment horizontal="center"/>
    </xf>
    <xf numFmtId="0" fontId="0" fillId="0" borderId="2" xfId="0" applyFont="1" applyFill="1" applyBorder="1" applyAlignment="1">
      <alignment horizontal="center"/>
    </xf>
    <xf numFmtId="0" fontId="0" fillId="0" borderId="2" xfId="0" applyFont="1" applyFill="1" applyBorder="1"/>
    <xf numFmtId="0" fontId="0" fillId="0" borderId="0" xfId="0" applyFont="1" applyBorder="1"/>
    <xf numFmtId="0" fontId="8" fillId="0" borderId="2" xfId="0" applyFont="1" applyBorder="1" applyAlignment="1">
      <alignment horizontal="center"/>
    </xf>
    <xf numFmtId="0" fontId="8" fillId="0" borderId="2" xfId="0" applyNumberFormat="1" applyFont="1" applyBorder="1"/>
    <xf numFmtId="0" fontId="8" fillId="7" borderId="2" xfId="6" applyNumberFormat="1" applyFont="1" applyBorder="1"/>
    <xf numFmtId="0" fontId="6" fillId="0" borderId="2" xfId="0" applyNumberFormat="1" applyFont="1" applyBorder="1" applyAlignment="1">
      <alignment horizontal="center"/>
    </xf>
    <xf numFmtId="0" fontId="10" fillId="4" borderId="5" xfId="3" applyNumberFormat="1" applyFont="1" applyBorder="1"/>
    <xf numFmtId="0" fontId="11" fillId="2" borderId="2" xfId="1" applyNumberFormat="1" applyFont="1" applyBorder="1"/>
    <xf numFmtId="0" fontId="12" fillId="3" borderId="2" xfId="2" applyNumberFormat="1" applyFont="1" applyBorder="1"/>
    <xf numFmtId="0" fontId="8" fillId="8" borderId="2" xfId="7" applyNumberFormat="1"/>
    <xf numFmtId="0" fontId="8" fillId="5" borderId="2" xfId="4" applyNumberFormat="1" applyFont="1" applyBorder="1"/>
    <xf numFmtId="0" fontId="8" fillId="0" borderId="0" xfId="0" applyNumberFormat="1" applyFont="1" applyBorder="1"/>
    <xf numFmtId="0" fontId="8" fillId="0" borderId="0" xfId="0" applyNumberFormat="1" applyFont="1"/>
    <xf numFmtId="0" fontId="9" fillId="0" borderId="0" xfId="0" applyNumberFormat="1" applyFont="1"/>
    <xf numFmtId="0" fontId="10" fillId="4" borderId="2" xfId="3" applyNumberFormat="1" applyFont="1" applyBorder="1"/>
    <xf numFmtId="0" fontId="0" fillId="0" borderId="2" xfId="0" applyFont="1" applyBorder="1" applyAlignment="1">
      <alignment horizontal="center"/>
    </xf>
    <xf numFmtId="0" fontId="8" fillId="0" borderId="2" xfId="0" applyFont="1" applyBorder="1" applyAlignment="1">
      <alignment horizontal="center"/>
    </xf>
    <xf numFmtId="164" fontId="8" fillId="7" borderId="2" xfId="6" applyNumberFormat="1" applyFont="1" applyBorder="1"/>
    <xf numFmtId="0" fontId="0" fillId="0" borderId="2" xfId="0" applyFont="1" applyBorder="1" applyAlignment="1">
      <alignment horizontal="center"/>
    </xf>
    <xf numFmtId="0" fontId="8" fillId="0" borderId="2" xfId="0" applyFont="1" applyBorder="1" applyAlignment="1">
      <alignment horizontal="center"/>
    </xf>
    <xf numFmtId="0" fontId="8" fillId="0" borderId="4" xfId="0" applyFont="1" applyBorder="1" applyAlignment="1">
      <alignment horizontal="center"/>
    </xf>
    <xf numFmtId="0" fontId="8" fillId="0" borderId="2" xfId="0" applyNumberFormat="1" applyFont="1" applyBorder="1" applyAlignment="1">
      <alignment horizontal="center"/>
    </xf>
    <xf numFmtId="0" fontId="4" fillId="4" borderId="2" xfId="3" applyNumberFormat="1" applyFont="1" applyBorder="1"/>
    <xf numFmtId="0" fontId="3" fillId="3" borderId="2" xfId="2" applyNumberFormat="1" applyFont="1" applyBorder="1"/>
    <xf numFmtId="0" fontId="0" fillId="5" borderId="2" xfId="4" applyNumberFormat="1" applyFont="1" applyBorder="1"/>
    <xf numFmtId="0" fontId="6" fillId="0" borderId="6" xfId="0" applyFont="1" applyBorder="1" applyAlignment="1">
      <alignment horizontal="center"/>
    </xf>
    <xf numFmtId="0" fontId="6" fillId="0" borderId="6" xfId="0" applyFont="1" applyBorder="1"/>
    <xf numFmtId="0" fontId="6" fillId="0" borderId="6" xfId="0" applyNumberFormat="1" applyFont="1" applyBorder="1" applyAlignment="1">
      <alignment horizontal="center"/>
    </xf>
    <xf numFmtId="0" fontId="8" fillId="0" borderId="7" xfId="0" applyNumberFormat="1" applyFont="1" applyBorder="1"/>
    <xf numFmtId="0" fontId="8" fillId="0" borderId="6" xfId="0" applyNumberFormat="1" applyFont="1" applyBorder="1"/>
    <xf numFmtId="0" fontId="8" fillId="0" borderId="4" xfId="0" applyNumberFormat="1" applyFont="1" applyBorder="1"/>
    <xf numFmtId="0" fontId="8" fillId="0" borderId="3" xfId="0" applyNumberFormat="1" applyFont="1" applyBorder="1"/>
    <xf numFmtId="0" fontId="8" fillId="0" borderId="8" xfId="0" applyNumberFormat="1" applyFont="1" applyBorder="1"/>
    <xf numFmtId="0" fontId="0" fillId="0" borderId="6" xfId="0" applyFont="1" applyBorder="1" applyAlignment="1">
      <alignment horizontal="center"/>
    </xf>
    <xf numFmtId="0" fontId="0" fillId="0" borderId="8" xfId="0" applyFont="1" applyBorder="1" applyAlignment="1">
      <alignment horizontal="center"/>
    </xf>
    <xf numFmtId="0" fontId="0" fillId="0" borderId="2" xfId="0" applyFont="1" applyBorder="1" applyAlignment="1">
      <alignment horizontal="center"/>
    </xf>
    <xf numFmtId="0" fontId="8" fillId="0" borderId="2" xfId="0" applyFont="1" applyBorder="1" applyAlignment="1">
      <alignment horizontal="center"/>
    </xf>
    <xf numFmtId="0" fontId="8" fillId="0" borderId="2" xfId="0" applyNumberFormat="1" applyFont="1" applyBorder="1" applyAlignment="1">
      <alignment horizontal="center"/>
    </xf>
    <xf numFmtId="0" fontId="0" fillId="0" borderId="2" xfId="0" applyFont="1" applyBorder="1" applyAlignment="1">
      <alignment horizontal="center"/>
    </xf>
    <xf numFmtId="0" fontId="8" fillId="0" borderId="2" xfId="0" applyFont="1" applyBorder="1" applyAlignment="1">
      <alignment horizontal="center"/>
    </xf>
    <xf numFmtId="0" fontId="3" fillId="3" borderId="5" xfId="2" applyBorder="1" applyAlignment="1">
      <alignment horizontal="center"/>
    </xf>
    <xf numFmtId="0" fontId="3" fillId="3" borderId="2" xfId="2" applyBorder="1" applyAlignment="1">
      <alignment horizontal="center"/>
    </xf>
  </cellXfs>
  <cellStyles count="8">
    <cellStyle name="40% - Accent1" xfId="4" builtinId="31"/>
    <cellStyle name="Good" xfId="1" builtinId="26"/>
    <cellStyle name="Input" xfId="3" builtinId="20"/>
    <cellStyle name="Neutral" xfId="2" builtinId="28"/>
    <cellStyle name="Normal" xfId="0" builtinId="0"/>
    <cellStyle name="Style 1" xfId="5"/>
    <cellStyle name="Style 2" xfId="6"/>
    <cellStyle name="Style 3" xfId="7"/>
  </cellStyles>
  <dxfs count="0"/>
  <tableStyles count="0" defaultTableStyle="TableStyleMedium2"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104"/>
  <sheetViews>
    <sheetView tabSelected="1" zoomScaleNormal="100" workbookViewId="0">
      <pane xSplit="2" topLeftCell="C1" activePane="topRight" state="frozen"/>
      <selection activeCell="A7" sqref="A7"/>
      <selection pane="topRight" activeCell="D98" sqref="D98"/>
    </sheetView>
  </sheetViews>
  <sheetFormatPr defaultColWidth="9.140625" defaultRowHeight="15" x14ac:dyDescent="0.25"/>
  <cols>
    <col min="1" max="1" width="27.5703125" style="4" customWidth="1"/>
    <col min="2" max="3" width="16.140625" style="17" customWidth="1"/>
    <col min="4" max="4" width="19.28515625" style="4" customWidth="1"/>
    <col min="5" max="5" width="10.28515625" style="4" customWidth="1"/>
    <col min="6" max="6" width="8.85546875" style="4" customWidth="1"/>
    <col min="7" max="7" width="13.7109375" style="4" customWidth="1"/>
    <col min="8" max="8" width="15" style="4" customWidth="1"/>
    <col min="9" max="9" width="21" style="4" customWidth="1"/>
    <col min="10" max="10" width="10.28515625" style="4" customWidth="1"/>
    <col min="11" max="11" width="8.85546875" style="4" customWidth="1"/>
    <col min="12" max="12" width="13.7109375" style="4" customWidth="1"/>
    <col min="13" max="13" width="15" style="4" customWidth="1"/>
    <col min="14" max="14" width="21" style="4" customWidth="1"/>
    <col min="15" max="15" width="10.28515625" style="4" customWidth="1"/>
    <col min="16" max="16" width="8.85546875" style="4" customWidth="1"/>
    <col min="17" max="17" width="13.7109375" style="4" customWidth="1"/>
    <col min="18" max="18" width="15" style="4" customWidth="1"/>
    <col min="19" max="19" width="21" style="4" customWidth="1"/>
    <col min="20" max="20" width="10.28515625" style="4" customWidth="1"/>
    <col min="21" max="21" width="8.85546875" style="4" customWidth="1"/>
    <col min="22" max="22" width="13.7109375" style="4" customWidth="1"/>
    <col min="23" max="23" width="15" style="4" customWidth="1"/>
    <col min="24" max="24" width="21" style="4" customWidth="1"/>
    <col min="25" max="25" width="10.28515625" style="4" customWidth="1"/>
    <col min="26" max="26" width="8.85546875" style="4" customWidth="1"/>
    <col min="27" max="27" width="13.7109375" style="4" customWidth="1"/>
    <col min="28" max="28" width="15" style="4" customWidth="1"/>
    <col min="29" max="29" width="21" style="4" customWidth="1"/>
    <col min="30" max="30" width="10.28515625" style="4" customWidth="1"/>
    <col min="31" max="31" width="8.85546875" style="4" customWidth="1"/>
    <col min="32" max="32" width="13.7109375" style="4" customWidth="1"/>
    <col min="33" max="33" width="15" style="4" customWidth="1"/>
    <col min="34" max="34" width="21" style="4" customWidth="1"/>
    <col min="35" max="35" width="10.28515625" style="4" customWidth="1"/>
    <col min="36" max="36" width="8.85546875" style="4" customWidth="1"/>
    <col min="37" max="37" width="13.7109375" style="4" customWidth="1"/>
    <col min="38" max="38" width="15" style="4" customWidth="1"/>
    <col min="39" max="39" width="21" style="4" customWidth="1"/>
    <col min="40" max="40" width="10.28515625" style="4" customWidth="1"/>
    <col min="41" max="41" width="8.85546875" style="4" customWidth="1"/>
    <col min="42" max="42" width="13.7109375" style="4" customWidth="1"/>
    <col min="43" max="43" width="15" style="4" customWidth="1"/>
    <col min="44" max="44" width="21" style="4" customWidth="1"/>
    <col min="45" max="45" width="10.28515625" style="4" customWidth="1"/>
    <col min="46" max="46" width="8.85546875" style="4" customWidth="1"/>
    <col min="47" max="47" width="13.7109375" style="4" customWidth="1"/>
    <col min="48" max="48" width="15" style="4" customWidth="1"/>
    <col min="49" max="49" width="21" style="4" customWidth="1"/>
    <col min="50" max="50" width="10.28515625" style="4" customWidth="1"/>
    <col min="51" max="51" width="8.85546875" style="4" customWidth="1"/>
    <col min="52" max="52" width="13.7109375" style="4" customWidth="1"/>
    <col min="53" max="53" width="15" style="4" customWidth="1"/>
    <col min="54" max="54" width="21" style="4" customWidth="1"/>
    <col min="55" max="55" width="10.28515625" style="4" customWidth="1"/>
    <col min="56" max="56" width="12.140625" style="4" customWidth="1"/>
    <col min="57" max="57" width="18.42578125" style="4" customWidth="1"/>
    <col min="58" max="58" width="15.7109375" style="4" customWidth="1"/>
    <col min="59" max="59" width="22.5703125" style="4" customWidth="1"/>
    <col min="60" max="60" width="12.140625" style="4" customWidth="1"/>
    <col min="61" max="61" width="13.5703125" style="4" customWidth="1"/>
    <col min="62" max="62" width="16.140625" style="17" customWidth="1"/>
    <col min="63" max="16384" width="9.140625" style="4"/>
  </cols>
  <sheetData>
    <row r="1" spans="1:62" ht="28.5" customHeight="1" x14ac:dyDescent="0.35">
      <c r="A1" s="2" t="s">
        <v>86</v>
      </c>
      <c r="B1" s="13"/>
      <c r="C1" s="13"/>
      <c r="D1" s="2"/>
      <c r="E1" s="2"/>
      <c r="F1" s="3"/>
      <c r="G1" s="3"/>
      <c r="H1" s="3"/>
      <c r="I1" s="3"/>
      <c r="L1" s="3"/>
      <c r="N1" s="3"/>
      <c r="Q1" s="3"/>
      <c r="S1" s="3"/>
      <c r="V1" s="3"/>
      <c r="X1" s="3"/>
      <c r="AA1" s="3"/>
      <c r="AC1" s="3"/>
      <c r="AF1" s="3"/>
      <c r="AH1" s="3"/>
      <c r="AK1" s="3"/>
      <c r="AM1" s="3"/>
      <c r="AP1" s="3"/>
      <c r="AR1" s="3"/>
      <c r="AU1" s="3"/>
      <c r="AW1" s="3"/>
      <c r="AZ1" s="3"/>
      <c r="BB1" s="3"/>
      <c r="BJ1" s="13"/>
    </row>
    <row r="2" spans="1:62" x14ac:dyDescent="0.25">
      <c r="A2" s="20" t="s">
        <v>127</v>
      </c>
      <c r="B2" s="14"/>
      <c r="C2" s="14"/>
      <c r="D2" s="3"/>
      <c r="E2" s="3"/>
      <c r="F2" s="3"/>
      <c r="G2" s="3"/>
      <c r="H2" s="3"/>
      <c r="I2" s="3"/>
      <c r="L2" s="3"/>
      <c r="N2" s="3"/>
      <c r="Q2" s="3"/>
      <c r="S2" s="3"/>
      <c r="V2" s="3"/>
      <c r="X2" s="3"/>
      <c r="AA2" s="3"/>
      <c r="AC2" s="3"/>
      <c r="AF2" s="3"/>
      <c r="AH2" s="3"/>
      <c r="AK2" s="3"/>
      <c r="AM2" s="3"/>
      <c r="AP2" s="3"/>
      <c r="AR2" s="3"/>
      <c r="AU2" s="3"/>
      <c r="AW2" s="3"/>
      <c r="AZ2" s="3"/>
      <c r="BB2" s="3"/>
      <c r="BJ2" s="14"/>
    </row>
    <row r="3" spans="1:62" s="3" customFormat="1" x14ac:dyDescent="0.25">
      <c r="A3" s="7" t="s">
        <v>0</v>
      </c>
      <c r="B3" s="38"/>
      <c r="C3" s="55"/>
      <c r="D3" s="57" t="s">
        <v>132</v>
      </c>
      <c r="E3" s="58"/>
      <c r="F3" s="57" t="s">
        <v>132</v>
      </c>
      <c r="G3" s="58"/>
      <c r="H3" s="58"/>
      <c r="I3" s="58"/>
      <c r="J3" s="58"/>
      <c r="K3" s="57" t="s">
        <v>132</v>
      </c>
      <c r="L3" s="58"/>
      <c r="M3" s="58"/>
      <c r="N3" s="58"/>
      <c r="O3" s="58"/>
      <c r="P3" s="57" t="s">
        <v>132</v>
      </c>
      <c r="Q3" s="58"/>
      <c r="R3" s="58"/>
      <c r="S3" s="58"/>
      <c r="T3" s="58"/>
      <c r="U3" s="57" t="s">
        <v>132</v>
      </c>
      <c r="V3" s="58"/>
      <c r="W3" s="58"/>
      <c r="X3" s="58"/>
      <c r="Y3" s="58"/>
      <c r="Z3" s="57" t="s">
        <v>132</v>
      </c>
      <c r="AA3" s="58"/>
      <c r="AB3" s="58"/>
      <c r="AC3" s="58"/>
      <c r="AD3" s="58"/>
      <c r="AE3" s="57" t="s">
        <v>132</v>
      </c>
      <c r="AF3" s="58"/>
      <c r="AG3" s="58"/>
      <c r="AH3" s="58"/>
      <c r="AI3" s="58"/>
      <c r="AJ3" s="57" t="s">
        <v>132</v>
      </c>
      <c r="AK3" s="58"/>
      <c r="AL3" s="58"/>
      <c r="AM3" s="58"/>
      <c r="AN3" s="58"/>
      <c r="AO3" s="57" t="s">
        <v>132</v>
      </c>
      <c r="AP3" s="58"/>
      <c r="AQ3" s="58"/>
      <c r="AR3" s="58"/>
      <c r="AS3" s="58"/>
      <c r="AT3" s="57" t="s">
        <v>132</v>
      </c>
      <c r="AU3" s="58"/>
      <c r="AV3" s="58"/>
      <c r="AW3" s="58"/>
      <c r="AX3" s="58"/>
      <c r="AY3" s="57" t="s">
        <v>132</v>
      </c>
      <c r="AZ3" s="58"/>
      <c r="BA3" s="58"/>
      <c r="BB3" s="58"/>
      <c r="BC3" s="58"/>
      <c r="BD3" s="38"/>
      <c r="BE3" s="8"/>
      <c r="BF3" s="8"/>
      <c r="BG3" s="8"/>
      <c r="BH3" s="8"/>
      <c r="BI3" s="8"/>
      <c r="BJ3" s="38"/>
    </row>
    <row r="4" spans="1:62" s="3" customFormat="1" x14ac:dyDescent="0.25">
      <c r="A4" s="7" t="s">
        <v>1</v>
      </c>
      <c r="B4" s="38"/>
      <c r="C4" s="55"/>
      <c r="D4" s="57"/>
      <c r="E4" s="58"/>
      <c r="F4" s="57"/>
      <c r="G4" s="58"/>
      <c r="H4" s="58"/>
      <c r="I4" s="58"/>
      <c r="J4" s="58"/>
      <c r="K4" s="57"/>
      <c r="L4" s="58"/>
      <c r="M4" s="58"/>
      <c r="N4" s="58"/>
      <c r="O4" s="58"/>
      <c r="P4" s="57"/>
      <c r="Q4" s="58"/>
      <c r="R4" s="58"/>
      <c r="S4" s="58"/>
      <c r="T4" s="58"/>
      <c r="U4" s="57"/>
      <c r="V4" s="58"/>
      <c r="W4" s="58"/>
      <c r="X4" s="58"/>
      <c r="Y4" s="58"/>
      <c r="Z4" s="57"/>
      <c r="AA4" s="58"/>
      <c r="AB4" s="58"/>
      <c r="AC4" s="58"/>
      <c r="AD4" s="58"/>
      <c r="AE4" s="57"/>
      <c r="AF4" s="58"/>
      <c r="AG4" s="58"/>
      <c r="AH4" s="58"/>
      <c r="AI4" s="58"/>
      <c r="AJ4" s="57"/>
      <c r="AK4" s="58"/>
      <c r="AL4" s="58"/>
      <c r="AM4" s="58"/>
      <c r="AN4" s="58"/>
      <c r="AO4" s="57"/>
      <c r="AP4" s="58"/>
      <c r="AQ4" s="58"/>
      <c r="AR4" s="58"/>
      <c r="AS4" s="58"/>
      <c r="AT4" s="57"/>
      <c r="AU4" s="58"/>
      <c r="AV4" s="58"/>
      <c r="AW4" s="58"/>
      <c r="AX4" s="58"/>
      <c r="AY4" s="57"/>
      <c r="AZ4" s="58"/>
      <c r="BA4" s="58"/>
      <c r="BB4" s="58"/>
      <c r="BC4" s="58"/>
      <c r="BD4" s="38"/>
      <c r="BE4" s="8"/>
      <c r="BF4" s="8"/>
      <c r="BG4" s="8"/>
      <c r="BH4" s="8"/>
      <c r="BI4" s="8"/>
      <c r="BJ4" s="38"/>
    </row>
    <row r="5" spans="1:62" s="6" customFormat="1" x14ac:dyDescent="0.25">
      <c r="A5" s="44" t="s">
        <v>87</v>
      </c>
      <c r="B5" s="44" t="s">
        <v>85</v>
      </c>
      <c r="C5" s="44" t="s">
        <v>135</v>
      </c>
      <c r="D5" s="44" t="s">
        <v>134</v>
      </c>
      <c r="E5" s="44" t="s">
        <v>16</v>
      </c>
      <c r="F5" s="44" t="s">
        <v>15</v>
      </c>
      <c r="G5" s="44" t="s">
        <v>83</v>
      </c>
      <c r="H5" s="44" t="s">
        <v>82</v>
      </c>
      <c r="I5" s="44" t="s">
        <v>81</v>
      </c>
      <c r="J5" s="44" t="s">
        <v>16</v>
      </c>
      <c r="K5" s="44" t="s">
        <v>15</v>
      </c>
      <c r="L5" s="44" t="s">
        <v>83</v>
      </c>
      <c r="M5" s="44" t="s">
        <v>82</v>
      </c>
      <c r="N5" s="44" t="s">
        <v>81</v>
      </c>
      <c r="O5" s="44" t="s">
        <v>16</v>
      </c>
      <c r="P5" s="44" t="s">
        <v>15</v>
      </c>
      <c r="Q5" s="44" t="s">
        <v>83</v>
      </c>
      <c r="R5" s="44" t="s">
        <v>82</v>
      </c>
      <c r="S5" s="44" t="s">
        <v>81</v>
      </c>
      <c r="T5" s="44" t="s">
        <v>16</v>
      </c>
      <c r="U5" s="44" t="s">
        <v>15</v>
      </c>
      <c r="V5" s="44" t="s">
        <v>83</v>
      </c>
      <c r="W5" s="44" t="s">
        <v>82</v>
      </c>
      <c r="X5" s="44" t="s">
        <v>81</v>
      </c>
      <c r="Y5" s="44" t="s">
        <v>16</v>
      </c>
      <c r="Z5" s="44" t="s">
        <v>15</v>
      </c>
      <c r="AA5" s="44" t="s">
        <v>83</v>
      </c>
      <c r="AB5" s="44" t="s">
        <v>82</v>
      </c>
      <c r="AC5" s="44" t="s">
        <v>81</v>
      </c>
      <c r="AD5" s="44" t="s">
        <v>16</v>
      </c>
      <c r="AE5" s="44" t="s">
        <v>15</v>
      </c>
      <c r="AF5" s="44" t="s">
        <v>83</v>
      </c>
      <c r="AG5" s="44" t="s">
        <v>82</v>
      </c>
      <c r="AH5" s="44" t="s">
        <v>81</v>
      </c>
      <c r="AI5" s="44" t="s">
        <v>16</v>
      </c>
      <c r="AJ5" s="44" t="s">
        <v>15</v>
      </c>
      <c r="AK5" s="44" t="s">
        <v>83</v>
      </c>
      <c r="AL5" s="44" t="s">
        <v>82</v>
      </c>
      <c r="AM5" s="44" t="s">
        <v>81</v>
      </c>
      <c r="AN5" s="44" t="s">
        <v>16</v>
      </c>
      <c r="AO5" s="44" t="s">
        <v>15</v>
      </c>
      <c r="AP5" s="44" t="s">
        <v>83</v>
      </c>
      <c r="AQ5" s="44" t="s">
        <v>82</v>
      </c>
      <c r="AR5" s="44" t="s">
        <v>81</v>
      </c>
      <c r="AS5" s="44" t="s">
        <v>16</v>
      </c>
      <c r="AT5" s="44" t="s">
        <v>15</v>
      </c>
      <c r="AU5" s="44" t="s">
        <v>83</v>
      </c>
      <c r="AV5" s="44" t="s">
        <v>82</v>
      </c>
      <c r="AW5" s="44" t="s">
        <v>81</v>
      </c>
      <c r="AX5" s="44" t="s">
        <v>16</v>
      </c>
      <c r="AY5" s="44" t="s">
        <v>15</v>
      </c>
      <c r="AZ5" s="44" t="s">
        <v>83</v>
      </c>
      <c r="BA5" s="44" t="s">
        <v>82</v>
      </c>
      <c r="BB5" s="44" t="s">
        <v>81</v>
      </c>
      <c r="BC5" s="44" t="s">
        <v>16</v>
      </c>
      <c r="BD5" s="44" t="s">
        <v>77</v>
      </c>
      <c r="BE5" s="44" t="s">
        <v>17</v>
      </c>
      <c r="BF5" s="44" t="s">
        <v>125</v>
      </c>
      <c r="BG5" s="44" t="s">
        <v>78</v>
      </c>
      <c r="BH5" s="44" t="s">
        <v>79</v>
      </c>
      <c r="BI5" s="44" t="s">
        <v>80</v>
      </c>
      <c r="BJ5" s="44" t="s">
        <v>131</v>
      </c>
    </row>
    <row r="6" spans="1:62" x14ac:dyDescent="0.25">
      <c r="A6" s="8" t="s">
        <v>2</v>
      </c>
      <c r="B6" s="21">
        <v>24</v>
      </c>
      <c r="C6" s="59"/>
      <c r="D6" s="25"/>
      <c r="E6" s="26" t="str">
        <f>IF(F6="",(""),(D6+C6-F6))</f>
        <v/>
      </c>
      <c r="F6" s="27"/>
      <c r="G6" s="28"/>
      <c r="H6" s="29"/>
      <c r="I6" s="23" t="str">
        <f t="shared" ref="I6:I12" si="0">IF(F6="","",(BaseLine-F6))</f>
        <v/>
      </c>
      <c r="J6" s="26" t="str">
        <f>IF(K6="",(""),((F6+H6)+G6-K6))</f>
        <v/>
      </c>
      <c r="K6" s="27"/>
      <c r="L6" s="28"/>
      <c r="M6" s="29"/>
      <c r="N6" s="23" t="str">
        <f t="shared" ref="N6:N12" si="1">IF(K6="","",(BaseLine-K6))</f>
        <v/>
      </c>
      <c r="O6" s="26" t="str">
        <f>IF(P6="",(""),((K6+M6)+L6-P6))</f>
        <v/>
      </c>
      <c r="P6" s="27"/>
      <c r="Q6" s="28"/>
      <c r="R6" s="29"/>
      <c r="S6" s="23" t="str">
        <f t="shared" ref="S6:S12" si="2">IF(P6="","",(BaseLine-P6))</f>
        <v/>
      </c>
      <c r="T6" s="26" t="str">
        <f>IF(U6="",(""),((P6+R6)+Q6-U6))</f>
        <v/>
      </c>
      <c r="U6" s="27"/>
      <c r="V6" s="28"/>
      <c r="W6" s="29"/>
      <c r="X6" s="23" t="str">
        <f t="shared" ref="X6:X12" si="3">IF(U6="","",(BaseLine-U6))</f>
        <v/>
      </c>
      <c r="Y6" s="26" t="str">
        <f>IF(Z6="",(""),((U6+W6)+V6-Z6))</f>
        <v/>
      </c>
      <c r="Z6" s="27"/>
      <c r="AA6" s="28"/>
      <c r="AB6" s="29"/>
      <c r="AC6" s="23" t="str">
        <f t="shared" ref="AC6:AC12" si="4">IF(Z6="","",(BaseLine-Z6))</f>
        <v/>
      </c>
      <c r="AD6" s="26" t="str">
        <f>IF(AE6="",(""),((Z6+AB6)+AA6-AE6))</f>
        <v/>
      </c>
      <c r="AE6" s="27"/>
      <c r="AF6" s="28"/>
      <c r="AG6" s="29"/>
      <c r="AH6" s="23" t="str">
        <f t="shared" ref="AH6:AH12" si="5">IF(AE6="","",(BaseLine-AE6))</f>
        <v/>
      </c>
      <c r="AI6" s="26" t="str">
        <f>IF(AJ6="",(""),((AE6+AG6)+AF6-AJ6))</f>
        <v/>
      </c>
      <c r="AJ6" s="27"/>
      <c r="AK6" s="28"/>
      <c r="AL6" s="29"/>
      <c r="AM6" s="23" t="str">
        <f t="shared" ref="AM6:AM12" si="6">IF(AJ6="","",(BaseLine-AJ6))</f>
        <v/>
      </c>
      <c r="AN6" s="26" t="str">
        <f>IF(AO6="",(""),((AJ6+AL6)+AK6-AO6))</f>
        <v/>
      </c>
      <c r="AO6" s="27"/>
      <c r="AP6" s="28"/>
      <c r="AQ6" s="29"/>
      <c r="AR6" s="23" t="str">
        <f t="shared" ref="AR6:AR12" si="7">IF(AO6="","",(BaseLine-AO6))</f>
        <v/>
      </c>
      <c r="AS6" s="26" t="str">
        <f>IF(AT6="",(""),((AO6+AQ6)+AP6-AT6))</f>
        <v/>
      </c>
      <c r="AT6" s="27"/>
      <c r="AU6" s="28"/>
      <c r="AV6" s="29"/>
      <c r="AW6" s="23" t="str">
        <f t="shared" ref="AW6:AW12" si="8">IF(AT6="","",(BaseLine-AT6))</f>
        <v/>
      </c>
      <c r="AX6" s="26" t="str">
        <f>IF(AY6="",(""),((AT6+AV6)+AU6-AY6))</f>
        <v/>
      </c>
      <c r="AY6" s="27"/>
      <c r="AZ6" s="28"/>
      <c r="BA6" s="29"/>
      <c r="BB6" s="23" t="str">
        <f t="shared" ref="BB6:BB12" si="9">IF(AY6="","",(BaseLine-AY6))</f>
        <v/>
      </c>
      <c r="BC6" s="26" t="str">
        <f>IF(BD6="",(""),((AY6+BA6)+AZ6-BD6))</f>
        <v/>
      </c>
      <c r="BD6" s="22"/>
      <c r="BE6" s="22">
        <f>SUM(BA6,AQ6,AL6,AG6,AB6,W6,R6,M6,H6,AV6,D6)</f>
        <v>0</v>
      </c>
      <c r="BF6" s="22">
        <f>SUM(AX6,BC6,AS6,AN6,AI6,AD6,Y6,T6,O6,J6,E6,D6)</f>
        <v>0</v>
      </c>
      <c r="BG6" s="22" t="str">
        <f>IF(F6="","",AVERAGE(BC6,AS6,AN6,AI6,AD6,Y6,T6,O6,J6,E6,AX6))</f>
        <v/>
      </c>
      <c r="BH6" s="22"/>
      <c r="BI6" s="22" t="str">
        <f>IF(BG6="","",(BG6+BH6))</f>
        <v/>
      </c>
      <c r="BJ6" s="37" t="s">
        <v>129</v>
      </c>
    </row>
    <row r="7" spans="1:62" x14ac:dyDescent="0.25">
      <c r="A7" s="8" t="s">
        <v>3</v>
      </c>
      <c r="B7" s="21">
        <v>24</v>
      </c>
      <c r="C7" s="59"/>
      <c r="D7" s="25"/>
      <c r="E7" s="26" t="str">
        <f t="shared" ref="E7:E12" si="10">IF(F7="",(""),(D7+C7-F7))</f>
        <v/>
      </c>
      <c r="F7" s="27"/>
      <c r="G7" s="28"/>
      <c r="H7" s="29"/>
      <c r="I7" s="23" t="str">
        <f>IF(F7="","",(BaseLine-F7))</f>
        <v/>
      </c>
      <c r="J7" s="26" t="str">
        <f>IF(K7="",(""),((F7+H7)+G7-K7))</f>
        <v/>
      </c>
      <c r="K7" s="27"/>
      <c r="L7" s="28"/>
      <c r="M7" s="29"/>
      <c r="N7" s="23" t="str">
        <f t="shared" si="1"/>
        <v/>
      </c>
      <c r="O7" s="26" t="str">
        <f t="shared" ref="O7:O12" si="11">IF(P7="",(""),((K7+M7)+L7-P7))</f>
        <v/>
      </c>
      <c r="P7" s="27"/>
      <c r="Q7" s="28"/>
      <c r="R7" s="29"/>
      <c r="S7" s="23" t="str">
        <f t="shared" si="2"/>
        <v/>
      </c>
      <c r="T7" s="26" t="str">
        <f t="shared" ref="T7:T12" si="12">IF(U7="",(""),((P7+R7)+Q7-U7))</f>
        <v/>
      </c>
      <c r="U7" s="27"/>
      <c r="V7" s="28"/>
      <c r="W7" s="29"/>
      <c r="X7" s="23" t="str">
        <f t="shared" si="3"/>
        <v/>
      </c>
      <c r="Y7" s="26" t="str">
        <f t="shared" ref="Y7:Y12" si="13">IF(Z7="",(""),((U7+W7)+V7-Z7))</f>
        <v/>
      </c>
      <c r="Z7" s="27"/>
      <c r="AA7" s="28"/>
      <c r="AB7" s="29"/>
      <c r="AC7" s="23" t="str">
        <f t="shared" si="4"/>
        <v/>
      </c>
      <c r="AD7" s="26" t="str">
        <f t="shared" ref="AD7:AD12" si="14">IF(AE7="",(""),((Z7+AB7)+AA7-AE7))</f>
        <v/>
      </c>
      <c r="AE7" s="27"/>
      <c r="AF7" s="28"/>
      <c r="AG7" s="29"/>
      <c r="AH7" s="23" t="str">
        <f t="shared" si="5"/>
        <v/>
      </c>
      <c r="AI7" s="26" t="str">
        <f t="shared" ref="AI7:AI12" si="15">IF(AJ7="",(""),((AE7+AG7)+AF7-AJ7))</f>
        <v/>
      </c>
      <c r="AJ7" s="27"/>
      <c r="AK7" s="28"/>
      <c r="AL7" s="29"/>
      <c r="AM7" s="23" t="str">
        <f t="shared" si="6"/>
        <v/>
      </c>
      <c r="AN7" s="26" t="str">
        <f t="shared" ref="AN7:AN12" si="16">IF(AO7="",(""),((AJ7+AL7)+AK7-AO7))</f>
        <v/>
      </c>
      <c r="AO7" s="27"/>
      <c r="AP7" s="28"/>
      <c r="AQ7" s="29"/>
      <c r="AR7" s="23" t="str">
        <f t="shared" si="7"/>
        <v/>
      </c>
      <c r="AS7" s="26" t="str">
        <f t="shared" ref="AS7:AS12" si="17">IF(AT7="",(""),((AO7+AQ7)+AP7-AT7))</f>
        <v/>
      </c>
      <c r="AT7" s="27"/>
      <c r="AU7" s="28"/>
      <c r="AV7" s="29"/>
      <c r="AW7" s="23" t="str">
        <f t="shared" si="8"/>
        <v/>
      </c>
      <c r="AX7" s="26" t="str">
        <f t="shared" ref="AX7:AX12" si="18">IF(AY7="",(""),((AT7+AV7)+AU7-AY7))</f>
        <v/>
      </c>
      <c r="AY7" s="27"/>
      <c r="AZ7" s="28"/>
      <c r="BA7" s="29"/>
      <c r="BB7" s="23" t="str">
        <f t="shared" si="9"/>
        <v/>
      </c>
      <c r="BC7" s="26" t="str">
        <f t="shared" ref="BC7:BC12" si="19">IF(BD7="",(""),((AY7+BA7)+AZ7-BD7))</f>
        <v/>
      </c>
      <c r="BD7" s="22"/>
      <c r="BE7" s="22">
        <f t="shared" ref="BE7:BE12" si="20">SUM(BA7,AQ7,AL7,AG7,AB7,W7,R7,M7,H7,AV7,D7)</f>
        <v>0</v>
      </c>
      <c r="BF7" s="22">
        <f t="shared" ref="BF7:BF12" si="21">SUM(AX7,BC7,AS7,AN7,AI7,AD7,Y7,T7,O7,J7,E7)</f>
        <v>0</v>
      </c>
      <c r="BG7" s="22" t="str">
        <f>IF(F7="","",AVERAGE(BC7,AS7,AN7,AI7,AD7,Y7,T7,O7,J7,E7,AX7))</f>
        <v/>
      </c>
      <c r="BH7" s="22"/>
      <c r="BI7" s="22" t="str">
        <f t="shared" ref="BI7:BI12" si="22">IF(BG7="","",(BG7+BH7))</f>
        <v/>
      </c>
      <c r="BJ7" s="37" t="s">
        <v>129</v>
      </c>
    </row>
    <row r="8" spans="1:62" x14ac:dyDescent="0.25">
      <c r="A8" s="8" t="s">
        <v>4</v>
      </c>
      <c r="B8" s="21">
        <v>24</v>
      </c>
      <c r="C8" s="59"/>
      <c r="D8" s="25"/>
      <c r="E8" s="26" t="str">
        <f t="shared" si="10"/>
        <v/>
      </c>
      <c r="F8" s="27"/>
      <c r="G8" s="28"/>
      <c r="H8" s="29"/>
      <c r="I8" s="23" t="str">
        <f t="shared" si="0"/>
        <v/>
      </c>
      <c r="J8" s="26" t="str">
        <f t="shared" ref="J7:J12" si="23">IF(K8="",(""),((F8+H8)+G8-K8))</f>
        <v/>
      </c>
      <c r="K8" s="27"/>
      <c r="L8" s="28"/>
      <c r="M8" s="29"/>
      <c r="N8" s="23" t="str">
        <f t="shared" si="1"/>
        <v/>
      </c>
      <c r="O8" s="26" t="str">
        <f t="shared" si="11"/>
        <v/>
      </c>
      <c r="P8" s="27"/>
      <c r="Q8" s="28"/>
      <c r="R8" s="29"/>
      <c r="S8" s="23" t="str">
        <f t="shared" si="2"/>
        <v/>
      </c>
      <c r="T8" s="26" t="str">
        <f t="shared" si="12"/>
        <v/>
      </c>
      <c r="U8" s="27"/>
      <c r="V8" s="28"/>
      <c r="W8" s="29"/>
      <c r="X8" s="23" t="str">
        <f t="shared" si="3"/>
        <v/>
      </c>
      <c r="Y8" s="26" t="str">
        <f t="shared" si="13"/>
        <v/>
      </c>
      <c r="Z8" s="27"/>
      <c r="AA8" s="28"/>
      <c r="AB8" s="29"/>
      <c r="AC8" s="23" t="str">
        <f t="shared" si="4"/>
        <v/>
      </c>
      <c r="AD8" s="26" t="str">
        <f t="shared" si="14"/>
        <v/>
      </c>
      <c r="AE8" s="27"/>
      <c r="AF8" s="28"/>
      <c r="AG8" s="29"/>
      <c r="AH8" s="23" t="str">
        <f t="shared" si="5"/>
        <v/>
      </c>
      <c r="AI8" s="26" t="str">
        <f t="shared" si="15"/>
        <v/>
      </c>
      <c r="AJ8" s="27"/>
      <c r="AK8" s="28"/>
      <c r="AL8" s="29"/>
      <c r="AM8" s="23" t="str">
        <f t="shared" si="6"/>
        <v/>
      </c>
      <c r="AN8" s="26" t="str">
        <f t="shared" si="16"/>
        <v/>
      </c>
      <c r="AO8" s="27"/>
      <c r="AP8" s="28"/>
      <c r="AQ8" s="29"/>
      <c r="AR8" s="23" t="str">
        <f t="shared" si="7"/>
        <v/>
      </c>
      <c r="AS8" s="26" t="str">
        <f t="shared" si="17"/>
        <v/>
      </c>
      <c r="AT8" s="27"/>
      <c r="AU8" s="28"/>
      <c r="AV8" s="29"/>
      <c r="AW8" s="23" t="str">
        <f t="shared" si="8"/>
        <v/>
      </c>
      <c r="AX8" s="26" t="str">
        <f t="shared" si="18"/>
        <v/>
      </c>
      <c r="AY8" s="27"/>
      <c r="AZ8" s="28"/>
      <c r="BA8" s="29"/>
      <c r="BB8" s="23" t="str">
        <f t="shared" si="9"/>
        <v/>
      </c>
      <c r="BC8" s="26" t="str">
        <f t="shared" si="19"/>
        <v/>
      </c>
      <c r="BD8" s="22"/>
      <c r="BE8" s="22">
        <f t="shared" si="20"/>
        <v>0</v>
      </c>
      <c r="BF8" s="22">
        <f t="shared" si="21"/>
        <v>0</v>
      </c>
      <c r="BG8" s="22" t="str">
        <f t="shared" ref="BG8:BG21" si="24">IF(F8="","",AVERAGE(BC8,AS8,AN8,AI8,AD8,Y8,T8,O8,J8,E8,AX8))</f>
        <v/>
      </c>
      <c r="BH8" s="22"/>
      <c r="BI8" s="22" t="str">
        <f t="shared" si="22"/>
        <v/>
      </c>
      <c r="BJ8" s="37" t="s">
        <v>129</v>
      </c>
    </row>
    <row r="9" spans="1:62" x14ac:dyDescent="0.25">
      <c r="A9" s="8" t="s">
        <v>5</v>
      </c>
      <c r="B9" s="21">
        <v>24</v>
      </c>
      <c r="C9" s="59"/>
      <c r="D9" s="25"/>
      <c r="E9" s="26" t="str">
        <f t="shared" si="10"/>
        <v/>
      </c>
      <c r="F9" s="27"/>
      <c r="G9" s="28"/>
      <c r="H9" s="29"/>
      <c r="I9" s="23" t="str">
        <f t="shared" si="0"/>
        <v/>
      </c>
      <c r="J9" s="26" t="str">
        <f t="shared" si="23"/>
        <v/>
      </c>
      <c r="K9" s="27"/>
      <c r="L9" s="28"/>
      <c r="M9" s="29"/>
      <c r="N9" s="23" t="str">
        <f t="shared" si="1"/>
        <v/>
      </c>
      <c r="O9" s="26" t="str">
        <f t="shared" si="11"/>
        <v/>
      </c>
      <c r="P9" s="27"/>
      <c r="Q9" s="28"/>
      <c r="R9" s="29"/>
      <c r="S9" s="23" t="str">
        <f t="shared" si="2"/>
        <v/>
      </c>
      <c r="T9" s="26" t="str">
        <f t="shared" si="12"/>
        <v/>
      </c>
      <c r="U9" s="27"/>
      <c r="V9" s="28"/>
      <c r="W9" s="29"/>
      <c r="X9" s="23" t="str">
        <f t="shared" si="3"/>
        <v/>
      </c>
      <c r="Y9" s="26" t="str">
        <f t="shared" si="13"/>
        <v/>
      </c>
      <c r="Z9" s="27"/>
      <c r="AA9" s="28"/>
      <c r="AB9" s="29"/>
      <c r="AC9" s="23" t="str">
        <f t="shared" si="4"/>
        <v/>
      </c>
      <c r="AD9" s="26" t="str">
        <f t="shared" si="14"/>
        <v/>
      </c>
      <c r="AE9" s="27"/>
      <c r="AF9" s="28"/>
      <c r="AG9" s="29"/>
      <c r="AH9" s="23" t="str">
        <f t="shared" si="5"/>
        <v/>
      </c>
      <c r="AI9" s="26" t="str">
        <f t="shared" si="15"/>
        <v/>
      </c>
      <c r="AJ9" s="27"/>
      <c r="AK9" s="28"/>
      <c r="AL9" s="29"/>
      <c r="AM9" s="23" t="str">
        <f t="shared" si="6"/>
        <v/>
      </c>
      <c r="AN9" s="26" t="str">
        <f t="shared" si="16"/>
        <v/>
      </c>
      <c r="AO9" s="27"/>
      <c r="AP9" s="28"/>
      <c r="AQ9" s="29"/>
      <c r="AR9" s="23" t="str">
        <f t="shared" si="7"/>
        <v/>
      </c>
      <c r="AS9" s="26" t="str">
        <f t="shared" si="17"/>
        <v/>
      </c>
      <c r="AT9" s="27"/>
      <c r="AU9" s="28"/>
      <c r="AV9" s="29"/>
      <c r="AW9" s="23" t="str">
        <f t="shared" si="8"/>
        <v/>
      </c>
      <c r="AX9" s="26" t="str">
        <f t="shared" si="18"/>
        <v/>
      </c>
      <c r="AY9" s="27"/>
      <c r="AZ9" s="28"/>
      <c r="BA9" s="29"/>
      <c r="BB9" s="23" t="str">
        <f t="shared" si="9"/>
        <v/>
      </c>
      <c r="BC9" s="26" t="str">
        <f t="shared" si="19"/>
        <v/>
      </c>
      <c r="BD9" s="22"/>
      <c r="BE9" s="22">
        <f t="shared" si="20"/>
        <v>0</v>
      </c>
      <c r="BF9" s="22">
        <f>SUM(AX9,BC9,AS9,AN9,AI9,AD9,Y9,T9,O9,J9,E9)</f>
        <v>0</v>
      </c>
      <c r="BG9" s="22" t="str">
        <f t="shared" si="24"/>
        <v/>
      </c>
      <c r="BH9" s="22"/>
      <c r="BI9" s="22" t="str">
        <f t="shared" si="22"/>
        <v/>
      </c>
      <c r="BJ9" s="37" t="s">
        <v>129</v>
      </c>
    </row>
    <row r="10" spans="1:62" x14ac:dyDescent="0.25">
      <c r="A10" s="8" t="s">
        <v>6</v>
      </c>
      <c r="B10" s="21">
        <v>24</v>
      </c>
      <c r="C10" s="59"/>
      <c r="D10" s="25"/>
      <c r="E10" s="26" t="str">
        <f t="shared" si="10"/>
        <v/>
      </c>
      <c r="F10" s="27"/>
      <c r="G10" s="28"/>
      <c r="H10" s="29"/>
      <c r="I10" s="23" t="str">
        <f t="shared" si="0"/>
        <v/>
      </c>
      <c r="J10" s="26" t="str">
        <f t="shared" si="23"/>
        <v/>
      </c>
      <c r="K10" s="27"/>
      <c r="L10" s="28"/>
      <c r="M10" s="29"/>
      <c r="N10" s="23" t="str">
        <f t="shared" si="1"/>
        <v/>
      </c>
      <c r="O10" s="26" t="str">
        <f t="shared" si="11"/>
        <v/>
      </c>
      <c r="P10" s="27"/>
      <c r="Q10" s="28"/>
      <c r="R10" s="29"/>
      <c r="S10" s="23" t="str">
        <f t="shared" si="2"/>
        <v/>
      </c>
      <c r="T10" s="26" t="str">
        <f t="shared" si="12"/>
        <v/>
      </c>
      <c r="U10" s="27"/>
      <c r="V10" s="28"/>
      <c r="W10" s="29"/>
      <c r="X10" s="23" t="str">
        <f t="shared" si="3"/>
        <v/>
      </c>
      <c r="Y10" s="26" t="str">
        <f t="shared" si="13"/>
        <v/>
      </c>
      <c r="Z10" s="27"/>
      <c r="AA10" s="28"/>
      <c r="AB10" s="29"/>
      <c r="AC10" s="23" t="str">
        <f t="shared" si="4"/>
        <v/>
      </c>
      <c r="AD10" s="26" t="str">
        <f t="shared" si="14"/>
        <v/>
      </c>
      <c r="AE10" s="27"/>
      <c r="AF10" s="28"/>
      <c r="AG10" s="29"/>
      <c r="AH10" s="23" t="str">
        <f t="shared" si="5"/>
        <v/>
      </c>
      <c r="AI10" s="26" t="str">
        <f t="shared" si="15"/>
        <v/>
      </c>
      <c r="AJ10" s="27"/>
      <c r="AK10" s="28"/>
      <c r="AL10" s="29"/>
      <c r="AM10" s="23" t="str">
        <f t="shared" si="6"/>
        <v/>
      </c>
      <c r="AN10" s="26" t="str">
        <f t="shared" si="16"/>
        <v/>
      </c>
      <c r="AO10" s="27"/>
      <c r="AP10" s="28"/>
      <c r="AQ10" s="29"/>
      <c r="AR10" s="23" t="str">
        <f t="shared" si="7"/>
        <v/>
      </c>
      <c r="AS10" s="26" t="str">
        <f t="shared" si="17"/>
        <v/>
      </c>
      <c r="AT10" s="27"/>
      <c r="AU10" s="28"/>
      <c r="AV10" s="29"/>
      <c r="AW10" s="23" t="str">
        <f t="shared" si="8"/>
        <v/>
      </c>
      <c r="AX10" s="26" t="str">
        <f t="shared" si="18"/>
        <v/>
      </c>
      <c r="AY10" s="27"/>
      <c r="AZ10" s="28"/>
      <c r="BA10" s="29"/>
      <c r="BB10" s="23" t="str">
        <f t="shared" si="9"/>
        <v/>
      </c>
      <c r="BC10" s="26" t="str">
        <f t="shared" si="19"/>
        <v/>
      </c>
      <c r="BD10" s="22"/>
      <c r="BE10" s="22">
        <f t="shared" si="20"/>
        <v>0</v>
      </c>
      <c r="BF10" s="22">
        <f t="shared" si="21"/>
        <v>0</v>
      </c>
      <c r="BG10" s="22" t="str">
        <f t="shared" si="24"/>
        <v/>
      </c>
      <c r="BH10" s="22"/>
      <c r="BI10" s="22" t="str">
        <f t="shared" si="22"/>
        <v/>
      </c>
      <c r="BJ10" s="37" t="s">
        <v>129</v>
      </c>
    </row>
    <row r="11" spans="1:62" x14ac:dyDescent="0.25">
      <c r="A11" s="8" t="s">
        <v>7</v>
      </c>
      <c r="B11" s="21">
        <v>24</v>
      </c>
      <c r="C11" s="59"/>
      <c r="D11" s="25"/>
      <c r="E11" s="26" t="str">
        <f t="shared" si="10"/>
        <v/>
      </c>
      <c r="F11" s="27"/>
      <c r="G11" s="28"/>
      <c r="H11" s="29"/>
      <c r="I11" s="23" t="str">
        <f t="shared" si="0"/>
        <v/>
      </c>
      <c r="J11" s="26" t="str">
        <f t="shared" si="23"/>
        <v/>
      </c>
      <c r="K11" s="27"/>
      <c r="L11" s="28"/>
      <c r="M11" s="29"/>
      <c r="N11" s="23" t="str">
        <f t="shared" si="1"/>
        <v/>
      </c>
      <c r="O11" s="26" t="str">
        <f t="shared" si="11"/>
        <v/>
      </c>
      <c r="P11" s="27"/>
      <c r="Q11" s="28"/>
      <c r="R11" s="29"/>
      <c r="S11" s="23" t="str">
        <f t="shared" si="2"/>
        <v/>
      </c>
      <c r="T11" s="26" t="str">
        <f t="shared" si="12"/>
        <v/>
      </c>
      <c r="U11" s="27"/>
      <c r="V11" s="28"/>
      <c r="W11" s="29"/>
      <c r="X11" s="23" t="str">
        <f t="shared" si="3"/>
        <v/>
      </c>
      <c r="Y11" s="26" t="str">
        <f t="shared" si="13"/>
        <v/>
      </c>
      <c r="Z11" s="27"/>
      <c r="AA11" s="28"/>
      <c r="AB11" s="29"/>
      <c r="AC11" s="23" t="str">
        <f t="shared" si="4"/>
        <v/>
      </c>
      <c r="AD11" s="26" t="str">
        <f t="shared" si="14"/>
        <v/>
      </c>
      <c r="AE11" s="27"/>
      <c r="AF11" s="28"/>
      <c r="AG11" s="29"/>
      <c r="AH11" s="23" t="str">
        <f t="shared" si="5"/>
        <v/>
      </c>
      <c r="AI11" s="26" t="str">
        <f t="shared" si="15"/>
        <v/>
      </c>
      <c r="AJ11" s="27"/>
      <c r="AK11" s="28"/>
      <c r="AL11" s="29"/>
      <c r="AM11" s="23" t="str">
        <f t="shared" si="6"/>
        <v/>
      </c>
      <c r="AN11" s="26" t="str">
        <f t="shared" si="16"/>
        <v/>
      </c>
      <c r="AO11" s="27"/>
      <c r="AP11" s="28"/>
      <c r="AQ11" s="29"/>
      <c r="AR11" s="23" t="str">
        <f t="shared" si="7"/>
        <v/>
      </c>
      <c r="AS11" s="26" t="str">
        <f t="shared" si="17"/>
        <v/>
      </c>
      <c r="AT11" s="27"/>
      <c r="AU11" s="28"/>
      <c r="AV11" s="29"/>
      <c r="AW11" s="23" t="str">
        <f t="shared" si="8"/>
        <v/>
      </c>
      <c r="AX11" s="26" t="str">
        <f t="shared" si="18"/>
        <v/>
      </c>
      <c r="AY11" s="27"/>
      <c r="AZ11" s="28"/>
      <c r="BA11" s="29"/>
      <c r="BB11" s="23" t="str">
        <f t="shared" si="9"/>
        <v/>
      </c>
      <c r="BC11" s="26" t="str">
        <f t="shared" si="19"/>
        <v/>
      </c>
      <c r="BD11" s="22"/>
      <c r="BE11" s="22">
        <f t="shared" si="20"/>
        <v>0</v>
      </c>
      <c r="BF11" s="22">
        <f t="shared" si="21"/>
        <v>0</v>
      </c>
      <c r="BG11" s="22" t="str">
        <f t="shared" si="24"/>
        <v/>
      </c>
      <c r="BH11" s="22"/>
      <c r="BI11" s="22" t="str">
        <f t="shared" si="22"/>
        <v/>
      </c>
      <c r="BJ11" s="37" t="s">
        <v>129</v>
      </c>
    </row>
    <row r="12" spans="1:62" x14ac:dyDescent="0.25">
      <c r="A12" s="8" t="s">
        <v>8</v>
      </c>
      <c r="B12" s="21">
        <v>24</v>
      </c>
      <c r="C12" s="59"/>
      <c r="D12" s="25"/>
      <c r="E12" s="26" t="str">
        <f t="shared" si="10"/>
        <v/>
      </c>
      <c r="F12" s="27"/>
      <c r="G12" s="28"/>
      <c r="H12" s="29"/>
      <c r="I12" s="23" t="str">
        <f t="shared" si="0"/>
        <v/>
      </c>
      <c r="J12" s="26" t="str">
        <f t="shared" si="23"/>
        <v/>
      </c>
      <c r="K12" s="27"/>
      <c r="L12" s="28"/>
      <c r="M12" s="29"/>
      <c r="N12" s="23" t="str">
        <f t="shared" si="1"/>
        <v/>
      </c>
      <c r="O12" s="26" t="str">
        <f t="shared" si="11"/>
        <v/>
      </c>
      <c r="P12" s="27"/>
      <c r="Q12" s="28"/>
      <c r="R12" s="29"/>
      <c r="S12" s="23" t="str">
        <f t="shared" si="2"/>
        <v/>
      </c>
      <c r="T12" s="26" t="str">
        <f t="shared" si="12"/>
        <v/>
      </c>
      <c r="U12" s="27"/>
      <c r="V12" s="28"/>
      <c r="W12" s="29"/>
      <c r="X12" s="23" t="str">
        <f t="shared" si="3"/>
        <v/>
      </c>
      <c r="Y12" s="26" t="str">
        <f t="shared" si="13"/>
        <v/>
      </c>
      <c r="Z12" s="27"/>
      <c r="AA12" s="28"/>
      <c r="AB12" s="29"/>
      <c r="AC12" s="23" t="str">
        <f t="shared" si="4"/>
        <v/>
      </c>
      <c r="AD12" s="26" t="str">
        <f t="shared" si="14"/>
        <v/>
      </c>
      <c r="AE12" s="27"/>
      <c r="AF12" s="28"/>
      <c r="AG12" s="29"/>
      <c r="AH12" s="23" t="str">
        <f t="shared" si="5"/>
        <v/>
      </c>
      <c r="AI12" s="26" t="str">
        <f t="shared" si="15"/>
        <v/>
      </c>
      <c r="AJ12" s="27"/>
      <c r="AK12" s="28"/>
      <c r="AL12" s="29"/>
      <c r="AM12" s="23" t="str">
        <f t="shared" si="6"/>
        <v/>
      </c>
      <c r="AN12" s="26" t="str">
        <f t="shared" si="16"/>
        <v/>
      </c>
      <c r="AO12" s="27"/>
      <c r="AP12" s="28"/>
      <c r="AQ12" s="29"/>
      <c r="AR12" s="23" t="str">
        <f t="shared" si="7"/>
        <v/>
      </c>
      <c r="AS12" s="26" t="str">
        <f t="shared" si="17"/>
        <v/>
      </c>
      <c r="AT12" s="27"/>
      <c r="AU12" s="28"/>
      <c r="AV12" s="29"/>
      <c r="AW12" s="23" t="str">
        <f t="shared" si="8"/>
        <v/>
      </c>
      <c r="AX12" s="26" t="str">
        <f t="shared" si="18"/>
        <v/>
      </c>
      <c r="AY12" s="27"/>
      <c r="AZ12" s="28"/>
      <c r="BA12" s="29"/>
      <c r="BB12" s="23" t="str">
        <f t="shared" si="9"/>
        <v/>
      </c>
      <c r="BC12" s="26" t="str">
        <f t="shared" si="19"/>
        <v/>
      </c>
      <c r="BD12" s="22"/>
      <c r="BE12" s="22">
        <f t="shared" si="20"/>
        <v>0</v>
      </c>
      <c r="BF12" s="22">
        <f t="shared" si="21"/>
        <v>0</v>
      </c>
      <c r="BG12" s="47" t="str">
        <f t="shared" si="24"/>
        <v/>
      </c>
      <c r="BH12" s="22"/>
      <c r="BI12" s="47" t="str">
        <f t="shared" si="22"/>
        <v/>
      </c>
      <c r="BJ12" s="37" t="s">
        <v>129</v>
      </c>
    </row>
    <row r="13" spans="1:62" x14ac:dyDescent="0.25">
      <c r="A13" s="8"/>
      <c r="B13" s="21"/>
      <c r="C13" s="14"/>
      <c r="D13" s="30"/>
      <c r="E13" s="30"/>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50"/>
      <c r="BG13" s="49"/>
      <c r="BH13" s="31"/>
      <c r="BI13" s="49"/>
      <c r="BJ13" s="39"/>
    </row>
    <row r="14" spans="1:62" x14ac:dyDescent="0.25">
      <c r="A14" s="8" t="s">
        <v>9</v>
      </c>
      <c r="B14" s="21">
        <v>24</v>
      </c>
      <c r="C14" s="59"/>
      <c r="D14" s="25"/>
      <c r="E14" s="26" t="str">
        <f>IF(F14="",(""),(D14+C14-F14))</f>
        <v/>
      </c>
      <c r="F14" s="27"/>
      <c r="G14" s="28"/>
      <c r="H14" s="29"/>
      <c r="I14" s="23" t="str">
        <f>IF(F14="","",(BaseLine-F14))</f>
        <v/>
      </c>
      <c r="J14" s="26" t="str">
        <f>IF(K14="",(""),((F14+H14)+G14-K14))</f>
        <v/>
      </c>
      <c r="K14" s="27"/>
      <c r="L14" s="28"/>
      <c r="M14" s="29"/>
      <c r="N14" s="23" t="str">
        <f>IF(K14="","",(BaseLine-K14))</f>
        <v/>
      </c>
      <c r="O14" s="26" t="str">
        <f>IF(P14="",(""),((K14+M14)+L14-P14))</f>
        <v/>
      </c>
      <c r="P14" s="27"/>
      <c r="Q14" s="28"/>
      <c r="R14" s="29"/>
      <c r="S14" s="23" t="str">
        <f>IF(P14="","",(BaseLine-P14))</f>
        <v/>
      </c>
      <c r="T14" s="26" t="str">
        <f>IF(U14="",(""),((P14+R14)+Q14-U14))</f>
        <v/>
      </c>
      <c r="U14" s="27"/>
      <c r="V14" s="28"/>
      <c r="W14" s="29"/>
      <c r="X14" s="23" t="str">
        <f>IF(U14="","",(BaseLine-U14))</f>
        <v/>
      </c>
      <c r="Y14" s="26" t="str">
        <f>IF(Z14="",(""),((U14+W14)+V14-Z14))</f>
        <v/>
      </c>
      <c r="Z14" s="27"/>
      <c r="AA14" s="28"/>
      <c r="AB14" s="29"/>
      <c r="AC14" s="23" t="str">
        <f>IF(Z14="","",(BaseLine-Z14))</f>
        <v/>
      </c>
      <c r="AD14" s="26" t="str">
        <f>IF(AE14="",(""),((Z14+AB14)+AA14-AE14))</f>
        <v/>
      </c>
      <c r="AE14" s="27"/>
      <c r="AF14" s="28"/>
      <c r="AG14" s="29"/>
      <c r="AH14" s="23" t="str">
        <f>IF(AE14="","",(BaseLine-AE14))</f>
        <v/>
      </c>
      <c r="AI14" s="26" t="str">
        <f>IF(AJ14="",(""),((AE14+AG14)+AF14-AJ14))</f>
        <v/>
      </c>
      <c r="AJ14" s="27"/>
      <c r="AK14" s="28"/>
      <c r="AL14" s="29"/>
      <c r="AM14" s="23" t="str">
        <f>IF(AJ14="","",(BaseLine-AJ14))</f>
        <v/>
      </c>
      <c r="AN14" s="26" t="str">
        <f>IF(AO14="",(""),((AJ14+AL14)+AK14-AO14))</f>
        <v/>
      </c>
      <c r="AO14" s="27"/>
      <c r="AP14" s="28"/>
      <c r="AQ14" s="29"/>
      <c r="AR14" s="23" t="str">
        <f>IF(AO14="","",(BaseLine-AO14))</f>
        <v/>
      </c>
      <c r="AS14" s="26" t="str">
        <f>IF(AT14="",(""),((AO14+AQ14)+AP14-AT14))</f>
        <v/>
      </c>
      <c r="AT14" s="27"/>
      <c r="AU14" s="28"/>
      <c r="AV14" s="29"/>
      <c r="AW14" s="23" t="str">
        <f>IF(AT14="","",(BaseLine-AT14))</f>
        <v/>
      </c>
      <c r="AX14" s="26" t="str">
        <f>IF(AY14="",(""),((AT14+AV14)+AU14-AY14))</f>
        <v/>
      </c>
      <c r="AY14" s="27"/>
      <c r="AZ14" s="28"/>
      <c r="BA14" s="29"/>
      <c r="BB14" s="23" t="str">
        <f>IF(AY14="","",(BaseLine-AY14))</f>
        <v/>
      </c>
      <c r="BC14" s="26" t="str">
        <f>IF(BD14="",(""),((AY14+BA14)+AZ14-BD14))</f>
        <v/>
      </c>
      <c r="BD14" s="22"/>
      <c r="BE14" s="22">
        <f>SUM(BA14,AQ14,AL14,AG14,AB14,W14,R14,M14,H14,AV14,D14)</f>
        <v>0</v>
      </c>
      <c r="BF14" s="22">
        <f>SUM(AX14,BC14,AS14,AN14,AI14,AD14,Y14,T14,O14,J14,E14)</f>
        <v>0</v>
      </c>
      <c r="BG14" s="51" t="str">
        <f t="shared" si="24"/>
        <v/>
      </c>
      <c r="BH14" s="22"/>
      <c r="BI14" s="48" t="str">
        <f>IF(BG14="","",(BG14+BH14))</f>
        <v/>
      </c>
      <c r="BJ14" s="53" t="s">
        <v>130</v>
      </c>
    </row>
    <row r="15" spans="1:62" x14ac:dyDescent="0.25">
      <c r="A15" s="8"/>
      <c r="B15" s="21"/>
      <c r="C15" s="14"/>
      <c r="D15" s="30"/>
      <c r="E15" s="30"/>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50"/>
      <c r="BG15" s="49"/>
      <c r="BH15" s="31"/>
      <c r="BI15" s="31"/>
      <c r="BJ15" s="39"/>
    </row>
    <row r="16" spans="1:62" x14ac:dyDescent="0.25">
      <c r="A16" s="8" t="s">
        <v>10</v>
      </c>
      <c r="B16" s="15">
        <v>24</v>
      </c>
      <c r="C16" s="59"/>
      <c r="D16" s="25"/>
      <c r="E16" s="26" t="str">
        <f t="shared" ref="E16:E18" si="25">IF(F16="",(""),(D16+C16-F16))</f>
        <v/>
      </c>
      <c r="F16" s="27"/>
      <c r="G16" s="28"/>
      <c r="H16" s="29"/>
      <c r="I16" s="23" t="str">
        <f>IF(F16="","",(BaseLine-F16))</f>
        <v/>
      </c>
      <c r="J16" s="26" t="str">
        <f>IF(K16="",(""),((F16+H16)+G16-K16))</f>
        <v/>
      </c>
      <c r="K16" s="27"/>
      <c r="L16" s="28"/>
      <c r="M16" s="29"/>
      <c r="N16" s="23" t="str">
        <f>IF(K16="","",(BaseLine-K16))</f>
        <v/>
      </c>
      <c r="O16" s="26" t="str">
        <f>IF(P16="",(""),((K16+M16)+L16-P16))</f>
        <v/>
      </c>
      <c r="P16" s="27"/>
      <c r="Q16" s="28"/>
      <c r="R16" s="29"/>
      <c r="S16" s="23" t="str">
        <f>IF(P16="","",(BaseLine-P16))</f>
        <v/>
      </c>
      <c r="T16" s="26" t="str">
        <f>IF(U16="",(""),((P16+R16)+Q16-U16))</f>
        <v/>
      </c>
      <c r="U16" s="27"/>
      <c r="V16" s="28"/>
      <c r="W16" s="29"/>
      <c r="X16" s="23" t="str">
        <f>IF(U16="","",(BaseLine-U16))</f>
        <v/>
      </c>
      <c r="Y16" s="26" t="str">
        <f>IF(Z16="",(""),((U16+W16)+V16-Z16))</f>
        <v/>
      </c>
      <c r="Z16" s="27"/>
      <c r="AA16" s="28"/>
      <c r="AB16" s="29"/>
      <c r="AC16" s="23" t="str">
        <f>IF(Z16="","",(BaseLine-Z16))</f>
        <v/>
      </c>
      <c r="AD16" s="26" t="str">
        <f>IF(AE16="",(""),((Z16+AB16)+AA16-AE16))</f>
        <v/>
      </c>
      <c r="AE16" s="27"/>
      <c r="AF16" s="28"/>
      <c r="AG16" s="29"/>
      <c r="AH16" s="23" t="str">
        <f>IF(AE16="","",(BaseLine-AE16))</f>
        <v/>
      </c>
      <c r="AI16" s="26" t="str">
        <f>IF(AJ16="",(""),((AE16+AG16)+AF16-AJ16))</f>
        <v/>
      </c>
      <c r="AJ16" s="27"/>
      <c r="AK16" s="28"/>
      <c r="AL16" s="29"/>
      <c r="AM16" s="23" t="str">
        <f>IF(AJ16="","",(BaseLine-AJ16))</f>
        <v/>
      </c>
      <c r="AN16" s="26" t="str">
        <f>IF(AO16="",(""),((AJ16+AL16)+AK16-AO16))</f>
        <v/>
      </c>
      <c r="AO16" s="27"/>
      <c r="AP16" s="28"/>
      <c r="AQ16" s="29"/>
      <c r="AR16" s="23" t="str">
        <f>IF(AO16="","",(BaseLine-AO16))</f>
        <v/>
      </c>
      <c r="AS16" s="26" t="str">
        <f>IF(AT16="",(""),((AO16+AQ16)+AP16-AT16))</f>
        <v/>
      </c>
      <c r="AT16" s="27"/>
      <c r="AU16" s="28"/>
      <c r="AV16" s="29"/>
      <c r="AW16" s="23" t="str">
        <f>IF(AT16="","",(BaseLine-AT16))</f>
        <v/>
      </c>
      <c r="AX16" s="26" t="str">
        <f>IF(AY16="",(""),((AT16+AV16)+AU16-AY16))</f>
        <v/>
      </c>
      <c r="AY16" s="27"/>
      <c r="AZ16" s="28"/>
      <c r="BA16" s="29"/>
      <c r="BB16" s="23" t="str">
        <f>IF(AY16="","",(BaseLine-AY16))</f>
        <v/>
      </c>
      <c r="BC16" s="26" t="str">
        <f>IF(BD16="",(""),((AY16+BA16)+AZ16-BD16))</f>
        <v/>
      </c>
      <c r="BD16" s="22"/>
      <c r="BE16" s="22">
        <f t="shared" ref="BE16:BE18" si="26">SUM(BA16,AQ16,AL16,AG16,AB16,W16,R16,M16,H16,AV16,D16)</f>
        <v>0</v>
      </c>
      <c r="BF16" s="22">
        <f t="shared" ref="BF16:BF18" si="27">SUM(AX16,BC16,AS16,AN16,AI16,AD16,Y16,T16,O16,J16,E16)</f>
        <v>0</v>
      </c>
      <c r="BG16" s="48" t="str">
        <f t="shared" si="24"/>
        <v/>
      </c>
      <c r="BH16" s="22"/>
      <c r="BI16" s="22" t="str">
        <f t="shared" ref="BI16:BI18" si="28">IF(BG16="","",(BG16+BH16))</f>
        <v/>
      </c>
      <c r="BJ16" s="52" t="s">
        <v>130</v>
      </c>
    </row>
    <row r="17" spans="1:62" x14ac:dyDescent="0.25">
      <c r="A17" s="8" t="s">
        <v>11</v>
      </c>
      <c r="B17" s="15">
        <v>24</v>
      </c>
      <c r="C17" s="59"/>
      <c r="D17" s="25"/>
      <c r="E17" s="26" t="str">
        <f t="shared" si="25"/>
        <v/>
      </c>
      <c r="F17" s="27"/>
      <c r="G17" s="28"/>
      <c r="H17" s="29"/>
      <c r="I17" s="23" t="str">
        <f>IF(F17="","",(BaseLine-F17))</f>
        <v/>
      </c>
      <c r="J17" s="26" t="str">
        <f>IF(K17="",(""),((F17+H17)+G17-K17))</f>
        <v/>
      </c>
      <c r="K17" s="27"/>
      <c r="L17" s="28"/>
      <c r="M17" s="29"/>
      <c r="N17" s="23" t="str">
        <f>IF(K17="","",(BaseLine-K17))</f>
        <v/>
      </c>
      <c r="O17" s="26" t="str">
        <f>IF(P17="",(""),((K17+M17)+L17-P17))</f>
        <v/>
      </c>
      <c r="P17" s="27"/>
      <c r="Q17" s="28"/>
      <c r="R17" s="29"/>
      <c r="S17" s="23" t="str">
        <f>IF(P17="","",(BaseLine-P17))</f>
        <v/>
      </c>
      <c r="T17" s="26" t="str">
        <f>IF(U17="",(""),((P17+R17)+Q17-U17))</f>
        <v/>
      </c>
      <c r="U17" s="27"/>
      <c r="V17" s="28"/>
      <c r="W17" s="29"/>
      <c r="X17" s="23" t="str">
        <f>IF(U17="","",(BaseLine-U17))</f>
        <v/>
      </c>
      <c r="Y17" s="26" t="str">
        <f>IF(Z17="",(""),((U17+W17)+V17-Z17))</f>
        <v/>
      </c>
      <c r="Z17" s="27"/>
      <c r="AA17" s="28"/>
      <c r="AB17" s="29"/>
      <c r="AC17" s="23" t="str">
        <f>IF(Z17="","",(BaseLine-Z17))</f>
        <v/>
      </c>
      <c r="AD17" s="26" t="str">
        <f>IF(AE17="",(""),((Z17+AB17)+AA17-AE17))</f>
        <v/>
      </c>
      <c r="AE17" s="27"/>
      <c r="AF17" s="28"/>
      <c r="AG17" s="29"/>
      <c r="AH17" s="23" t="str">
        <f>IF(AE17="","",(BaseLine-AE17))</f>
        <v/>
      </c>
      <c r="AI17" s="26" t="str">
        <f>IF(AJ17="",(""),((AE17+AG17)+AF17-AJ17))</f>
        <v/>
      </c>
      <c r="AJ17" s="27"/>
      <c r="AK17" s="28"/>
      <c r="AL17" s="29"/>
      <c r="AM17" s="23" t="str">
        <f>IF(AJ17="","",(BaseLine-AJ17))</f>
        <v/>
      </c>
      <c r="AN17" s="26" t="str">
        <f>IF(AO17="",(""),((AJ17+AL17)+AK17-AO17))</f>
        <v/>
      </c>
      <c r="AO17" s="27"/>
      <c r="AP17" s="28"/>
      <c r="AQ17" s="29"/>
      <c r="AR17" s="23" t="str">
        <f>IF(AO17="","",(BaseLine-AO17))</f>
        <v/>
      </c>
      <c r="AS17" s="26" t="str">
        <f>IF(AT17="",(""),((AO17+AQ17)+AP17-AT17))</f>
        <v/>
      </c>
      <c r="AT17" s="27"/>
      <c r="AU17" s="28"/>
      <c r="AV17" s="29"/>
      <c r="AW17" s="23" t="str">
        <f>IF(AT17="","",(BaseLine-AT17))</f>
        <v/>
      </c>
      <c r="AX17" s="26" t="str">
        <f>IF(AY17="",(""),((AT17+AV17)+AU17-AY17))</f>
        <v/>
      </c>
      <c r="AY17" s="27"/>
      <c r="AZ17" s="28"/>
      <c r="BA17" s="29"/>
      <c r="BB17" s="23" t="str">
        <f>IF(AY17="","",(BaseLine-AY17))</f>
        <v/>
      </c>
      <c r="BC17" s="26" t="str">
        <f>IF(BD17="",(""),((AY17+BA17)+AZ17-BD17))</f>
        <v/>
      </c>
      <c r="BD17" s="22"/>
      <c r="BE17" s="22">
        <f t="shared" si="26"/>
        <v>0</v>
      </c>
      <c r="BF17" s="22">
        <f t="shared" si="27"/>
        <v>0</v>
      </c>
      <c r="BG17" s="22" t="str">
        <f t="shared" si="24"/>
        <v/>
      </c>
      <c r="BH17" s="22"/>
      <c r="BI17" s="22" t="str">
        <f t="shared" si="28"/>
        <v/>
      </c>
      <c r="BJ17" s="52" t="s">
        <v>130</v>
      </c>
    </row>
    <row r="18" spans="1:62" x14ac:dyDescent="0.25">
      <c r="A18" s="8" t="s">
        <v>12</v>
      </c>
      <c r="B18" s="15">
        <v>24</v>
      </c>
      <c r="C18" s="59"/>
      <c r="D18" s="25"/>
      <c r="E18" s="26" t="str">
        <f t="shared" si="25"/>
        <v/>
      </c>
      <c r="F18" s="27"/>
      <c r="G18" s="28"/>
      <c r="H18" s="29"/>
      <c r="I18" s="23" t="str">
        <f>IF(F18="","",(BaseLine-F18))</f>
        <v/>
      </c>
      <c r="J18" s="26" t="str">
        <f>IF(K18="",(""),((F18+H18)+G18-K18))</f>
        <v/>
      </c>
      <c r="K18" s="27"/>
      <c r="L18" s="28"/>
      <c r="M18" s="29"/>
      <c r="N18" s="23" t="str">
        <f>IF(K18="","",(BaseLine-K18))</f>
        <v/>
      </c>
      <c r="O18" s="26" t="str">
        <f>IF(P18="",(""),((K18+M18)+L18-P18))</f>
        <v/>
      </c>
      <c r="P18" s="27"/>
      <c r="Q18" s="28"/>
      <c r="R18" s="29"/>
      <c r="S18" s="23" t="str">
        <f>IF(P18="","",(BaseLine-P18))</f>
        <v/>
      </c>
      <c r="T18" s="26" t="str">
        <f>IF(U18="",(""),((P18+R18)+Q18-U18))</f>
        <v/>
      </c>
      <c r="U18" s="27"/>
      <c r="V18" s="28"/>
      <c r="W18" s="29"/>
      <c r="X18" s="23" t="str">
        <f>IF(U18="","",(BaseLine-U18))</f>
        <v/>
      </c>
      <c r="Y18" s="26" t="str">
        <f>IF(Z18="",(""),((U18+W18)+V18-Z18))</f>
        <v/>
      </c>
      <c r="Z18" s="27"/>
      <c r="AA18" s="28"/>
      <c r="AB18" s="29"/>
      <c r="AC18" s="23" t="str">
        <f>IF(Z18="","",(BaseLine-Z18))</f>
        <v/>
      </c>
      <c r="AD18" s="26" t="str">
        <f>IF(AE18="",(""),((Z18+AB18)+AA18-AE18))</f>
        <v/>
      </c>
      <c r="AE18" s="27"/>
      <c r="AF18" s="28"/>
      <c r="AG18" s="29"/>
      <c r="AH18" s="23" t="str">
        <f>IF(AE18="","",(BaseLine-AE18))</f>
        <v/>
      </c>
      <c r="AI18" s="26" t="str">
        <f>IF(AJ18="",(""),((AE18+AG18)+AF18-AJ18))</f>
        <v/>
      </c>
      <c r="AJ18" s="27"/>
      <c r="AK18" s="28"/>
      <c r="AL18" s="29"/>
      <c r="AM18" s="23" t="str">
        <f>IF(AJ18="","",(BaseLine-AJ18))</f>
        <v/>
      </c>
      <c r="AN18" s="26" t="str">
        <f>IF(AO18="",(""),((AJ18+AL18)+AK18-AO18))</f>
        <v/>
      </c>
      <c r="AO18" s="27"/>
      <c r="AP18" s="28"/>
      <c r="AQ18" s="29"/>
      <c r="AR18" s="23" t="str">
        <f>IF(AO18="","",(BaseLine-AO18))</f>
        <v/>
      </c>
      <c r="AS18" s="26" t="str">
        <f>IF(AT18="",(""),((AO18+AQ18)+AP18-AT18))</f>
        <v/>
      </c>
      <c r="AT18" s="27"/>
      <c r="AU18" s="28"/>
      <c r="AV18" s="29"/>
      <c r="AW18" s="23" t="str">
        <f>IF(AT18="","",(BaseLine-AT18))</f>
        <v/>
      </c>
      <c r="AX18" s="26" t="str">
        <f>IF(AY18="",(""),((AT18+AV18)+AU18-AY18))</f>
        <v/>
      </c>
      <c r="AY18" s="27"/>
      <c r="AZ18" s="28"/>
      <c r="BA18" s="29"/>
      <c r="BB18" s="23" t="str">
        <f>IF(AY18="","",(BaseLine-AY18))</f>
        <v/>
      </c>
      <c r="BC18" s="26" t="str">
        <f>IF(BD18="",(""),((AY18+BA18)+AZ18-BD18))</f>
        <v/>
      </c>
      <c r="BD18" s="22"/>
      <c r="BE18" s="22">
        <f t="shared" si="26"/>
        <v>0</v>
      </c>
      <c r="BF18" s="22">
        <f t="shared" si="27"/>
        <v>0</v>
      </c>
      <c r="BG18" s="47" t="str">
        <f t="shared" si="24"/>
        <v/>
      </c>
      <c r="BH18" s="22"/>
      <c r="BI18" s="22" t="str">
        <f t="shared" si="28"/>
        <v/>
      </c>
      <c r="BJ18" s="52" t="s">
        <v>130</v>
      </c>
    </row>
    <row r="19" spans="1:62" x14ac:dyDescent="0.25">
      <c r="A19" s="8"/>
      <c r="B19" s="21"/>
      <c r="C19" s="14"/>
      <c r="D19" s="30"/>
      <c r="E19" s="30"/>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50"/>
      <c r="BG19" s="49"/>
      <c r="BH19" s="31"/>
      <c r="BI19" s="31"/>
      <c r="BJ19" s="39"/>
    </row>
    <row r="20" spans="1:62" x14ac:dyDescent="0.25">
      <c r="A20" s="8" t="s">
        <v>13</v>
      </c>
      <c r="B20" s="21">
        <v>12</v>
      </c>
      <c r="C20" s="25"/>
      <c r="D20" s="25"/>
      <c r="E20" s="26" t="str">
        <f t="shared" ref="E20:E21" si="29">IF(F20="",(""),(D20+C20-F20))</f>
        <v/>
      </c>
      <c r="F20" s="27"/>
      <c r="G20" s="28"/>
      <c r="H20" s="29"/>
      <c r="I20" s="23" t="str">
        <f>IF(F20="","",(BaseLine-F20))</f>
        <v/>
      </c>
      <c r="J20" s="26" t="str">
        <f>IF(K20="",(""),((F20+H20)+G20-K20))</f>
        <v/>
      </c>
      <c r="K20" s="27"/>
      <c r="L20" s="28"/>
      <c r="M20" s="29"/>
      <c r="N20" s="23" t="str">
        <f>IF(K20="","",(BaseLine-K20))</f>
        <v/>
      </c>
      <c r="O20" s="26" t="str">
        <f>IF(P20="",(""),((K20+M20)+L20-P20))</f>
        <v/>
      </c>
      <c r="P20" s="27"/>
      <c r="Q20" s="28"/>
      <c r="R20" s="29"/>
      <c r="S20" s="23" t="str">
        <f>IF(P20="","",(BaseLine-P20))</f>
        <v/>
      </c>
      <c r="T20" s="26" t="str">
        <f>IF(U20="",(""),((P20+R20)+Q20-U20))</f>
        <v/>
      </c>
      <c r="U20" s="27"/>
      <c r="V20" s="28"/>
      <c r="W20" s="29"/>
      <c r="X20" s="23" t="str">
        <f>IF(U20="","",(BaseLine-U20))</f>
        <v/>
      </c>
      <c r="Y20" s="26" t="str">
        <f>IF(Z20="",(""),((U20+W20)+V20-Z20))</f>
        <v/>
      </c>
      <c r="Z20" s="27"/>
      <c r="AA20" s="28"/>
      <c r="AB20" s="29"/>
      <c r="AC20" s="23" t="str">
        <f>IF(Z20="","",(BaseLine-Z20))</f>
        <v/>
      </c>
      <c r="AD20" s="26" t="str">
        <f>IF(AE20="",(""),((Z20+AB20)+AA20-AE20))</f>
        <v/>
      </c>
      <c r="AE20" s="27"/>
      <c r="AF20" s="28"/>
      <c r="AG20" s="29"/>
      <c r="AH20" s="23" t="str">
        <f>IF(AE20="","",(BaseLine-AE20))</f>
        <v/>
      </c>
      <c r="AI20" s="26" t="str">
        <f>IF(AJ20="",(""),((AE20+AG20)+AF20-AJ20))</f>
        <v/>
      </c>
      <c r="AJ20" s="27"/>
      <c r="AK20" s="28"/>
      <c r="AL20" s="29"/>
      <c r="AM20" s="23" t="str">
        <f>IF(AJ20="","",(BaseLine-AJ20))</f>
        <v/>
      </c>
      <c r="AN20" s="26" t="str">
        <f>IF(AO20="",(""),((AJ20+AL20)+AK20-AO20))</f>
        <v/>
      </c>
      <c r="AO20" s="27"/>
      <c r="AP20" s="28"/>
      <c r="AQ20" s="29"/>
      <c r="AR20" s="23" t="str">
        <f>IF(AO20="","",(BaseLine-AO20))</f>
        <v/>
      </c>
      <c r="AS20" s="26" t="str">
        <f>IF(AT20="",(""),((AO20+AQ20)+AP20-AT20))</f>
        <v/>
      </c>
      <c r="AT20" s="27"/>
      <c r="AU20" s="28"/>
      <c r="AV20" s="29"/>
      <c r="AW20" s="23" t="str">
        <f>IF(AT20="","",(BaseLine-AT20))</f>
        <v/>
      </c>
      <c r="AX20" s="26" t="str">
        <f>IF(AY20="",(""),((AT20+AV20)+AU20-AY20))</f>
        <v/>
      </c>
      <c r="AY20" s="27"/>
      <c r="AZ20" s="28"/>
      <c r="BA20" s="29"/>
      <c r="BB20" s="23" t="str">
        <f>IF(AY20="","",(BaseLine-AY20))</f>
        <v/>
      </c>
      <c r="BC20" s="26" t="str">
        <f>IF(BD20="",(""),((AY20+BA20)+AZ20-BD20))</f>
        <v/>
      </c>
      <c r="BD20" s="22"/>
      <c r="BE20" s="22">
        <f t="shared" ref="BE20:BE21" si="30">SUM(BA20,AQ20,AL20,AG20,AB20,W20,R20,M20,H20,AV20,D20)</f>
        <v>0</v>
      </c>
      <c r="BF20" s="22">
        <f t="shared" ref="BF20:BF21" si="31">SUM(AX20,BC20,AS20,AN20,AI20,AD20,Y20,T20,O20,J20,E20)</f>
        <v>0</v>
      </c>
      <c r="BG20" s="48" t="str">
        <f t="shared" si="24"/>
        <v/>
      </c>
      <c r="BH20" s="22"/>
      <c r="BI20" s="22" t="str">
        <f t="shared" ref="BI20:BI21" si="32">IF(BG20="","",(BG20+BH20))</f>
        <v/>
      </c>
      <c r="BJ20" s="52" t="s">
        <v>130</v>
      </c>
    </row>
    <row r="21" spans="1:62" x14ac:dyDescent="0.25">
      <c r="A21" s="8" t="s">
        <v>14</v>
      </c>
      <c r="B21" s="21">
        <v>12</v>
      </c>
      <c r="C21" s="25"/>
      <c r="D21" s="25"/>
      <c r="E21" s="26" t="str">
        <f t="shared" si="29"/>
        <v/>
      </c>
      <c r="F21" s="27"/>
      <c r="G21" s="28"/>
      <c r="H21" s="29"/>
      <c r="I21" s="23" t="str">
        <f>IF(F21="","",(BaseLine-F21))</f>
        <v/>
      </c>
      <c r="J21" s="26" t="str">
        <f>IF(K21="",(""),((F21+H21)+G21-K21))</f>
        <v/>
      </c>
      <c r="K21" s="27"/>
      <c r="L21" s="28"/>
      <c r="M21" s="29"/>
      <c r="N21" s="23" t="str">
        <f>IF(K21="","",(BaseLine-K21))</f>
        <v/>
      </c>
      <c r="O21" s="26" t="str">
        <f>IF(P21="",(""),((K21+M21)+L21-P21))</f>
        <v/>
      </c>
      <c r="P21" s="27"/>
      <c r="Q21" s="28"/>
      <c r="R21" s="29"/>
      <c r="S21" s="23" t="str">
        <f>IF(P21="","",(BaseLine-P21))</f>
        <v/>
      </c>
      <c r="T21" s="26" t="str">
        <f>IF(U21="",(""),((P21+R21)+Q21-U21))</f>
        <v/>
      </c>
      <c r="U21" s="27"/>
      <c r="V21" s="28"/>
      <c r="W21" s="29"/>
      <c r="X21" s="23" t="str">
        <f>IF(U21="","",(BaseLine-U21))</f>
        <v/>
      </c>
      <c r="Y21" s="26" t="str">
        <f>IF(Z21="",(""),((U21+W21)+V21-Z21))</f>
        <v/>
      </c>
      <c r="Z21" s="27"/>
      <c r="AA21" s="28"/>
      <c r="AB21" s="29"/>
      <c r="AC21" s="23" t="str">
        <f>IF(Z21="","",(BaseLine-Z21))</f>
        <v/>
      </c>
      <c r="AD21" s="26" t="str">
        <f>IF(AE21="",(""),((Z21+AB21)+AA21-AE21))</f>
        <v/>
      </c>
      <c r="AE21" s="27"/>
      <c r="AF21" s="28"/>
      <c r="AG21" s="29"/>
      <c r="AH21" s="23" t="str">
        <f>IF(AE21="","",(BaseLine-AE21))</f>
        <v/>
      </c>
      <c r="AI21" s="26" t="str">
        <f>IF(AJ21="",(""),((AE21+AG21)+AF21-AJ21))</f>
        <v/>
      </c>
      <c r="AJ21" s="27"/>
      <c r="AK21" s="28"/>
      <c r="AL21" s="29"/>
      <c r="AM21" s="23" t="str">
        <f>IF(AJ21="","",(BaseLine-AJ21))</f>
        <v/>
      </c>
      <c r="AN21" s="26" t="str">
        <f>IF(AO21="",(""),((AJ21+AL21)+AK21-AO21))</f>
        <v/>
      </c>
      <c r="AO21" s="27"/>
      <c r="AP21" s="28"/>
      <c r="AQ21" s="29"/>
      <c r="AR21" s="23" t="str">
        <f>IF(AO21="","",(BaseLine-AO21))</f>
        <v/>
      </c>
      <c r="AS21" s="26" t="str">
        <f>IF(AT21="",(""),((AO21+AQ21)+AP21-AT21))</f>
        <v/>
      </c>
      <c r="AT21" s="27"/>
      <c r="AU21" s="28"/>
      <c r="AV21" s="29"/>
      <c r="AW21" s="23" t="str">
        <f>IF(AT21="","",(BaseLine-AT21))</f>
        <v/>
      </c>
      <c r="AX21" s="26" t="str">
        <f>IF(AY21="",(""),((AT21+AV21)+AU21-AY21))</f>
        <v/>
      </c>
      <c r="AY21" s="27"/>
      <c r="AZ21" s="28"/>
      <c r="BA21" s="29"/>
      <c r="BB21" s="23" t="str">
        <f>IF(AY21="","",(BaseLine-AY21))</f>
        <v/>
      </c>
      <c r="BC21" s="26" t="str">
        <f>IF(BD21="",(""),((AY21+BA21)+AZ21-BD21))</f>
        <v/>
      </c>
      <c r="BD21" s="22"/>
      <c r="BE21" s="22">
        <f t="shared" si="30"/>
        <v>0</v>
      </c>
      <c r="BF21" s="22">
        <f t="shared" si="31"/>
        <v>0</v>
      </c>
      <c r="BG21" s="22" t="str">
        <f t="shared" si="24"/>
        <v/>
      </c>
      <c r="BH21" s="22"/>
      <c r="BI21" s="22" t="str">
        <f t="shared" si="32"/>
        <v/>
      </c>
      <c r="BJ21" s="52" t="s">
        <v>130</v>
      </c>
    </row>
    <row r="22" spans="1:62" x14ac:dyDescent="0.25">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row>
    <row r="23" spans="1:62" x14ac:dyDescent="0.25">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row>
    <row r="24" spans="1:62" s="3" customFormat="1" x14ac:dyDescent="0.25">
      <c r="A24" s="7" t="s">
        <v>0</v>
      </c>
      <c r="B24" s="38"/>
      <c r="C24" s="55"/>
      <c r="D24" s="56" t="s">
        <v>132</v>
      </c>
      <c r="E24" s="56"/>
      <c r="F24" s="57" t="s">
        <v>132</v>
      </c>
      <c r="G24" s="58"/>
      <c r="H24" s="58"/>
      <c r="I24" s="58"/>
      <c r="J24" s="58"/>
      <c r="K24" s="57" t="s">
        <v>132</v>
      </c>
      <c r="L24" s="58"/>
      <c r="M24" s="58"/>
      <c r="N24" s="58"/>
      <c r="O24" s="58"/>
      <c r="P24" s="57" t="s">
        <v>132</v>
      </c>
      <c r="Q24" s="58"/>
      <c r="R24" s="58"/>
      <c r="S24" s="58"/>
      <c r="T24" s="58"/>
      <c r="U24" s="57" t="s">
        <v>132</v>
      </c>
      <c r="V24" s="58"/>
      <c r="W24" s="58"/>
      <c r="X24" s="58"/>
      <c r="Y24" s="58"/>
      <c r="Z24" s="57" t="s">
        <v>132</v>
      </c>
      <c r="AA24" s="58"/>
      <c r="AB24" s="58"/>
      <c r="AC24" s="58"/>
      <c r="AD24" s="58"/>
      <c r="AE24" s="57" t="s">
        <v>132</v>
      </c>
      <c r="AF24" s="58"/>
      <c r="AG24" s="58"/>
      <c r="AH24" s="58"/>
      <c r="AI24" s="58"/>
      <c r="AJ24" s="57" t="s">
        <v>132</v>
      </c>
      <c r="AK24" s="58"/>
      <c r="AL24" s="58"/>
      <c r="AM24" s="58"/>
      <c r="AN24" s="58"/>
      <c r="AO24" s="57" t="s">
        <v>132</v>
      </c>
      <c r="AP24" s="58"/>
      <c r="AQ24" s="58"/>
      <c r="AR24" s="58"/>
      <c r="AS24" s="58"/>
      <c r="AT24" s="57" t="s">
        <v>132</v>
      </c>
      <c r="AU24" s="58"/>
      <c r="AV24" s="58"/>
      <c r="AW24" s="58"/>
      <c r="AX24" s="58"/>
      <c r="AY24" s="57" t="s">
        <v>132</v>
      </c>
      <c r="AZ24" s="58"/>
      <c r="BA24" s="58"/>
      <c r="BB24" s="58"/>
      <c r="BC24" s="58"/>
      <c r="BD24" s="40"/>
      <c r="BE24" s="22"/>
      <c r="BF24" s="22"/>
      <c r="BG24" s="22"/>
      <c r="BH24" s="22"/>
      <c r="BI24" s="22"/>
      <c r="BJ24" s="38"/>
    </row>
    <row r="25" spans="1:62" s="3" customFormat="1" x14ac:dyDescent="0.25">
      <c r="A25" s="7" t="s">
        <v>1</v>
      </c>
      <c r="B25" s="38"/>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40"/>
      <c r="BE25" s="22"/>
      <c r="BF25" s="22"/>
      <c r="BG25" s="22"/>
      <c r="BH25" s="22"/>
      <c r="BI25" s="22"/>
      <c r="BJ25" s="38"/>
    </row>
    <row r="26" spans="1:62" s="1" customFormat="1" x14ac:dyDescent="0.25">
      <c r="A26" s="45" t="s">
        <v>18</v>
      </c>
      <c r="B26" s="44" t="s">
        <v>85</v>
      </c>
      <c r="C26" s="44" t="s">
        <v>135</v>
      </c>
      <c r="D26" s="44" t="s">
        <v>134</v>
      </c>
      <c r="E26" s="46" t="s">
        <v>16</v>
      </c>
      <c r="F26" s="46" t="s">
        <v>15</v>
      </c>
      <c r="G26" s="46" t="s">
        <v>83</v>
      </c>
      <c r="H26" s="46" t="s">
        <v>82</v>
      </c>
      <c r="I26" s="46" t="s">
        <v>81</v>
      </c>
      <c r="J26" s="46" t="s">
        <v>16</v>
      </c>
      <c r="K26" s="46" t="s">
        <v>15</v>
      </c>
      <c r="L26" s="46" t="s">
        <v>83</v>
      </c>
      <c r="M26" s="46" t="s">
        <v>82</v>
      </c>
      <c r="N26" s="46" t="s">
        <v>81</v>
      </c>
      <c r="O26" s="46" t="s">
        <v>16</v>
      </c>
      <c r="P26" s="46" t="s">
        <v>15</v>
      </c>
      <c r="Q26" s="46" t="s">
        <v>83</v>
      </c>
      <c r="R26" s="46" t="s">
        <v>82</v>
      </c>
      <c r="S26" s="46" t="s">
        <v>81</v>
      </c>
      <c r="T26" s="46" t="s">
        <v>16</v>
      </c>
      <c r="U26" s="46" t="s">
        <v>15</v>
      </c>
      <c r="V26" s="46" t="s">
        <v>83</v>
      </c>
      <c r="W26" s="46" t="s">
        <v>82</v>
      </c>
      <c r="X26" s="46" t="s">
        <v>81</v>
      </c>
      <c r="Y26" s="46" t="s">
        <v>16</v>
      </c>
      <c r="Z26" s="46" t="s">
        <v>15</v>
      </c>
      <c r="AA26" s="46" t="s">
        <v>83</v>
      </c>
      <c r="AB26" s="46" t="s">
        <v>82</v>
      </c>
      <c r="AC26" s="46" t="s">
        <v>81</v>
      </c>
      <c r="AD26" s="46" t="s">
        <v>16</v>
      </c>
      <c r="AE26" s="46" t="s">
        <v>15</v>
      </c>
      <c r="AF26" s="46" t="s">
        <v>83</v>
      </c>
      <c r="AG26" s="46" t="s">
        <v>82</v>
      </c>
      <c r="AH26" s="46" t="s">
        <v>81</v>
      </c>
      <c r="AI26" s="46" t="s">
        <v>16</v>
      </c>
      <c r="AJ26" s="46" t="s">
        <v>15</v>
      </c>
      <c r="AK26" s="46" t="s">
        <v>83</v>
      </c>
      <c r="AL26" s="46" t="s">
        <v>82</v>
      </c>
      <c r="AM26" s="46" t="s">
        <v>81</v>
      </c>
      <c r="AN26" s="46" t="s">
        <v>16</v>
      </c>
      <c r="AO26" s="46" t="s">
        <v>15</v>
      </c>
      <c r="AP26" s="46" t="s">
        <v>83</v>
      </c>
      <c r="AQ26" s="46" t="s">
        <v>82</v>
      </c>
      <c r="AR26" s="46" t="s">
        <v>81</v>
      </c>
      <c r="AS26" s="46" t="s">
        <v>16</v>
      </c>
      <c r="AT26" s="46" t="s">
        <v>15</v>
      </c>
      <c r="AU26" s="46" t="s">
        <v>83</v>
      </c>
      <c r="AV26" s="46" t="s">
        <v>82</v>
      </c>
      <c r="AW26" s="46" t="s">
        <v>81</v>
      </c>
      <c r="AX26" s="46" t="s">
        <v>16</v>
      </c>
      <c r="AY26" s="46" t="s">
        <v>15</v>
      </c>
      <c r="AZ26" s="46" t="s">
        <v>83</v>
      </c>
      <c r="BA26" s="46" t="s">
        <v>82</v>
      </c>
      <c r="BB26" s="46" t="s">
        <v>81</v>
      </c>
      <c r="BC26" s="46" t="s">
        <v>16</v>
      </c>
      <c r="BD26" s="46" t="s">
        <v>77</v>
      </c>
      <c r="BE26" s="46" t="s">
        <v>17</v>
      </c>
      <c r="BF26" s="46" t="s">
        <v>125</v>
      </c>
      <c r="BG26" s="46" t="s">
        <v>78</v>
      </c>
      <c r="BH26" s="46" t="s">
        <v>79</v>
      </c>
      <c r="BI26" s="46" t="s">
        <v>80</v>
      </c>
      <c r="BJ26" s="44" t="s">
        <v>131</v>
      </c>
    </row>
    <row r="27" spans="1:62" x14ac:dyDescent="0.25">
      <c r="A27" s="8" t="s">
        <v>19</v>
      </c>
      <c r="B27" s="15" t="s">
        <v>89</v>
      </c>
      <c r="C27" s="25"/>
      <c r="D27" s="25"/>
      <c r="E27" s="26" t="str">
        <f t="shared" ref="E27:E65" si="33">IF(F27="",(""),(D27+C27-F27))</f>
        <v/>
      </c>
      <c r="F27" s="27"/>
      <c r="G27" s="28"/>
      <c r="H27" s="29"/>
      <c r="I27" s="23" t="str">
        <f>IF(F27="","",(BaseLine-F27)/HDWein)</f>
        <v/>
      </c>
      <c r="J27" s="26" t="str">
        <f>IF(K27="",(""),((F27+(H27*HDWein)+G27-K27)))</f>
        <v/>
      </c>
      <c r="K27" s="27"/>
      <c r="L27" s="28"/>
      <c r="M27" s="29"/>
      <c r="N27" s="23" t="str">
        <f>IF(K27="","",(BaseLine-K27)/HDWein)</f>
        <v/>
      </c>
      <c r="O27" s="26" t="str">
        <f>IF(P27="",(""),((K27+(M27*HDWein)+L27-P27)))</f>
        <v/>
      </c>
      <c r="P27" s="27"/>
      <c r="Q27" s="28"/>
      <c r="R27" s="29"/>
      <c r="S27" s="23" t="str">
        <f>IF(P27="","",(BaseLine-P27)/HDWein)</f>
        <v/>
      </c>
      <c r="T27" s="26" t="str">
        <f>IF(U27="",(""),((P27+(R27*HDWein)+Q27-U27)))</f>
        <v/>
      </c>
      <c r="U27" s="27"/>
      <c r="V27" s="28"/>
      <c r="W27" s="29"/>
      <c r="X27" s="23" t="str">
        <f>IF(U27="","",(BaseLine-U27)/HDWein)</f>
        <v/>
      </c>
      <c r="Y27" s="26" t="str">
        <f>IF(Z27="",(""),((U27+(W27*HDWein)+V27-Z27)))</f>
        <v/>
      </c>
      <c r="Z27" s="27"/>
      <c r="AA27" s="28"/>
      <c r="AB27" s="29"/>
      <c r="AC27" s="23" t="str">
        <f>IF(Z27="","",(BaseLine-Z27)/HDWein)</f>
        <v/>
      </c>
      <c r="AD27" s="26" t="str">
        <f>IF(AE27="",(""),((Z27+(AB27*HDWein)+AA27-AE27)))</f>
        <v/>
      </c>
      <c r="AE27" s="27"/>
      <c r="AF27" s="28"/>
      <c r="AG27" s="29"/>
      <c r="AH27" s="23" t="str">
        <f>IF(AE27="","",(BaseLine-AE27)/HDWein)</f>
        <v/>
      </c>
      <c r="AI27" s="26" t="str">
        <f>IF(AJ27="",(""),((AE27+(AG27*HDWein)+AF27-AJ27)))</f>
        <v/>
      </c>
      <c r="AJ27" s="27"/>
      <c r="AK27" s="28"/>
      <c r="AL27" s="29"/>
      <c r="AM27" s="23" t="str">
        <f>IF(AJ27="","",(BaseLine-AJ27)/HDWein)</f>
        <v/>
      </c>
      <c r="AN27" s="26" t="str">
        <f>IF(AO27="",(""),((AJ27+(AL27*HDWein)+AK27-AO27)))</f>
        <v/>
      </c>
      <c r="AO27" s="27"/>
      <c r="AP27" s="28"/>
      <c r="AQ27" s="29"/>
      <c r="AR27" s="23" t="str">
        <f>IF(AO27="","",(BaseLine-AO27)/HDWein)</f>
        <v/>
      </c>
      <c r="AS27" s="26" t="str">
        <f>IF(AT27="",(""),((AO27+(AQ27*HDWein)+AP27-AT27)))</f>
        <v/>
      </c>
      <c r="AT27" s="27"/>
      <c r="AU27" s="28"/>
      <c r="AV27" s="29"/>
      <c r="AW27" s="23" t="str">
        <f>IF(AT27="","",(BaseLine-AT27)/HDWein)</f>
        <v/>
      </c>
      <c r="AX27" s="26" t="str">
        <f>IF(AY27="",(""),((AT27+(AV27*HDWein)+AU27-AY27)))</f>
        <v/>
      </c>
      <c r="AY27" s="27"/>
      <c r="AZ27" s="28"/>
      <c r="BA27" s="29"/>
      <c r="BB27" s="23" t="str">
        <f>IF(AY27="","",(BaseLine-AY27)/HDWein)</f>
        <v/>
      </c>
      <c r="BC27" s="26" t="str">
        <f>IF(BD27="",(""),((AY27+(BA27*HDWein)+AZ27-BD27)))</f>
        <v/>
      </c>
      <c r="BD27" s="22"/>
      <c r="BE27" s="22">
        <f t="shared" ref="BE27:BE65" si="34">SUM(BA27,AQ27,AL27,AG27,AB27,W27,R27,M27,H27,AV27,D27)</f>
        <v>0</v>
      </c>
      <c r="BF27" s="22">
        <f t="shared" ref="BF27:BF65" si="35">SUM(AX27,BC27,AS27,AN27,AI27,AD27,Y27,T27,O27,J27,E27)</f>
        <v>0</v>
      </c>
      <c r="BG27" s="22" t="str">
        <f t="shared" ref="BG27:BG65" si="36">IF(F27="","",AVERAGE(BC27,AS27,AN27,AI27,AD27,Y27,T27,O27,J27,E27,AX27))</f>
        <v/>
      </c>
      <c r="BH27" s="22"/>
      <c r="BI27" s="22" t="str">
        <f>IF(BG27="","",(BG27+BH27))</f>
        <v/>
      </c>
      <c r="BJ27" s="34">
        <v>40</v>
      </c>
    </row>
    <row r="28" spans="1:62" x14ac:dyDescent="0.25">
      <c r="A28" s="8" t="s">
        <v>20</v>
      </c>
      <c r="B28" s="15" t="s">
        <v>88</v>
      </c>
      <c r="C28" s="25"/>
      <c r="D28" s="25"/>
      <c r="E28" s="26" t="str">
        <f t="shared" si="33"/>
        <v/>
      </c>
      <c r="F28" s="27"/>
      <c r="G28" s="28"/>
      <c r="H28" s="29"/>
      <c r="I28" s="36" t="str">
        <f>IF(H27="","",(H27*HDWein+F27-F28)/HDBuns)</f>
        <v/>
      </c>
      <c r="J28" s="26" t="str">
        <f>IF(K28="",(""),((F28+H28*HDBuns)+G28-K28))</f>
        <v/>
      </c>
      <c r="K28" s="27"/>
      <c r="L28" s="28"/>
      <c r="M28" s="29"/>
      <c r="N28" s="36" t="str">
        <f>IF(M27="","",(M27*HDWein+K27-K28)/HDBuns)</f>
        <v/>
      </c>
      <c r="O28" s="26" t="str">
        <f>IF(P28="",(""),((K28+M28*HDBuns)+L28-P28))</f>
        <v/>
      </c>
      <c r="P28" s="27"/>
      <c r="Q28" s="28"/>
      <c r="R28" s="29"/>
      <c r="S28" s="36" t="str">
        <f>IF(R27="","",(R27*HDWein+P27-P28)/HDBuns)</f>
        <v/>
      </c>
      <c r="T28" s="26" t="str">
        <f>IF(U28="",(""),((P28+R28*HDBuns)+Q28-U28))</f>
        <v/>
      </c>
      <c r="U28" s="27"/>
      <c r="V28" s="28"/>
      <c r="W28" s="29"/>
      <c r="X28" s="36" t="str">
        <f>IF(W27="","",(W27*HDWein+U27-U28)/HDBuns)</f>
        <v/>
      </c>
      <c r="Y28" s="26" t="str">
        <f>IF(Z28="",(""),((U28+W28*HDBuns)+V28-Z28))</f>
        <v/>
      </c>
      <c r="Z28" s="27"/>
      <c r="AA28" s="28"/>
      <c r="AB28" s="29"/>
      <c r="AC28" s="36" t="str">
        <f>IF(AB27="","",(AB27*HDWein+Z27-Z28)/HDBuns)</f>
        <v/>
      </c>
      <c r="AD28" s="26" t="str">
        <f>IF(AE28="",(""),((Z28+AB28*HDBuns)+AA28-AE28))</f>
        <v/>
      </c>
      <c r="AE28" s="27"/>
      <c r="AF28" s="28"/>
      <c r="AG28" s="29"/>
      <c r="AH28" s="36" t="str">
        <f>IF(AG27="","",(AG27*HDWein+AE27-AE28)/HDBuns)</f>
        <v/>
      </c>
      <c r="AI28" s="26" t="str">
        <f>IF(AJ28="",(""),((AE28+AG28*HDBuns)+AF28-AJ28))</f>
        <v/>
      </c>
      <c r="AJ28" s="27"/>
      <c r="AK28" s="28"/>
      <c r="AL28" s="29"/>
      <c r="AM28" s="36" t="str">
        <f>IF(AL27="","",(AL27*HDWein+AJ27-AJ28)/HDBuns)</f>
        <v/>
      </c>
      <c r="AN28" s="26" t="str">
        <f>IF(AO28="",(""),((AJ28+AL28*HDBuns)+AK28-AO28))</f>
        <v/>
      </c>
      <c r="AO28" s="27"/>
      <c r="AP28" s="28"/>
      <c r="AQ28" s="29"/>
      <c r="AR28" s="36" t="str">
        <f>IF(AQ27="","",(AQ27*HDWein+AO27-AO28)/HDBuns)</f>
        <v/>
      </c>
      <c r="AS28" s="26" t="str">
        <f>IF(AT28="",(""),((AO28+AQ28*HDBuns)+AP28-AT28))</f>
        <v/>
      </c>
      <c r="AT28" s="27"/>
      <c r="AU28" s="28"/>
      <c r="AV28" s="29"/>
      <c r="AW28" s="36" t="str">
        <f>IF(AV27="","",(AV27*HDWein+AT27-AT28)/HDBuns)</f>
        <v/>
      </c>
      <c r="AX28" s="26" t="str">
        <f>IF(AY28="",(""),((AT28+AV28*HDBuns)+AU28-AY28))</f>
        <v/>
      </c>
      <c r="AY28" s="27"/>
      <c r="AZ28" s="28"/>
      <c r="BA28" s="29"/>
      <c r="BB28" s="36" t="str">
        <f>IF(BA27="","",(BA27*HDWein+AY27-AY28)/HDBuns)</f>
        <v/>
      </c>
      <c r="BC28" s="26" t="str">
        <f>IF(BD28="",(""),((AY28+BA28*HDBuns)+AZ28-BD28))</f>
        <v/>
      </c>
      <c r="BD28" s="22"/>
      <c r="BE28" s="22">
        <f t="shared" si="34"/>
        <v>0</v>
      </c>
      <c r="BF28" s="22">
        <f t="shared" si="35"/>
        <v>0</v>
      </c>
      <c r="BG28" s="22" t="str">
        <f t="shared" si="36"/>
        <v/>
      </c>
      <c r="BH28" s="22"/>
      <c r="BI28" s="22" t="str">
        <f t="shared" ref="BI28:BI65" si="37">IF(BG28="","",(BG28+BH28))</f>
        <v/>
      </c>
      <c r="BJ28" s="34">
        <v>72</v>
      </c>
    </row>
    <row r="29" spans="1:62" x14ac:dyDescent="0.25">
      <c r="A29" s="8" t="s">
        <v>21</v>
      </c>
      <c r="B29" s="15" t="s">
        <v>90</v>
      </c>
      <c r="C29" s="60"/>
      <c r="D29" s="33"/>
      <c r="E29" s="26" t="str">
        <f t="shared" si="33"/>
        <v/>
      </c>
      <c r="F29" s="27"/>
      <c r="G29" s="28"/>
      <c r="H29" s="29"/>
      <c r="I29" s="23" t="str">
        <f>IF(H30="","",(H30*HMPat+F30-F29)/HMBuns)</f>
        <v/>
      </c>
      <c r="J29" s="26" t="str">
        <f>IF(K29="",(""),((F29+H29*HMBuns)+G29-K29))</f>
        <v/>
      </c>
      <c r="K29" s="27"/>
      <c r="L29" s="28"/>
      <c r="M29" s="29"/>
      <c r="N29" s="23" t="str">
        <f>IF(M30="","",(M30*HMPat+K30-K29)/HMBuns)</f>
        <v/>
      </c>
      <c r="O29" s="26" t="str">
        <f>IF(P29="",(""),((K29+M29*HMBuns)+L29-P29))</f>
        <v/>
      </c>
      <c r="P29" s="27"/>
      <c r="Q29" s="28"/>
      <c r="R29" s="29"/>
      <c r="S29" s="23" t="str">
        <f>IF(R30="","",(R30*HMPat+P30-P29)/HMBuns)</f>
        <v/>
      </c>
      <c r="T29" s="26" t="str">
        <f>IF(U29="",(""),((P29+R29*HMBuns)+Q29-U29))</f>
        <v/>
      </c>
      <c r="U29" s="27"/>
      <c r="V29" s="28"/>
      <c r="W29" s="29"/>
      <c r="X29" s="23" t="str">
        <f>IF(W30="","",(W30*HMPat+U30-U29)/HMBuns)</f>
        <v/>
      </c>
      <c r="Y29" s="26" t="str">
        <f>IF(Z29="",(""),((U29+W29*HMBuns)+V29-Z29))</f>
        <v/>
      </c>
      <c r="Z29" s="27"/>
      <c r="AA29" s="28"/>
      <c r="AB29" s="29"/>
      <c r="AC29" s="23" t="str">
        <f>IF(AB30="","",(AB30*HMPat+Z30-Z29)/HMBuns)</f>
        <v/>
      </c>
      <c r="AD29" s="26" t="str">
        <f>IF(AE29="",(""),((Z29+AB29*HMBuns)+AA29-AE29))</f>
        <v/>
      </c>
      <c r="AE29" s="27"/>
      <c r="AF29" s="28"/>
      <c r="AG29" s="29"/>
      <c r="AH29" s="23" t="str">
        <f>IF(AG30="","",(AG30*HMPat+AE30-AE29)/HMBuns)</f>
        <v/>
      </c>
      <c r="AI29" s="26" t="str">
        <f>IF(AJ29="",(""),((AE29+AG29*HMBuns)+AF29-AJ29))</f>
        <v/>
      </c>
      <c r="AJ29" s="27"/>
      <c r="AK29" s="28"/>
      <c r="AL29" s="29"/>
      <c r="AM29" s="23" t="str">
        <f>IF(AL30="","",(AL30*HMPat+AJ30-AJ29)/HMBuns)</f>
        <v/>
      </c>
      <c r="AN29" s="26" t="str">
        <f>IF(AO29="",(""),((AJ29+AL29*HMBuns)+AK29-AO29))</f>
        <v/>
      </c>
      <c r="AO29" s="27"/>
      <c r="AP29" s="28"/>
      <c r="AQ29" s="29"/>
      <c r="AR29" s="23" t="str">
        <f>IF(AQ30="","",(AQ30*HMPat+AO30-AO29)/HMBuns)</f>
        <v/>
      </c>
      <c r="AS29" s="26" t="str">
        <f>IF(AT29="",(""),((AO29+AQ29*HMBuns)+AP29-AT29))</f>
        <v/>
      </c>
      <c r="AT29" s="27"/>
      <c r="AU29" s="28"/>
      <c r="AV29" s="29"/>
      <c r="AW29" s="23" t="str">
        <f>IF(AV30="","",(AV30*HMPat+AT30-AT29)/HMBuns)</f>
        <v/>
      </c>
      <c r="AX29" s="26" t="str">
        <f>IF(AY29="",(""),((AT29+AV29*HMBuns)+AU29-AY29))</f>
        <v/>
      </c>
      <c r="AY29" s="27"/>
      <c r="AZ29" s="28"/>
      <c r="BA29" s="29"/>
      <c r="BB29" s="23" t="str">
        <f>IF(BA30="","",(BA30*HMPat+AY30-AY29)/HMBuns)</f>
        <v/>
      </c>
      <c r="BC29" s="26" t="str">
        <f>IF(BD29="",(""),((AY29+BA29*HMBuns)+AZ29-BD29))</f>
        <v/>
      </c>
      <c r="BD29" s="22"/>
      <c r="BE29" s="22">
        <f t="shared" si="34"/>
        <v>0</v>
      </c>
      <c r="BF29" s="22">
        <f t="shared" ref="BF29" si="38">SUM(AX29,BC29,AS29,AN29,AI29,AD29,Y29,T29,O29,J29,E29)</f>
        <v>0</v>
      </c>
      <c r="BG29" s="22" t="str">
        <f t="shared" si="36"/>
        <v/>
      </c>
      <c r="BH29" s="22"/>
      <c r="BI29" s="22" t="str">
        <f t="shared" ref="BI29" si="39">IF(BG29="","",(BG29+BH29))</f>
        <v/>
      </c>
      <c r="BJ29" s="34">
        <v>120</v>
      </c>
    </row>
    <row r="30" spans="1:62" x14ac:dyDescent="0.25">
      <c r="A30" s="8" t="s">
        <v>22</v>
      </c>
      <c r="B30" s="15" t="s">
        <v>91</v>
      </c>
      <c r="C30" s="60"/>
      <c r="D30" s="33"/>
      <c r="E30" s="26" t="str">
        <f t="shared" si="33"/>
        <v/>
      </c>
      <c r="F30" s="27"/>
      <c r="G30" s="28"/>
      <c r="H30" s="29"/>
      <c r="I30" s="23" t="str">
        <f>IF(F30="","",(BaseLine-F30)/HMPat)</f>
        <v/>
      </c>
      <c r="J30" s="26" t="str">
        <f>IF(K30="",(""),((F30+H30*HMPat)+G30-K30))</f>
        <v/>
      </c>
      <c r="K30" s="27"/>
      <c r="L30" s="28"/>
      <c r="M30" s="29"/>
      <c r="N30" s="23" t="str">
        <f>IF(K30="","",(BaseLine-K30)/HMPat)</f>
        <v/>
      </c>
      <c r="O30" s="26" t="str">
        <f>IF(P30="",(""),((K30+M30*HMPat)+L30-P30))</f>
        <v/>
      </c>
      <c r="P30" s="27"/>
      <c r="Q30" s="28"/>
      <c r="R30" s="29"/>
      <c r="S30" s="23" t="str">
        <f>IF(P30="","",(BaseLine-P30)/HMPat)</f>
        <v/>
      </c>
      <c r="T30" s="26" t="str">
        <f>IF(U30="",(""),((P30+R30*HMPat)+Q30-U30))</f>
        <v/>
      </c>
      <c r="U30" s="27"/>
      <c r="V30" s="28"/>
      <c r="W30" s="29"/>
      <c r="X30" s="23" t="str">
        <f>IF(U30="","",(BaseLine-U30)/HMPat)</f>
        <v/>
      </c>
      <c r="Y30" s="26" t="str">
        <f>IF(Z30="",(""),((U30+W30*HMPat)+V30-Z30))</f>
        <v/>
      </c>
      <c r="Z30" s="27"/>
      <c r="AA30" s="28"/>
      <c r="AB30" s="29"/>
      <c r="AC30" s="23" t="str">
        <f>IF(Z30="","",(BaseLine-Z30)/HMPat)</f>
        <v/>
      </c>
      <c r="AD30" s="26" t="str">
        <f>IF(AE30="",(""),((Z30+AB30*HMPat)+AA30-AE30))</f>
        <v/>
      </c>
      <c r="AE30" s="27"/>
      <c r="AF30" s="28"/>
      <c r="AG30" s="29"/>
      <c r="AH30" s="23" t="str">
        <f>IF(AE30="","",(BaseLine-AE30)/HMPat)</f>
        <v/>
      </c>
      <c r="AI30" s="26" t="str">
        <f>IF(AJ30="",(""),((AE30+AG30*HMPat)+AF30-AJ30))</f>
        <v/>
      </c>
      <c r="AJ30" s="27"/>
      <c r="AK30" s="28"/>
      <c r="AL30" s="29"/>
      <c r="AM30" s="23" t="str">
        <f>IF(AJ30="","",(BaseLine-AJ30)/HMPat)</f>
        <v/>
      </c>
      <c r="AN30" s="26" t="str">
        <f>IF(AO30="",(""),((AJ30+AL30*HMPat)+AK30-AO30))</f>
        <v/>
      </c>
      <c r="AO30" s="27"/>
      <c r="AP30" s="28"/>
      <c r="AQ30" s="29"/>
      <c r="AR30" s="23" t="str">
        <f>IF(AO30="","",(BaseLine-AO30)/HMPat)</f>
        <v/>
      </c>
      <c r="AS30" s="26" t="str">
        <f>IF(AT30="",(""),((AO30+AQ30*HMPat)+AP30-AT30))</f>
        <v/>
      </c>
      <c r="AT30" s="27"/>
      <c r="AU30" s="28"/>
      <c r="AV30" s="29"/>
      <c r="AW30" s="23" t="str">
        <f>IF(AT30="","",(BaseLine-AT30)/HMPat)</f>
        <v/>
      </c>
      <c r="AX30" s="26" t="str">
        <f>IF(AY30="",(""),((AT30+AV30*HMPat)+AU30-AY30))</f>
        <v/>
      </c>
      <c r="AY30" s="27"/>
      <c r="AZ30" s="28"/>
      <c r="BA30" s="29"/>
      <c r="BB30" s="23" t="str">
        <f>IF(AY30="","",(BaseLine-AY30)/HMPat)</f>
        <v/>
      </c>
      <c r="BC30" s="26" t="str">
        <f>IF(BD30="",(""),((AY30+BA30*HMPat)+AZ30-BD30))</f>
        <v/>
      </c>
      <c r="BD30" s="22"/>
      <c r="BE30" s="22">
        <f t="shared" si="34"/>
        <v>0</v>
      </c>
      <c r="BF30" s="22">
        <f>SUM(AX30,BC30,AS30,AN30,AI30,AD30,Y30,T30,O30,J30,E30)</f>
        <v>0</v>
      </c>
      <c r="BG30" s="22" t="str">
        <f t="shared" si="36"/>
        <v/>
      </c>
      <c r="BH30" s="22"/>
      <c r="BI30" s="22" t="str">
        <f t="shared" ref="BI30" si="40">IF(BG30="","",(BG30+BH30))</f>
        <v/>
      </c>
      <c r="BJ30" s="34">
        <v>60</v>
      </c>
    </row>
    <row r="31" spans="1:62" x14ac:dyDescent="0.25">
      <c r="A31" s="8" t="s">
        <v>23</v>
      </c>
      <c r="B31" s="15" t="s">
        <v>92</v>
      </c>
      <c r="C31" s="60"/>
      <c r="D31" s="41"/>
      <c r="E31" s="26" t="str">
        <f t="shared" si="33"/>
        <v/>
      </c>
      <c r="F31" s="42"/>
      <c r="G31" s="28"/>
      <c r="H31" s="29"/>
      <c r="I31" s="23" t="str">
        <f>IF(H30="","",(((H30*HMPat+F30-(F31*160))/160)/CheeseSlice))</f>
        <v/>
      </c>
      <c r="J31" s="26" t="str">
        <f>IF(K31="",(""),((F31+H31*CheeseSlice)+G31-K31))</f>
        <v/>
      </c>
      <c r="K31" s="27"/>
      <c r="L31" s="28"/>
      <c r="M31" s="29"/>
      <c r="N31" s="23" t="str">
        <f>IF(M30="","",(((M30*HMPat+K30-(K31*160))/160)/CheeseSlice))</f>
        <v/>
      </c>
      <c r="O31" s="26" t="str">
        <f>IF(P31="",(""),((K31+M31*CheeseSlice)+L31-P31))</f>
        <v/>
      </c>
      <c r="P31" s="27"/>
      <c r="Q31" s="28"/>
      <c r="R31" s="29"/>
      <c r="S31" s="23" t="str">
        <f>IF(R30="","",(((R30*HMPat+P30-(P31*160))/160)/CheeseSlice))</f>
        <v/>
      </c>
      <c r="T31" s="26" t="str">
        <f>IF(U31="",(""),((P31+R31*CheeseSlice)+Q31-U31))</f>
        <v/>
      </c>
      <c r="U31" s="27"/>
      <c r="V31" s="28"/>
      <c r="W31" s="29"/>
      <c r="X31" s="23" t="str">
        <f>IF(W30="","",(((W30*HMPat+U30-(U31*160))/160)/CheeseSlice))</f>
        <v/>
      </c>
      <c r="Y31" s="26" t="str">
        <f>IF(Z31="",(""),((U31+W31*CheeseSlice)+V31-Z31))</f>
        <v/>
      </c>
      <c r="Z31" s="27"/>
      <c r="AA31" s="28"/>
      <c r="AB31" s="29"/>
      <c r="AC31" s="23" t="str">
        <f>IF(AB30="","",(((AB30*HMPat+Z30-(Z31*160))/160)/CheeseSlice))</f>
        <v/>
      </c>
      <c r="AD31" s="26" t="str">
        <f>IF(AE31="",(""),((Z31+AB31*CheeseSlice)+AA31-AE31))</f>
        <v/>
      </c>
      <c r="AE31" s="27"/>
      <c r="AF31" s="28"/>
      <c r="AG31" s="29"/>
      <c r="AH31" s="23" t="str">
        <f>IF(AG30="","",(((AG30*HMPat+AE30-(AE31*160))/160)/CheeseSlice))</f>
        <v/>
      </c>
      <c r="AI31" s="26" t="str">
        <f>IF(AJ31="",(""),((AE31+AG31*CheeseSlice)+AF31-AJ31))</f>
        <v/>
      </c>
      <c r="AJ31" s="27"/>
      <c r="AK31" s="28"/>
      <c r="AL31" s="29"/>
      <c r="AM31" s="23" t="str">
        <f>IF(AL30="","",(((AL30*HMPat+AJ30-(AJ31*160))/160)/CheeseSlice))</f>
        <v/>
      </c>
      <c r="AN31" s="26" t="str">
        <f>IF(AO31="",(""),((AJ31+AL31*CheeseSlice)+AK31-AO31))</f>
        <v/>
      </c>
      <c r="AO31" s="27"/>
      <c r="AP31" s="28"/>
      <c r="AQ31" s="29"/>
      <c r="AR31" s="23" t="str">
        <f>IF(AQ30="","",(((AQ30*HMPat+AO30-(AO31*160))/160)/CheeseSlice))</f>
        <v/>
      </c>
      <c r="AS31" s="26" t="str">
        <f>IF(AT31="",(""),((AO31+AQ31*CheeseSlice)+AP31-AT31))</f>
        <v/>
      </c>
      <c r="AT31" s="27"/>
      <c r="AU31" s="28"/>
      <c r="AV31" s="29"/>
      <c r="AW31" s="23" t="str">
        <f>IF(AV30="","",(((AV30*HMPat+AT30-(AT31*160))/160)/CheeseSlice))</f>
        <v/>
      </c>
      <c r="AX31" s="26" t="str">
        <f>IF(AY31="",(""),((AT31+AV31*CheeseSlice)+AU31-AY31))</f>
        <v/>
      </c>
      <c r="AY31" s="27"/>
      <c r="AZ31" s="28"/>
      <c r="BA31" s="29"/>
      <c r="BB31" s="23" t="str">
        <f>IF(BA30="","",(((BA30*HMPat+AY30-(AY31*160))/160)/CheeseSlice))</f>
        <v/>
      </c>
      <c r="BC31" s="26" t="str">
        <f>IF(BD31="",(""),((AY31+BA31*CheeseSlice)+AZ31-BD31))</f>
        <v/>
      </c>
      <c r="BD31" s="22"/>
      <c r="BE31" s="22">
        <f t="shared" si="34"/>
        <v>0</v>
      </c>
      <c r="BF31" s="22">
        <f t="shared" si="35"/>
        <v>0</v>
      </c>
      <c r="BG31" s="22" t="str">
        <f t="shared" si="36"/>
        <v/>
      </c>
      <c r="BH31" s="22"/>
      <c r="BI31" s="22" t="str">
        <f t="shared" si="37"/>
        <v/>
      </c>
      <c r="BJ31" s="34">
        <v>4</v>
      </c>
    </row>
    <row r="32" spans="1:62" x14ac:dyDescent="0.25">
      <c r="A32" s="8" t="s">
        <v>27</v>
      </c>
      <c r="B32" s="15" t="s">
        <v>93</v>
      </c>
      <c r="C32" s="59"/>
      <c r="D32" s="25"/>
      <c r="E32" s="26" t="str">
        <f t="shared" si="33"/>
        <v/>
      </c>
      <c r="F32" s="27"/>
      <c r="G32" s="28"/>
      <c r="H32" s="29"/>
      <c r="I32" s="23" t="str">
        <f>IF(F32="","",(BaseLine-F32)/Chili)</f>
        <v/>
      </c>
      <c r="J32" s="26" t="str">
        <f>IF(K32="",(""),((F32+H32*Chili)+G32-K32))</f>
        <v/>
      </c>
      <c r="K32" s="27"/>
      <c r="L32" s="28"/>
      <c r="M32" s="29"/>
      <c r="N32" s="23" t="str">
        <f>IF(K32="","",(BaseLine-K32)/Chili)</f>
        <v/>
      </c>
      <c r="O32" s="26" t="str">
        <f>IF(P32="",(""),((K32+M32*Chili)+L32-P32))</f>
        <v/>
      </c>
      <c r="P32" s="27"/>
      <c r="Q32" s="28"/>
      <c r="R32" s="29"/>
      <c r="S32" s="23" t="str">
        <f>IF(P32="","",(BaseLine-P32)/Chili)</f>
        <v/>
      </c>
      <c r="T32" s="26" t="str">
        <f>IF(U32="",(""),((P32+R32*Chili)+Q32-U32))</f>
        <v/>
      </c>
      <c r="U32" s="27"/>
      <c r="V32" s="28"/>
      <c r="W32" s="29"/>
      <c r="X32" s="23" t="str">
        <f>IF(U32="","",(BaseLine-U32)/Chili)</f>
        <v/>
      </c>
      <c r="Y32" s="26" t="str">
        <f>IF(Z32="",(""),((U32+W32*Chili)+V32-Z32))</f>
        <v/>
      </c>
      <c r="Z32" s="27"/>
      <c r="AA32" s="28"/>
      <c r="AB32" s="29"/>
      <c r="AC32" s="23" t="str">
        <f>IF(Z32="","",(BaseLine-Z32)/Chili)</f>
        <v/>
      </c>
      <c r="AD32" s="26" t="str">
        <f>IF(AE32="",(""),((Z32+AB32*Chili)+AA32-AE32))</f>
        <v/>
      </c>
      <c r="AE32" s="27"/>
      <c r="AF32" s="28"/>
      <c r="AG32" s="29"/>
      <c r="AH32" s="23" t="str">
        <f>IF(AE32="","",(BaseLine-AE32)/Chili)</f>
        <v/>
      </c>
      <c r="AI32" s="26" t="str">
        <f>IF(AJ32="",(""),((AE32+AG32*Chili)+AF32-AJ32))</f>
        <v/>
      </c>
      <c r="AJ32" s="27"/>
      <c r="AK32" s="28"/>
      <c r="AL32" s="29"/>
      <c r="AM32" s="23" t="str">
        <f>IF(AJ32="","",(BaseLine-AJ32)/Chili)</f>
        <v/>
      </c>
      <c r="AN32" s="26" t="str">
        <f>IF(AO32="",(""),((AJ32+AL32*Chili)+AK32-AO32))</f>
        <v/>
      </c>
      <c r="AO32" s="27"/>
      <c r="AP32" s="28"/>
      <c r="AQ32" s="29"/>
      <c r="AR32" s="23" t="str">
        <f>IF(AO32="","",(BaseLine-AO32)/Chili)</f>
        <v/>
      </c>
      <c r="AS32" s="26" t="str">
        <f>IF(AT32="",(""),((AO32+AQ32*Chili)+AP32-AT32))</f>
        <v/>
      </c>
      <c r="AT32" s="27"/>
      <c r="AU32" s="28"/>
      <c r="AV32" s="29"/>
      <c r="AW32" s="23" t="str">
        <f>IF(AT32="","",(BaseLine-AT32)/Chili)</f>
        <v/>
      </c>
      <c r="AX32" s="26" t="str">
        <f>IF(AY32="",(""),((AT32+AV32*Chili)+AU32-AY32))</f>
        <v/>
      </c>
      <c r="AY32" s="27"/>
      <c r="AZ32" s="28"/>
      <c r="BA32" s="29"/>
      <c r="BB32" s="23" t="str">
        <f>IF(AY32="","",(BaseLine-AY32)/Chili)</f>
        <v/>
      </c>
      <c r="BC32" s="26" t="str">
        <f>IF(BD32="",(""),((AY32+BA32*Chili)+AZ32-BD32))</f>
        <v/>
      </c>
      <c r="BD32" s="22"/>
      <c r="BE32" s="22">
        <f t="shared" si="34"/>
        <v>0</v>
      </c>
      <c r="BF32" s="22">
        <f t="shared" si="35"/>
        <v>0</v>
      </c>
      <c r="BG32" s="22" t="str">
        <f t="shared" si="36"/>
        <v/>
      </c>
      <c r="BH32" s="22"/>
      <c r="BI32" s="22" t="str">
        <f t="shared" si="37"/>
        <v/>
      </c>
      <c r="BJ32" s="34">
        <v>6</v>
      </c>
    </row>
    <row r="33" spans="1:62" x14ac:dyDescent="0.25">
      <c r="A33" s="11" t="s">
        <v>24</v>
      </c>
      <c r="B33" s="18" t="s">
        <v>96</v>
      </c>
      <c r="C33" s="60"/>
      <c r="D33" s="33"/>
      <c r="E33" s="26" t="str">
        <f t="shared" si="33"/>
        <v/>
      </c>
      <c r="F33" s="27"/>
      <c r="G33" s="28"/>
      <c r="H33" s="29"/>
      <c r="I33" s="23" t="str">
        <f>IF(F33="","",(BaseLine-F33))</f>
        <v/>
      </c>
      <c r="J33" s="26" t="str">
        <f t="shared" ref="J33:J65" si="41">IF(K33="",(""),((F33+H33)+G33-K33))</f>
        <v/>
      </c>
      <c r="K33" s="27"/>
      <c r="L33" s="28"/>
      <c r="M33" s="29"/>
      <c r="N33" s="23" t="str">
        <f>IF(K33="","",(BaseLine-K33))</f>
        <v/>
      </c>
      <c r="O33" s="26" t="str">
        <f t="shared" ref="O33" si="42">IF(P33="",(""),((K33+M33)+L33-P33))</f>
        <v/>
      </c>
      <c r="P33" s="27"/>
      <c r="Q33" s="28"/>
      <c r="R33" s="29"/>
      <c r="S33" s="23" t="str">
        <f>IF(P33="","",(BaseLine-P33))</f>
        <v/>
      </c>
      <c r="T33" s="26" t="str">
        <f t="shared" ref="T33" si="43">IF(U33="",(""),((P33+R33)+Q33-U33))</f>
        <v/>
      </c>
      <c r="U33" s="27"/>
      <c r="V33" s="28"/>
      <c r="W33" s="29"/>
      <c r="X33" s="23" t="str">
        <f>IF(U33="","",(BaseLine-U33))</f>
        <v/>
      </c>
      <c r="Y33" s="26" t="str">
        <f t="shared" ref="Y33" si="44">IF(Z33="",(""),((U33+W33)+V33-Z33))</f>
        <v/>
      </c>
      <c r="Z33" s="27"/>
      <c r="AA33" s="28"/>
      <c r="AB33" s="29"/>
      <c r="AC33" s="23" t="str">
        <f>IF(Z33="","",(BaseLine-Z33))</f>
        <v/>
      </c>
      <c r="AD33" s="26" t="str">
        <f t="shared" ref="AD33" si="45">IF(AE33="",(""),((Z33+AB33)+AA33-AE33))</f>
        <v/>
      </c>
      <c r="AE33" s="27"/>
      <c r="AF33" s="28"/>
      <c r="AG33" s="29"/>
      <c r="AH33" s="23" t="str">
        <f>IF(AE33="","",(BaseLine-AE33))</f>
        <v/>
      </c>
      <c r="AI33" s="26" t="str">
        <f t="shared" ref="AI33" si="46">IF(AJ33="",(""),((AE33+AG33)+AF33-AJ33))</f>
        <v/>
      </c>
      <c r="AJ33" s="27"/>
      <c r="AK33" s="28"/>
      <c r="AL33" s="29"/>
      <c r="AM33" s="23" t="str">
        <f>IF(AJ33="","",(BaseLine-AJ33))</f>
        <v/>
      </c>
      <c r="AN33" s="26" t="str">
        <f t="shared" ref="AN33" si="47">IF(AO33="",(""),((AJ33+AL33)+AK33-AO33))</f>
        <v/>
      </c>
      <c r="AO33" s="27"/>
      <c r="AP33" s="28"/>
      <c r="AQ33" s="29"/>
      <c r="AR33" s="23" t="str">
        <f>IF(AO33="","",(BaseLine-AO33))</f>
        <v/>
      </c>
      <c r="AS33" s="26" t="str">
        <f t="shared" ref="AS33" si="48">IF(AT33="",(""),((AO33+AQ33)+AP33-AT33))</f>
        <v/>
      </c>
      <c r="AT33" s="27"/>
      <c r="AU33" s="28"/>
      <c r="AV33" s="29"/>
      <c r="AW33" s="23" t="str">
        <f>IF(AT33="","",(BaseLine-AT33))</f>
        <v/>
      </c>
      <c r="AX33" s="26" t="str">
        <f t="shared" ref="AX33" si="49">IF(AY33="",(""),((AT33+AV33)+AU33-AY33))</f>
        <v/>
      </c>
      <c r="AY33" s="27"/>
      <c r="AZ33" s="28"/>
      <c r="BA33" s="29"/>
      <c r="BB33" s="23" t="str">
        <f>IF(AY33="","",(BaseLine-AY33))</f>
        <v/>
      </c>
      <c r="BC33" s="26" t="str">
        <f t="shared" ref="BC33" si="50">IF(BD33="",(""),((AY33+BA33)+AZ33-BD33))</f>
        <v/>
      </c>
      <c r="BD33" s="22"/>
      <c r="BE33" s="22">
        <f t="shared" si="34"/>
        <v>0</v>
      </c>
      <c r="BF33" s="22">
        <f t="shared" si="35"/>
        <v>0</v>
      </c>
      <c r="BG33" s="22" t="str">
        <f t="shared" si="36"/>
        <v/>
      </c>
      <c r="BH33" s="22"/>
      <c r="BI33" s="22" t="str">
        <f t="shared" si="37"/>
        <v/>
      </c>
      <c r="BJ33" s="18">
        <v>1</v>
      </c>
    </row>
    <row r="34" spans="1:62" x14ac:dyDescent="0.25">
      <c r="A34" s="12" t="s">
        <v>120</v>
      </c>
      <c r="B34" s="15" t="s">
        <v>121</v>
      </c>
      <c r="C34" s="59"/>
      <c r="D34" s="25"/>
      <c r="E34" s="26" t="str">
        <f t="shared" si="33"/>
        <v/>
      </c>
      <c r="F34" s="27"/>
      <c r="G34" s="28"/>
      <c r="H34" s="29"/>
      <c r="I34" s="23" t="str">
        <f>IF(F34="","",(BaseLine-F34)/PopOil)</f>
        <v/>
      </c>
      <c r="J34" s="26" t="str">
        <f>IF(K34="",(""),((F34+H34*PopOil)+G34-K34))</f>
        <v/>
      </c>
      <c r="K34" s="27"/>
      <c r="L34" s="28"/>
      <c r="M34" s="29"/>
      <c r="N34" s="23" t="str">
        <f>IF(K34="","",(BaseLine-K34)/PopOil)</f>
        <v/>
      </c>
      <c r="O34" s="26" t="str">
        <f>IF(P34="",(""),((K34+M34*PopOil)+L34-P34))</f>
        <v/>
      </c>
      <c r="P34" s="27"/>
      <c r="Q34" s="28"/>
      <c r="R34" s="29"/>
      <c r="S34" s="23" t="str">
        <f>IF(P34="","",(BaseLine-P34)/PopOil)</f>
        <v/>
      </c>
      <c r="T34" s="26" t="str">
        <f>IF(U34="",(""),((P34+R34*PopOil)+Q34-U34))</f>
        <v/>
      </c>
      <c r="U34" s="27"/>
      <c r="V34" s="28"/>
      <c r="W34" s="29"/>
      <c r="X34" s="23" t="str">
        <f>IF(U34="","",(BaseLine-U34)/PopOil)</f>
        <v/>
      </c>
      <c r="Y34" s="26" t="str">
        <f>IF(Z34="",(""),((U34+W34*PopOil)+V34-Z34))</f>
        <v/>
      </c>
      <c r="Z34" s="27"/>
      <c r="AA34" s="28"/>
      <c r="AB34" s="29"/>
      <c r="AC34" s="23" t="str">
        <f>IF(Z34="","",(BaseLine-Z34)/PopOil)</f>
        <v/>
      </c>
      <c r="AD34" s="26" t="str">
        <f>IF(AE34="",(""),((Z34+AB34*PopOil)+AA34-AE34))</f>
        <v/>
      </c>
      <c r="AE34" s="27"/>
      <c r="AF34" s="28"/>
      <c r="AG34" s="29"/>
      <c r="AH34" s="23" t="str">
        <f>IF(AE34="","",(BaseLine-AE34)/PopOil)</f>
        <v/>
      </c>
      <c r="AI34" s="26" t="str">
        <f>IF(AJ34="",(""),((AE34+AG34*PopOil)+AF34-AJ34))</f>
        <v/>
      </c>
      <c r="AJ34" s="27"/>
      <c r="AK34" s="28"/>
      <c r="AL34" s="29"/>
      <c r="AM34" s="23" t="str">
        <f>IF(AJ34="","",(BaseLine-AJ34)/PopOil)</f>
        <v/>
      </c>
      <c r="AN34" s="26" t="str">
        <f>IF(AO34="",(""),((AJ34+AL34*PopOil)+AK34-AO34))</f>
        <v/>
      </c>
      <c r="AO34" s="27"/>
      <c r="AP34" s="28"/>
      <c r="AQ34" s="29"/>
      <c r="AR34" s="23" t="str">
        <f>IF(AO34="","",(BaseLine-AO34)/PopOil)</f>
        <v/>
      </c>
      <c r="AS34" s="26" t="str">
        <f>IF(AT34="",(""),((AO34+AQ34*PopOil)+AP34-AT34))</f>
        <v/>
      </c>
      <c r="AT34" s="27"/>
      <c r="AU34" s="28"/>
      <c r="AV34" s="29"/>
      <c r="AW34" s="23" t="str">
        <f>IF(AT34="","",(BaseLine-AT34)/PopOil)</f>
        <v/>
      </c>
      <c r="AX34" s="26" t="str">
        <f>IF(AY34="",(""),((AT34+AV34*PopOil)+AU34-AY34))</f>
        <v/>
      </c>
      <c r="AY34" s="27"/>
      <c r="AZ34" s="28"/>
      <c r="BA34" s="29"/>
      <c r="BB34" s="23" t="str">
        <f>IF(AY34="","",(BaseLine-AY34)/PopOil)</f>
        <v/>
      </c>
      <c r="BC34" s="26" t="str">
        <f>IF(BD34="",(""),((AY34+BA34*PopOil)+AZ34-BD34))</f>
        <v/>
      </c>
      <c r="BD34" s="22"/>
      <c r="BE34" s="22">
        <f t="shared" si="34"/>
        <v>0</v>
      </c>
      <c r="BF34" s="22">
        <f>SUM(AX34,BC34,AS34,AN34,AI34,AD34,Y34,T34,O34,J34,E34)</f>
        <v>0</v>
      </c>
      <c r="BG34" s="22" t="str">
        <f t="shared" si="36"/>
        <v/>
      </c>
      <c r="BH34" s="22"/>
      <c r="BI34" s="22" t="str">
        <f t="shared" si="37"/>
        <v/>
      </c>
      <c r="BJ34" s="34">
        <v>3</v>
      </c>
    </row>
    <row r="35" spans="1:62" x14ac:dyDescent="0.25">
      <c r="A35" s="8" t="s">
        <v>25</v>
      </c>
      <c r="B35" s="15" t="s">
        <v>97</v>
      </c>
      <c r="C35" s="59"/>
      <c r="D35" s="25"/>
      <c r="E35" s="26" t="str">
        <f t="shared" si="33"/>
        <v/>
      </c>
      <c r="F35" s="27"/>
      <c r="G35" s="28"/>
      <c r="H35" s="29"/>
      <c r="I35" s="23" t="str">
        <f>IF(F35="","",(BaseLine-F35))</f>
        <v/>
      </c>
      <c r="J35" s="26" t="str">
        <f t="shared" si="41"/>
        <v/>
      </c>
      <c r="K35" s="27"/>
      <c r="L35" s="28"/>
      <c r="M35" s="29"/>
      <c r="N35" s="23" t="str">
        <f>IF(K35="","",(BaseLine-K35))</f>
        <v/>
      </c>
      <c r="O35" s="26" t="str">
        <f t="shared" ref="O35:O36" si="51">IF(P35="",(""),((K35+M35)+L35-P35))</f>
        <v/>
      </c>
      <c r="P35" s="27"/>
      <c r="Q35" s="28"/>
      <c r="R35" s="29"/>
      <c r="S35" s="23" t="str">
        <f>IF(P35="","",(BaseLine-P35))</f>
        <v/>
      </c>
      <c r="T35" s="26" t="str">
        <f t="shared" ref="T35:T36" si="52">IF(U35="",(""),((P35+R35)+Q35-U35))</f>
        <v/>
      </c>
      <c r="U35" s="27"/>
      <c r="V35" s="28"/>
      <c r="W35" s="29"/>
      <c r="X35" s="23" t="str">
        <f>IF(U35="","",(BaseLine-U35))</f>
        <v/>
      </c>
      <c r="Y35" s="26" t="str">
        <f t="shared" ref="Y35:Y36" si="53">IF(Z35="",(""),((U35+W35)+V35-Z35))</f>
        <v/>
      </c>
      <c r="Z35" s="27"/>
      <c r="AA35" s="28"/>
      <c r="AB35" s="29"/>
      <c r="AC35" s="23" t="str">
        <f>IF(Z35="","",(BaseLine-Z35))</f>
        <v/>
      </c>
      <c r="AD35" s="26" t="str">
        <f t="shared" ref="AD35:AD36" si="54">IF(AE35="",(""),((Z35+AB35)+AA35-AE35))</f>
        <v/>
      </c>
      <c r="AE35" s="27"/>
      <c r="AF35" s="28"/>
      <c r="AG35" s="29"/>
      <c r="AH35" s="23" t="str">
        <f>IF(AE35="","",(BaseLine-AE35))</f>
        <v/>
      </c>
      <c r="AI35" s="26" t="str">
        <f t="shared" ref="AI35:AI36" si="55">IF(AJ35="",(""),((AE35+AG35)+AF35-AJ35))</f>
        <v/>
      </c>
      <c r="AJ35" s="27"/>
      <c r="AK35" s="28"/>
      <c r="AL35" s="29"/>
      <c r="AM35" s="23" t="str">
        <f>IF(AJ35="","",(BaseLine-AJ35))</f>
        <v/>
      </c>
      <c r="AN35" s="26" t="str">
        <f t="shared" ref="AN35:AN36" si="56">IF(AO35="",(""),((AJ35+AL35)+AK35-AO35))</f>
        <v/>
      </c>
      <c r="AO35" s="27"/>
      <c r="AP35" s="28"/>
      <c r="AQ35" s="29"/>
      <c r="AR35" s="23" t="str">
        <f>IF(AO35="","",(BaseLine-AO35))</f>
        <v/>
      </c>
      <c r="AS35" s="26" t="str">
        <f t="shared" ref="AS35:AS36" si="57">IF(AT35="",(""),((AO35+AQ35)+AP35-AT35))</f>
        <v/>
      </c>
      <c r="AT35" s="27"/>
      <c r="AU35" s="28"/>
      <c r="AV35" s="29"/>
      <c r="AW35" s="23" t="str">
        <f>IF(AT35="","",(BaseLine-AT35))</f>
        <v/>
      </c>
      <c r="AX35" s="26" t="str">
        <f t="shared" ref="AX35:AX36" si="58">IF(AY35="",(""),((AT35+AV35)+AU35-AY35))</f>
        <v/>
      </c>
      <c r="AY35" s="27"/>
      <c r="AZ35" s="28"/>
      <c r="BA35" s="29"/>
      <c r="BB35" s="23" t="str">
        <f>IF(AY35="","",(BaseLine-AY35))</f>
        <v/>
      </c>
      <c r="BC35" s="26" t="str">
        <f t="shared" ref="BC35:BC36" si="59">IF(BD35="",(""),((AY35+BA35)+AZ35-BD35))</f>
        <v/>
      </c>
      <c r="BD35" s="22"/>
      <c r="BE35" s="22">
        <f t="shared" si="34"/>
        <v>0</v>
      </c>
      <c r="BF35" s="22">
        <f t="shared" si="35"/>
        <v>0</v>
      </c>
      <c r="BG35" s="22" t="str">
        <f t="shared" si="36"/>
        <v/>
      </c>
      <c r="BH35" s="22"/>
      <c r="BI35" s="22" t="str">
        <f t="shared" si="37"/>
        <v/>
      </c>
      <c r="BJ35" s="34">
        <v>1</v>
      </c>
    </row>
    <row r="36" spans="1:62" x14ac:dyDescent="0.25">
      <c r="A36" s="8" t="s">
        <v>26</v>
      </c>
      <c r="B36" s="15" t="s">
        <v>94</v>
      </c>
      <c r="C36" s="59"/>
      <c r="D36" s="25"/>
      <c r="E36" s="26" t="str">
        <f t="shared" si="33"/>
        <v/>
      </c>
      <c r="F36" s="27"/>
      <c r="G36" s="28"/>
      <c r="H36" s="29"/>
      <c r="I36" s="23" t="str">
        <f>IF(F36="","",(BaseLine-F36))</f>
        <v/>
      </c>
      <c r="J36" s="26" t="str">
        <f t="shared" si="41"/>
        <v/>
      </c>
      <c r="K36" s="27"/>
      <c r="L36" s="28"/>
      <c r="M36" s="29"/>
      <c r="N36" s="23" t="str">
        <f>IF(K36="","",(BaseLine-K36))</f>
        <v/>
      </c>
      <c r="O36" s="26" t="str">
        <f t="shared" si="51"/>
        <v/>
      </c>
      <c r="P36" s="27"/>
      <c r="Q36" s="28"/>
      <c r="R36" s="29"/>
      <c r="S36" s="23" t="str">
        <f>IF(P36="","",(BaseLine-P36))</f>
        <v/>
      </c>
      <c r="T36" s="26" t="str">
        <f t="shared" si="52"/>
        <v/>
      </c>
      <c r="U36" s="27"/>
      <c r="V36" s="28"/>
      <c r="W36" s="29"/>
      <c r="X36" s="23" t="str">
        <f>IF(U36="","",(BaseLine-U36))</f>
        <v/>
      </c>
      <c r="Y36" s="26" t="str">
        <f t="shared" si="53"/>
        <v/>
      </c>
      <c r="Z36" s="27"/>
      <c r="AA36" s="28"/>
      <c r="AB36" s="29"/>
      <c r="AC36" s="23" t="str">
        <f>IF(Z36="","",(BaseLine-Z36))</f>
        <v/>
      </c>
      <c r="AD36" s="26" t="str">
        <f t="shared" si="54"/>
        <v/>
      </c>
      <c r="AE36" s="27"/>
      <c r="AF36" s="28"/>
      <c r="AG36" s="29"/>
      <c r="AH36" s="23" t="str">
        <f>IF(AE36="","",(BaseLine-AE36))</f>
        <v/>
      </c>
      <c r="AI36" s="26" t="str">
        <f t="shared" si="55"/>
        <v/>
      </c>
      <c r="AJ36" s="27"/>
      <c r="AK36" s="28"/>
      <c r="AL36" s="29"/>
      <c r="AM36" s="23" t="str">
        <f>IF(AJ36="","",(BaseLine-AJ36))</f>
        <v/>
      </c>
      <c r="AN36" s="26" t="str">
        <f t="shared" si="56"/>
        <v/>
      </c>
      <c r="AO36" s="27"/>
      <c r="AP36" s="28"/>
      <c r="AQ36" s="29"/>
      <c r="AR36" s="23" t="str">
        <f>IF(AO36="","",(BaseLine-AO36))</f>
        <v/>
      </c>
      <c r="AS36" s="26" t="str">
        <f t="shared" si="57"/>
        <v/>
      </c>
      <c r="AT36" s="27"/>
      <c r="AU36" s="28"/>
      <c r="AV36" s="29"/>
      <c r="AW36" s="23" t="str">
        <f>IF(AT36="","",(BaseLine-AT36))</f>
        <v/>
      </c>
      <c r="AX36" s="26" t="str">
        <f t="shared" si="58"/>
        <v/>
      </c>
      <c r="AY36" s="27"/>
      <c r="AZ36" s="28"/>
      <c r="BA36" s="29"/>
      <c r="BB36" s="23" t="str">
        <f>IF(AY36="","",(BaseLine-AY36))</f>
        <v/>
      </c>
      <c r="BC36" s="26" t="str">
        <f t="shared" si="59"/>
        <v/>
      </c>
      <c r="BD36" s="22"/>
      <c r="BE36" s="22">
        <f t="shared" si="34"/>
        <v>0</v>
      </c>
      <c r="BF36" s="22">
        <f t="shared" si="35"/>
        <v>0</v>
      </c>
      <c r="BG36" s="22" t="str">
        <f t="shared" si="36"/>
        <v/>
      </c>
      <c r="BH36" s="22"/>
      <c r="BI36" s="22" t="str">
        <f t="shared" si="37"/>
        <v/>
      </c>
      <c r="BJ36" s="34">
        <v>1</v>
      </c>
    </row>
    <row r="37" spans="1:62" x14ac:dyDescent="0.25">
      <c r="A37" s="8" t="s">
        <v>28</v>
      </c>
      <c r="B37" s="15" t="s">
        <v>95</v>
      </c>
      <c r="C37" s="59"/>
      <c r="D37" s="25"/>
      <c r="E37" s="26" t="str">
        <f t="shared" si="33"/>
        <v/>
      </c>
      <c r="F37" s="27"/>
      <c r="G37" s="28"/>
      <c r="H37" s="43"/>
      <c r="I37" s="23" t="str">
        <f>IF(F37="","",(BaseLine-F37)/NachoCheese)</f>
        <v/>
      </c>
      <c r="J37" s="26" t="str">
        <f>IF(K37="",(""),((F37+H37*NachoCheese)+G37-K37))</f>
        <v/>
      </c>
      <c r="K37" s="42"/>
      <c r="L37" s="28"/>
      <c r="M37" s="29"/>
      <c r="N37" s="23" t="str">
        <f>IF(K37="","",(BaseLine-K37)/NachoCheese)</f>
        <v/>
      </c>
      <c r="O37" s="26" t="str">
        <f>IF(P37="",(""),((K37+M37*NachoCheese)+L37-P37))</f>
        <v/>
      </c>
      <c r="P37" s="27"/>
      <c r="Q37" s="28"/>
      <c r="R37" s="29"/>
      <c r="S37" s="23" t="str">
        <f>IF(P37="","",(BaseLine-P37)/NachoCheese)</f>
        <v/>
      </c>
      <c r="T37" s="26" t="str">
        <f>IF(U37="",(""),((P37+R37*NachoCheese)+Q37-U37))</f>
        <v/>
      </c>
      <c r="U37" s="27"/>
      <c r="V37" s="28"/>
      <c r="W37" s="29"/>
      <c r="X37" s="23" t="str">
        <f>IF(U37="","",(BaseLine-U37)/NachoCheese)</f>
        <v/>
      </c>
      <c r="Y37" s="26" t="str">
        <f>IF(Z37="",(""),((U37+W37*NachoCheese)+V37-Z37))</f>
        <v/>
      </c>
      <c r="Z37" s="27"/>
      <c r="AA37" s="28"/>
      <c r="AB37" s="29"/>
      <c r="AC37" s="23" t="str">
        <f>IF(Z37="","",(BaseLine-Z37)/NachoCheese)</f>
        <v/>
      </c>
      <c r="AD37" s="26" t="str">
        <f>IF(AE37="",(""),((Z37+AB37*NachoCheese)+AA37-AE37))</f>
        <v/>
      </c>
      <c r="AE37" s="27"/>
      <c r="AF37" s="28"/>
      <c r="AG37" s="29"/>
      <c r="AH37" s="23" t="str">
        <f>IF(AE37="","",(BaseLine-AE37)/NachoCheese)</f>
        <v/>
      </c>
      <c r="AI37" s="26" t="str">
        <f>IF(AJ37="",(""),((AE37+AG37*NachoCheese)+AF37-AJ37))</f>
        <v/>
      </c>
      <c r="AJ37" s="27"/>
      <c r="AK37" s="28"/>
      <c r="AL37" s="29"/>
      <c r="AM37" s="23" t="str">
        <f>IF(AJ37="","",(BaseLine-AJ37)/NachoCheese)</f>
        <v/>
      </c>
      <c r="AN37" s="26" t="str">
        <f>IF(AO37="",(""),((AJ37+AL37*NachoCheese)+AK37-AO37))</f>
        <v/>
      </c>
      <c r="AO37" s="27"/>
      <c r="AP37" s="28"/>
      <c r="AQ37" s="29"/>
      <c r="AR37" s="23" t="str">
        <f>IF(AO37="","",(BaseLine-AO37)/NachoCheese)</f>
        <v/>
      </c>
      <c r="AS37" s="26" t="str">
        <f>IF(AT37="",(""),((AO37+AQ37*NachoCheese)+AP37-AT37))</f>
        <v/>
      </c>
      <c r="AT37" s="27"/>
      <c r="AU37" s="28"/>
      <c r="AV37" s="29"/>
      <c r="AW37" s="23" t="str">
        <f>IF(AT37="","",(BaseLine-AT37)/NachoCheese)</f>
        <v/>
      </c>
      <c r="AX37" s="26" t="str">
        <f>IF(AY37="",(""),((AT37+AV37*NachoCheese)+AU37-AY37))</f>
        <v/>
      </c>
      <c r="AY37" s="27"/>
      <c r="AZ37" s="28"/>
      <c r="BA37" s="29"/>
      <c r="BB37" s="23" t="str">
        <f>IF(AY37="","",(BaseLine-AY37)/NachoCheese)</f>
        <v/>
      </c>
      <c r="BC37" s="26" t="str">
        <f>IF(BD37="",(""),((AY37+BA37*NachoCheese)+AZ37-BD37))</f>
        <v/>
      </c>
      <c r="BD37" s="22"/>
      <c r="BE37" s="22">
        <f t="shared" si="34"/>
        <v>0</v>
      </c>
      <c r="BF37" s="22">
        <f t="shared" si="35"/>
        <v>0</v>
      </c>
      <c r="BG37" s="22" t="str">
        <f t="shared" si="36"/>
        <v/>
      </c>
      <c r="BH37" s="22"/>
      <c r="BI37" s="22" t="str">
        <f t="shared" si="37"/>
        <v/>
      </c>
      <c r="BJ37" s="34">
        <v>6</v>
      </c>
    </row>
    <row r="38" spans="1:62" x14ac:dyDescent="0.25">
      <c r="A38" s="8" t="s">
        <v>29</v>
      </c>
      <c r="B38" s="54" t="s">
        <v>133</v>
      </c>
      <c r="C38" s="59"/>
      <c r="D38" s="25"/>
      <c r="E38" s="26" t="str">
        <f t="shared" si="33"/>
        <v/>
      </c>
      <c r="F38" s="27"/>
      <c r="G38" s="28"/>
      <c r="H38" s="29"/>
      <c r="I38" s="23" t="str">
        <f>IF(F38="","",(BaseLine-F38)/TortChip)</f>
        <v/>
      </c>
      <c r="J38" s="26" t="str">
        <f>IF(K38="",(""),((F38+H38*TortChip)+G38-K38))</f>
        <v/>
      </c>
      <c r="K38" s="27"/>
      <c r="L38" s="28"/>
      <c r="M38" s="29"/>
      <c r="N38" s="23" t="str">
        <f>IF(K38="","",(BaseLine-K38)/TortChip)</f>
        <v/>
      </c>
      <c r="O38" s="26" t="str">
        <f>IF(P38="",(""),((K38+M38*TortChip)+L38-P38))</f>
        <v/>
      </c>
      <c r="P38" s="27"/>
      <c r="Q38" s="28"/>
      <c r="R38" s="29"/>
      <c r="S38" s="23" t="str">
        <f>IF(P38="","",(BaseLine-P38)/TortChip)</f>
        <v/>
      </c>
      <c r="T38" s="26" t="str">
        <f>IF(U38="",(""),((P38+R38*TortChip)+Q38-U38))</f>
        <v/>
      </c>
      <c r="U38" s="27"/>
      <c r="V38" s="28"/>
      <c r="W38" s="29"/>
      <c r="X38" s="23" t="str">
        <f>IF(U38="","",(BaseLine-U38)/TortChip)</f>
        <v/>
      </c>
      <c r="Y38" s="26" t="str">
        <f>IF(Z38="",(""),((U38+W38*TortChip)+V38-Z38))</f>
        <v/>
      </c>
      <c r="Z38" s="27"/>
      <c r="AA38" s="28"/>
      <c r="AB38" s="29"/>
      <c r="AC38" s="23" t="str">
        <f>IF(Z38="","",(BaseLine-Z38)/TortChip)</f>
        <v/>
      </c>
      <c r="AD38" s="26" t="str">
        <f>IF(AE38="",(""),((Z38+AB38*TortChip)+AA38-AE38))</f>
        <v/>
      </c>
      <c r="AE38" s="27"/>
      <c r="AF38" s="28"/>
      <c r="AG38" s="29"/>
      <c r="AH38" s="23" t="str">
        <f>IF(AE38="","",(BaseLine-AE38)/TortChip)</f>
        <v/>
      </c>
      <c r="AI38" s="26" t="str">
        <f>IF(AJ38="",(""),((AE38+AG38*TortChip)+AF38-AJ38))</f>
        <v/>
      </c>
      <c r="AJ38" s="27"/>
      <c r="AK38" s="28"/>
      <c r="AL38" s="29"/>
      <c r="AM38" s="23" t="str">
        <f>IF(AJ38="","",(BaseLine-AJ38)/TortChip)</f>
        <v/>
      </c>
      <c r="AN38" s="26" t="str">
        <f>IF(AO38="",(""),((AJ38+AL38*TortChip)+AK38-AO38))</f>
        <v/>
      </c>
      <c r="AO38" s="27"/>
      <c r="AP38" s="28"/>
      <c r="AQ38" s="29"/>
      <c r="AR38" s="23" t="str">
        <f>IF(AO38="","",(BaseLine-AO38)/TortChip)</f>
        <v/>
      </c>
      <c r="AS38" s="26" t="str">
        <f>IF(AT38="",(""),((AO38+AQ38*TortChip)+AP38-AT38))</f>
        <v/>
      </c>
      <c r="AT38" s="27"/>
      <c r="AU38" s="28"/>
      <c r="AV38" s="29"/>
      <c r="AW38" s="23" t="str">
        <f>IF(AT38="","",(BaseLine-AT38)/TortChip)</f>
        <v/>
      </c>
      <c r="AX38" s="26" t="str">
        <f>IF(AY38="",(""),((AT38+AV38*TortChip)+AU38-AY38))</f>
        <v/>
      </c>
      <c r="AY38" s="27"/>
      <c r="AZ38" s="28"/>
      <c r="BA38" s="29"/>
      <c r="BB38" s="23" t="str">
        <f>IF(AY38="","",(BaseLine-AY38)/TortChip)</f>
        <v/>
      </c>
      <c r="BC38" s="26" t="str">
        <f>IF(BD38="",(""),((AY38+BA38*TortChip)+AZ38-BD38))</f>
        <v/>
      </c>
      <c r="BD38" s="22"/>
      <c r="BE38" s="22">
        <f t="shared" si="34"/>
        <v>0</v>
      </c>
      <c r="BF38" s="22">
        <f t="shared" si="35"/>
        <v>0</v>
      </c>
      <c r="BG38" s="22" t="str">
        <f t="shared" si="36"/>
        <v/>
      </c>
      <c r="BH38" s="22"/>
      <c r="BI38" s="22" t="str">
        <f t="shared" si="37"/>
        <v/>
      </c>
      <c r="BJ38" s="34">
        <v>8</v>
      </c>
    </row>
    <row r="39" spans="1:62" x14ac:dyDescent="0.25">
      <c r="A39" s="8" t="s">
        <v>30</v>
      </c>
      <c r="B39" s="15" t="s">
        <v>98</v>
      </c>
      <c r="C39" s="59"/>
      <c r="D39" s="25"/>
      <c r="E39" s="26" t="str">
        <f t="shared" si="33"/>
        <v/>
      </c>
      <c r="F39" s="27"/>
      <c r="G39" s="28"/>
      <c r="H39" s="29"/>
      <c r="I39" s="23" t="str">
        <f>IF(F39="","",(BaseLine-F39)/Frito)</f>
        <v/>
      </c>
      <c r="J39" s="26" t="str">
        <f>IF(K39="",(""),((F39+H39*Frito)+G39-K39))</f>
        <v/>
      </c>
      <c r="K39" s="27"/>
      <c r="L39" s="28"/>
      <c r="M39" s="29"/>
      <c r="N39" s="23" t="str">
        <f>IF(K39="","",(BaseLine-K39)/Frito)</f>
        <v/>
      </c>
      <c r="O39" s="26" t="str">
        <f>IF(P39="",(""),((K39+M39*Frito)+L39-P39))</f>
        <v/>
      </c>
      <c r="P39" s="27"/>
      <c r="Q39" s="28"/>
      <c r="R39" s="29"/>
      <c r="S39" s="23" t="str">
        <f>IF(P39="","",(BaseLine-P39)/Frito)</f>
        <v/>
      </c>
      <c r="T39" s="26" t="str">
        <f>IF(U39="",(""),((P39+R39*Frito)+Q39-U39))</f>
        <v/>
      </c>
      <c r="U39" s="27"/>
      <c r="V39" s="28"/>
      <c r="W39" s="29"/>
      <c r="X39" s="23" t="str">
        <f>IF(U39="","",(BaseLine-U39)/Frito)</f>
        <v/>
      </c>
      <c r="Y39" s="26" t="str">
        <f>IF(Z39="",(""),((U39+W39*Frito)+V39-Z39))</f>
        <v/>
      </c>
      <c r="Z39" s="27"/>
      <c r="AA39" s="28"/>
      <c r="AB39" s="29"/>
      <c r="AC39" s="23" t="str">
        <f>IF(Z39="","",(BaseLine-Z39)/Frito)</f>
        <v/>
      </c>
      <c r="AD39" s="26" t="str">
        <f>IF(AE39="",(""),((Z39+AB39*Frito)+AA39-AE39))</f>
        <v/>
      </c>
      <c r="AE39" s="27"/>
      <c r="AF39" s="28"/>
      <c r="AG39" s="29"/>
      <c r="AH39" s="23" t="str">
        <f>IF(AE39="","",(BaseLine-AE39)/Frito)</f>
        <v/>
      </c>
      <c r="AI39" s="26" t="str">
        <f>IF(AJ39="",(""),((AE39+AG39*Frito)+AF39-AJ39))</f>
        <v/>
      </c>
      <c r="AJ39" s="27"/>
      <c r="AK39" s="28"/>
      <c r="AL39" s="29"/>
      <c r="AM39" s="23" t="str">
        <f>IF(AJ39="","",(BaseLine-AJ39)/Frito)</f>
        <v/>
      </c>
      <c r="AN39" s="26" t="str">
        <f>IF(AO39="",(""),((AJ39+AL39*Frito)+AK39-AO39))</f>
        <v/>
      </c>
      <c r="AO39" s="27"/>
      <c r="AP39" s="28"/>
      <c r="AQ39" s="29"/>
      <c r="AR39" s="23" t="str">
        <f>IF(AO39="","",(BaseLine-AO39)/Frito)</f>
        <v/>
      </c>
      <c r="AS39" s="26" t="str">
        <f>IF(AT39="",(""),((AO39+AQ39*Frito)+AP39-AT39))</f>
        <v/>
      </c>
      <c r="AT39" s="27"/>
      <c r="AU39" s="28"/>
      <c r="AV39" s="29"/>
      <c r="AW39" s="23" t="str">
        <f>IF(AT39="","",(BaseLine-AT39)/Frito)</f>
        <v/>
      </c>
      <c r="AX39" s="26" t="str">
        <f>IF(AY39="",(""),((AT39+AV39*Frito)+AU39-AY39))</f>
        <v/>
      </c>
      <c r="AY39" s="27"/>
      <c r="AZ39" s="28"/>
      <c r="BA39" s="29"/>
      <c r="BB39" s="23" t="str">
        <f>IF(AY39="","",(BaseLine-AY39)/Frito)</f>
        <v/>
      </c>
      <c r="BC39" s="26" t="str">
        <f>IF(BD39="",(""),((AY39+BA39*Frito)+AZ39-BD39))</f>
        <v/>
      </c>
      <c r="BD39" s="22"/>
      <c r="BE39" s="22">
        <f t="shared" si="34"/>
        <v>0</v>
      </c>
      <c r="BF39" s="22">
        <f t="shared" si="35"/>
        <v>0</v>
      </c>
      <c r="BG39" s="22" t="str">
        <f t="shared" si="36"/>
        <v/>
      </c>
      <c r="BH39" s="22"/>
      <c r="BI39" s="22" t="str">
        <f t="shared" si="37"/>
        <v/>
      </c>
      <c r="BJ39" s="34">
        <v>8</v>
      </c>
    </row>
    <row r="40" spans="1:62" x14ac:dyDescent="0.25">
      <c r="A40" s="8" t="s">
        <v>31</v>
      </c>
      <c r="B40" s="15" t="s">
        <v>99</v>
      </c>
      <c r="C40" s="59"/>
      <c r="D40" s="25"/>
      <c r="E40" s="26" t="str">
        <f t="shared" si="33"/>
        <v/>
      </c>
      <c r="F40" s="27"/>
      <c r="G40" s="28"/>
      <c r="H40" s="29"/>
      <c r="I40" s="23" t="str">
        <f t="shared" ref="I40:I49" si="60">IF(F40="","",(BaseLine-F40))</f>
        <v/>
      </c>
      <c r="J40" s="26" t="str">
        <f t="shared" si="41"/>
        <v/>
      </c>
      <c r="K40" s="27"/>
      <c r="L40" s="28"/>
      <c r="M40" s="29"/>
      <c r="N40" s="23" t="str">
        <f t="shared" ref="N40:N49" si="61">IF(K40="","",(BaseLine-K40))</f>
        <v/>
      </c>
      <c r="O40" s="26" t="str">
        <f t="shared" ref="O40:O49" si="62">IF(P40="",(""),((K40+M40)+L40-P40))</f>
        <v/>
      </c>
      <c r="P40" s="27"/>
      <c r="Q40" s="28"/>
      <c r="R40" s="29"/>
      <c r="S40" s="23" t="str">
        <f t="shared" ref="S40:S49" si="63">IF(P40="","",(BaseLine-P40))</f>
        <v/>
      </c>
      <c r="T40" s="26" t="str">
        <f t="shared" ref="T40:T49" si="64">IF(U40="",(""),((P40+R40)+Q40-U40))</f>
        <v/>
      </c>
      <c r="U40" s="27"/>
      <c r="V40" s="28"/>
      <c r="W40" s="29"/>
      <c r="X40" s="23" t="str">
        <f t="shared" ref="X40:X49" si="65">IF(U40="","",(BaseLine-U40))</f>
        <v/>
      </c>
      <c r="Y40" s="26" t="str">
        <f t="shared" ref="Y40:Y49" si="66">IF(Z40="",(""),((U40+W40)+V40-Z40))</f>
        <v/>
      </c>
      <c r="Z40" s="27"/>
      <c r="AA40" s="28"/>
      <c r="AB40" s="29"/>
      <c r="AC40" s="23" t="str">
        <f t="shared" ref="AC40:AC49" si="67">IF(Z40="","",(BaseLine-Z40))</f>
        <v/>
      </c>
      <c r="AD40" s="26" t="str">
        <f t="shared" ref="AD40:AD49" si="68">IF(AE40="",(""),((Z40+AB40)+AA40-AE40))</f>
        <v/>
      </c>
      <c r="AE40" s="27"/>
      <c r="AF40" s="28"/>
      <c r="AG40" s="29"/>
      <c r="AH40" s="23" t="str">
        <f t="shared" ref="AH40:AH49" si="69">IF(AE40="","",(BaseLine-AE40))</f>
        <v/>
      </c>
      <c r="AI40" s="26" t="str">
        <f t="shared" ref="AI40:AI49" si="70">IF(AJ40="",(""),((AE40+AG40)+AF40-AJ40))</f>
        <v/>
      </c>
      <c r="AJ40" s="27"/>
      <c r="AK40" s="28"/>
      <c r="AL40" s="29"/>
      <c r="AM40" s="23" t="str">
        <f t="shared" ref="AM40:AM49" si="71">IF(AJ40="","",(BaseLine-AJ40))</f>
        <v/>
      </c>
      <c r="AN40" s="26" t="str">
        <f t="shared" ref="AN40:AN49" si="72">IF(AO40="",(""),((AJ40+AL40)+AK40-AO40))</f>
        <v/>
      </c>
      <c r="AO40" s="27"/>
      <c r="AP40" s="28"/>
      <c r="AQ40" s="29"/>
      <c r="AR40" s="23" t="str">
        <f t="shared" ref="AR40:AR49" si="73">IF(AO40="","",(BaseLine-AO40))</f>
        <v/>
      </c>
      <c r="AS40" s="26" t="str">
        <f t="shared" ref="AS40:AS49" si="74">IF(AT40="",(""),((AO40+AQ40)+AP40-AT40))</f>
        <v/>
      </c>
      <c r="AT40" s="27"/>
      <c r="AU40" s="28"/>
      <c r="AV40" s="29"/>
      <c r="AW40" s="23" t="str">
        <f t="shared" ref="AW40:AW49" si="75">IF(AT40="","",(BaseLine-AT40))</f>
        <v/>
      </c>
      <c r="AX40" s="26" t="str">
        <f t="shared" ref="AX40:AX49" si="76">IF(AY40="",(""),((AT40+AV40)+AU40-AY40))</f>
        <v/>
      </c>
      <c r="AY40" s="27"/>
      <c r="AZ40" s="28"/>
      <c r="BA40" s="29"/>
      <c r="BB40" s="23" t="str">
        <f t="shared" ref="BB40:BB49" si="77">IF(AY40="","",(BaseLine-AY40))</f>
        <v/>
      </c>
      <c r="BC40" s="26" t="str">
        <f t="shared" ref="BC40:BC49" si="78">IF(BD40="",(""),((AY40+BA40)+AZ40-BD40))</f>
        <v/>
      </c>
      <c r="BD40" s="22"/>
      <c r="BE40" s="22">
        <f t="shared" si="34"/>
        <v>0</v>
      </c>
      <c r="BF40" s="22">
        <f t="shared" si="35"/>
        <v>0</v>
      </c>
      <c r="BG40" s="22" t="str">
        <f t="shared" si="36"/>
        <v/>
      </c>
      <c r="BH40" s="22"/>
      <c r="BI40" s="22" t="str">
        <f t="shared" si="37"/>
        <v/>
      </c>
      <c r="BJ40" s="34" t="s">
        <v>129</v>
      </c>
    </row>
    <row r="41" spans="1:62" x14ac:dyDescent="0.25">
      <c r="A41" s="8" t="s">
        <v>32</v>
      </c>
      <c r="B41" s="15" t="s">
        <v>100</v>
      </c>
      <c r="C41" s="59"/>
      <c r="D41" s="25"/>
      <c r="E41" s="26" t="str">
        <f t="shared" si="33"/>
        <v/>
      </c>
      <c r="F41" s="27"/>
      <c r="G41" s="28"/>
      <c r="H41" s="29"/>
      <c r="I41" s="23" t="str">
        <f t="shared" si="60"/>
        <v/>
      </c>
      <c r="J41" s="26" t="str">
        <f t="shared" si="41"/>
        <v/>
      </c>
      <c r="K41" s="27"/>
      <c r="L41" s="28"/>
      <c r="M41" s="29"/>
      <c r="N41" s="23" t="str">
        <f t="shared" si="61"/>
        <v/>
      </c>
      <c r="O41" s="26" t="str">
        <f t="shared" si="62"/>
        <v/>
      </c>
      <c r="P41" s="27"/>
      <c r="Q41" s="28"/>
      <c r="R41" s="29"/>
      <c r="S41" s="23" t="str">
        <f t="shared" si="63"/>
        <v/>
      </c>
      <c r="T41" s="26" t="str">
        <f t="shared" si="64"/>
        <v/>
      </c>
      <c r="U41" s="27"/>
      <c r="V41" s="28"/>
      <c r="W41" s="29"/>
      <c r="X41" s="23" t="str">
        <f t="shared" si="65"/>
        <v/>
      </c>
      <c r="Y41" s="26" t="str">
        <f t="shared" si="66"/>
        <v/>
      </c>
      <c r="Z41" s="27"/>
      <c r="AA41" s="28"/>
      <c r="AB41" s="29"/>
      <c r="AC41" s="23" t="str">
        <f t="shared" si="67"/>
        <v/>
      </c>
      <c r="AD41" s="26" t="str">
        <f t="shared" si="68"/>
        <v/>
      </c>
      <c r="AE41" s="27"/>
      <c r="AF41" s="28"/>
      <c r="AG41" s="29"/>
      <c r="AH41" s="23" t="str">
        <f t="shared" si="69"/>
        <v/>
      </c>
      <c r="AI41" s="26" t="str">
        <f t="shared" si="70"/>
        <v/>
      </c>
      <c r="AJ41" s="27"/>
      <c r="AK41" s="28"/>
      <c r="AL41" s="29"/>
      <c r="AM41" s="23" t="str">
        <f t="shared" si="71"/>
        <v/>
      </c>
      <c r="AN41" s="26" t="str">
        <f t="shared" si="72"/>
        <v/>
      </c>
      <c r="AO41" s="27"/>
      <c r="AP41" s="28"/>
      <c r="AQ41" s="29"/>
      <c r="AR41" s="23" t="str">
        <f t="shared" si="73"/>
        <v/>
      </c>
      <c r="AS41" s="26" t="str">
        <f t="shared" si="74"/>
        <v/>
      </c>
      <c r="AT41" s="27"/>
      <c r="AU41" s="28"/>
      <c r="AV41" s="29"/>
      <c r="AW41" s="23" t="str">
        <f t="shared" si="75"/>
        <v/>
      </c>
      <c r="AX41" s="26" t="str">
        <f t="shared" si="76"/>
        <v/>
      </c>
      <c r="AY41" s="27"/>
      <c r="AZ41" s="28"/>
      <c r="BA41" s="29"/>
      <c r="BB41" s="23" t="str">
        <f t="shared" si="77"/>
        <v/>
      </c>
      <c r="BC41" s="26" t="str">
        <f t="shared" si="78"/>
        <v/>
      </c>
      <c r="BD41" s="22"/>
      <c r="BE41" s="22">
        <f t="shared" si="34"/>
        <v>0</v>
      </c>
      <c r="BF41" s="22">
        <f t="shared" si="35"/>
        <v>0</v>
      </c>
      <c r="BG41" s="22" t="str">
        <f t="shared" si="36"/>
        <v/>
      </c>
      <c r="BH41" s="22"/>
      <c r="BI41" s="22" t="str">
        <f t="shared" si="37"/>
        <v/>
      </c>
      <c r="BJ41" s="34" t="s">
        <v>130</v>
      </c>
    </row>
    <row r="42" spans="1:62" x14ac:dyDescent="0.25">
      <c r="A42" s="12" t="s">
        <v>123</v>
      </c>
      <c r="B42" s="15" t="s">
        <v>122</v>
      </c>
      <c r="C42" s="59"/>
      <c r="D42" s="25"/>
      <c r="E42" s="26" t="str">
        <f t="shared" si="33"/>
        <v/>
      </c>
      <c r="F42" s="27"/>
      <c r="G42" s="28"/>
      <c r="H42" s="29"/>
      <c r="I42" s="23" t="str">
        <f t="shared" si="60"/>
        <v/>
      </c>
      <c r="J42" s="26" t="str">
        <f t="shared" si="41"/>
        <v/>
      </c>
      <c r="K42" s="27"/>
      <c r="L42" s="28"/>
      <c r="M42" s="29"/>
      <c r="N42" s="23" t="str">
        <f t="shared" si="61"/>
        <v/>
      </c>
      <c r="O42" s="26" t="str">
        <f t="shared" si="62"/>
        <v/>
      </c>
      <c r="P42" s="27"/>
      <c r="Q42" s="28"/>
      <c r="R42" s="29"/>
      <c r="S42" s="23" t="str">
        <f t="shared" si="63"/>
        <v/>
      </c>
      <c r="T42" s="26" t="str">
        <f t="shared" si="64"/>
        <v/>
      </c>
      <c r="U42" s="27"/>
      <c r="V42" s="28"/>
      <c r="W42" s="29"/>
      <c r="X42" s="23" t="str">
        <f t="shared" si="65"/>
        <v/>
      </c>
      <c r="Y42" s="26" t="str">
        <f t="shared" si="66"/>
        <v/>
      </c>
      <c r="Z42" s="27"/>
      <c r="AA42" s="28"/>
      <c r="AB42" s="29"/>
      <c r="AC42" s="23" t="str">
        <f t="shared" si="67"/>
        <v/>
      </c>
      <c r="AD42" s="26" t="str">
        <f t="shared" si="68"/>
        <v/>
      </c>
      <c r="AE42" s="27"/>
      <c r="AF42" s="28"/>
      <c r="AG42" s="29"/>
      <c r="AH42" s="23" t="str">
        <f t="shared" si="69"/>
        <v/>
      </c>
      <c r="AI42" s="26" t="str">
        <f t="shared" si="70"/>
        <v/>
      </c>
      <c r="AJ42" s="27"/>
      <c r="AK42" s="28"/>
      <c r="AL42" s="29"/>
      <c r="AM42" s="23" t="str">
        <f t="shared" si="71"/>
        <v/>
      </c>
      <c r="AN42" s="26" t="str">
        <f t="shared" si="72"/>
        <v/>
      </c>
      <c r="AO42" s="27"/>
      <c r="AP42" s="28"/>
      <c r="AQ42" s="29"/>
      <c r="AR42" s="23" t="str">
        <f t="shared" si="73"/>
        <v/>
      </c>
      <c r="AS42" s="26" t="str">
        <f t="shared" si="74"/>
        <v/>
      </c>
      <c r="AT42" s="27"/>
      <c r="AU42" s="28"/>
      <c r="AV42" s="29"/>
      <c r="AW42" s="23" t="str">
        <f t="shared" si="75"/>
        <v/>
      </c>
      <c r="AX42" s="26" t="str">
        <f t="shared" si="76"/>
        <v/>
      </c>
      <c r="AY42" s="27"/>
      <c r="AZ42" s="28"/>
      <c r="BA42" s="29"/>
      <c r="BB42" s="23" t="str">
        <f t="shared" si="77"/>
        <v/>
      </c>
      <c r="BC42" s="26" t="str">
        <f t="shared" si="78"/>
        <v/>
      </c>
      <c r="BD42" s="22"/>
      <c r="BE42" s="22">
        <f t="shared" si="34"/>
        <v>0</v>
      </c>
      <c r="BF42" s="22">
        <f t="shared" si="35"/>
        <v>0</v>
      </c>
      <c r="BG42" s="22" t="str">
        <f t="shared" si="36"/>
        <v/>
      </c>
      <c r="BH42" s="22"/>
      <c r="BI42" s="22" t="str">
        <f t="shared" si="37"/>
        <v/>
      </c>
      <c r="BJ42" s="34" t="s">
        <v>130</v>
      </c>
    </row>
    <row r="43" spans="1:62" x14ac:dyDescent="0.25">
      <c r="A43" s="8" t="s">
        <v>33</v>
      </c>
      <c r="B43" s="15" t="s">
        <v>102</v>
      </c>
      <c r="C43" s="60"/>
      <c r="D43" s="33"/>
      <c r="E43" s="26" t="str">
        <f t="shared" si="33"/>
        <v/>
      </c>
      <c r="F43" s="27"/>
      <c r="G43" s="28"/>
      <c r="H43" s="29"/>
      <c r="I43" s="23" t="str">
        <f t="shared" si="60"/>
        <v/>
      </c>
      <c r="J43" s="26" t="str">
        <f t="shared" si="41"/>
        <v/>
      </c>
      <c r="K43" s="27"/>
      <c r="L43" s="28"/>
      <c r="M43" s="29"/>
      <c r="N43" s="23" t="str">
        <f t="shared" si="61"/>
        <v/>
      </c>
      <c r="O43" s="26" t="str">
        <f t="shared" si="62"/>
        <v/>
      </c>
      <c r="P43" s="27"/>
      <c r="Q43" s="28"/>
      <c r="R43" s="29"/>
      <c r="S43" s="23" t="str">
        <f t="shared" si="63"/>
        <v/>
      </c>
      <c r="T43" s="26" t="str">
        <f t="shared" si="64"/>
        <v/>
      </c>
      <c r="U43" s="27"/>
      <c r="V43" s="28"/>
      <c r="W43" s="29"/>
      <c r="X43" s="23" t="str">
        <f t="shared" si="65"/>
        <v/>
      </c>
      <c r="Y43" s="26" t="str">
        <f t="shared" si="66"/>
        <v/>
      </c>
      <c r="Z43" s="27"/>
      <c r="AA43" s="28"/>
      <c r="AB43" s="29"/>
      <c r="AC43" s="23" t="str">
        <f t="shared" si="67"/>
        <v/>
      </c>
      <c r="AD43" s="26" t="str">
        <f t="shared" si="68"/>
        <v/>
      </c>
      <c r="AE43" s="27"/>
      <c r="AF43" s="28"/>
      <c r="AG43" s="29"/>
      <c r="AH43" s="23" t="str">
        <f t="shared" si="69"/>
        <v/>
      </c>
      <c r="AI43" s="26" t="str">
        <f t="shared" si="70"/>
        <v/>
      </c>
      <c r="AJ43" s="27"/>
      <c r="AK43" s="28"/>
      <c r="AL43" s="29"/>
      <c r="AM43" s="23" t="str">
        <f t="shared" si="71"/>
        <v/>
      </c>
      <c r="AN43" s="26" t="str">
        <f t="shared" si="72"/>
        <v/>
      </c>
      <c r="AO43" s="27"/>
      <c r="AP43" s="28"/>
      <c r="AQ43" s="29"/>
      <c r="AR43" s="23" t="str">
        <f t="shared" si="73"/>
        <v/>
      </c>
      <c r="AS43" s="26" t="str">
        <f t="shared" si="74"/>
        <v/>
      </c>
      <c r="AT43" s="27"/>
      <c r="AU43" s="28"/>
      <c r="AV43" s="29"/>
      <c r="AW43" s="23" t="str">
        <f t="shared" si="75"/>
        <v/>
      </c>
      <c r="AX43" s="26" t="str">
        <f t="shared" si="76"/>
        <v/>
      </c>
      <c r="AY43" s="27"/>
      <c r="AZ43" s="28"/>
      <c r="BA43" s="29"/>
      <c r="BB43" s="23" t="str">
        <f t="shared" si="77"/>
        <v/>
      </c>
      <c r="BC43" s="26" t="str">
        <f t="shared" si="78"/>
        <v/>
      </c>
      <c r="BD43" s="22"/>
      <c r="BE43" s="22">
        <f t="shared" si="34"/>
        <v>0</v>
      </c>
      <c r="BF43" s="22">
        <f t="shared" si="35"/>
        <v>0</v>
      </c>
      <c r="BG43" s="22" t="str">
        <f t="shared" si="36"/>
        <v/>
      </c>
      <c r="BH43" s="22"/>
      <c r="BI43" s="22" t="str">
        <f t="shared" si="37"/>
        <v/>
      </c>
      <c r="BJ43" s="34" t="s">
        <v>130</v>
      </c>
    </row>
    <row r="44" spans="1:62" x14ac:dyDescent="0.25">
      <c r="A44" s="12" t="s">
        <v>101</v>
      </c>
      <c r="B44" s="15" t="s">
        <v>102</v>
      </c>
      <c r="C44" s="60"/>
      <c r="D44" s="33"/>
      <c r="E44" s="26" t="str">
        <f t="shared" si="33"/>
        <v/>
      </c>
      <c r="F44" s="27"/>
      <c r="G44" s="28"/>
      <c r="H44" s="29"/>
      <c r="I44" s="23" t="str">
        <f t="shared" si="60"/>
        <v/>
      </c>
      <c r="J44" s="26" t="str">
        <f t="shared" si="41"/>
        <v/>
      </c>
      <c r="K44" s="27"/>
      <c r="L44" s="28"/>
      <c r="M44" s="29"/>
      <c r="N44" s="23" t="str">
        <f t="shared" si="61"/>
        <v/>
      </c>
      <c r="O44" s="26" t="str">
        <f t="shared" si="62"/>
        <v/>
      </c>
      <c r="P44" s="27"/>
      <c r="Q44" s="28"/>
      <c r="R44" s="29"/>
      <c r="S44" s="23" t="str">
        <f t="shared" si="63"/>
        <v/>
      </c>
      <c r="T44" s="26" t="str">
        <f t="shared" si="64"/>
        <v/>
      </c>
      <c r="U44" s="27"/>
      <c r="V44" s="28"/>
      <c r="W44" s="29"/>
      <c r="X44" s="23" t="str">
        <f t="shared" si="65"/>
        <v/>
      </c>
      <c r="Y44" s="26" t="str">
        <f t="shared" si="66"/>
        <v/>
      </c>
      <c r="Z44" s="27"/>
      <c r="AA44" s="28"/>
      <c r="AB44" s="29"/>
      <c r="AC44" s="23" t="str">
        <f t="shared" si="67"/>
        <v/>
      </c>
      <c r="AD44" s="26" t="str">
        <f t="shared" si="68"/>
        <v/>
      </c>
      <c r="AE44" s="27"/>
      <c r="AF44" s="28"/>
      <c r="AG44" s="29"/>
      <c r="AH44" s="23" t="str">
        <f t="shared" si="69"/>
        <v/>
      </c>
      <c r="AI44" s="26" t="str">
        <f t="shared" si="70"/>
        <v/>
      </c>
      <c r="AJ44" s="27"/>
      <c r="AK44" s="28"/>
      <c r="AL44" s="29"/>
      <c r="AM44" s="23" t="str">
        <f t="shared" si="71"/>
        <v/>
      </c>
      <c r="AN44" s="26" t="str">
        <f t="shared" si="72"/>
        <v/>
      </c>
      <c r="AO44" s="27"/>
      <c r="AP44" s="28"/>
      <c r="AQ44" s="29"/>
      <c r="AR44" s="23" t="str">
        <f t="shared" si="73"/>
        <v/>
      </c>
      <c r="AS44" s="26" t="str">
        <f t="shared" si="74"/>
        <v/>
      </c>
      <c r="AT44" s="27"/>
      <c r="AU44" s="28"/>
      <c r="AV44" s="29"/>
      <c r="AW44" s="23" t="str">
        <f t="shared" si="75"/>
        <v/>
      </c>
      <c r="AX44" s="26" t="str">
        <f t="shared" si="76"/>
        <v/>
      </c>
      <c r="AY44" s="27"/>
      <c r="AZ44" s="28"/>
      <c r="BA44" s="29"/>
      <c r="BB44" s="23" t="str">
        <f t="shared" si="77"/>
        <v/>
      </c>
      <c r="BC44" s="26" t="str">
        <f t="shared" si="78"/>
        <v/>
      </c>
      <c r="BD44" s="22"/>
      <c r="BE44" s="22">
        <f t="shared" si="34"/>
        <v>0</v>
      </c>
      <c r="BF44" s="22">
        <f t="shared" si="35"/>
        <v>0</v>
      </c>
      <c r="BG44" s="22" t="str">
        <f t="shared" si="36"/>
        <v/>
      </c>
      <c r="BH44" s="22"/>
      <c r="BI44" s="22" t="str">
        <f t="shared" si="37"/>
        <v/>
      </c>
      <c r="BJ44" s="34" t="s">
        <v>130</v>
      </c>
    </row>
    <row r="45" spans="1:62" x14ac:dyDescent="0.25">
      <c r="A45" s="8" t="s">
        <v>34</v>
      </c>
      <c r="B45" s="15" t="s">
        <v>103</v>
      </c>
      <c r="C45" s="59"/>
      <c r="D45" s="25"/>
      <c r="E45" s="26" t="str">
        <f t="shared" si="33"/>
        <v/>
      </c>
      <c r="F45" s="27"/>
      <c r="G45" s="28"/>
      <c r="H45" s="29"/>
      <c r="I45" s="23" t="str">
        <f t="shared" si="60"/>
        <v/>
      </c>
      <c r="J45" s="26" t="str">
        <f t="shared" si="41"/>
        <v/>
      </c>
      <c r="K45" s="27"/>
      <c r="L45" s="28"/>
      <c r="M45" s="29"/>
      <c r="N45" s="23" t="str">
        <f t="shared" si="61"/>
        <v/>
      </c>
      <c r="O45" s="26" t="str">
        <f t="shared" si="62"/>
        <v/>
      </c>
      <c r="P45" s="27"/>
      <c r="Q45" s="28"/>
      <c r="R45" s="29"/>
      <c r="S45" s="23" t="str">
        <f t="shared" si="63"/>
        <v/>
      </c>
      <c r="T45" s="26" t="str">
        <f t="shared" si="64"/>
        <v/>
      </c>
      <c r="U45" s="27"/>
      <c r="V45" s="28"/>
      <c r="W45" s="29"/>
      <c r="X45" s="23" t="str">
        <f t="shared" si="65"/>
        <v/>
      </c>
      <c r="Y45" s="26" t="str">
        <f t="shared" si="66"/>
        <v/>
      </c>
      <c r="Z45" s="27"/>
      <c r="AA45" s="28"/>
      <c r="AB45" s="29"/>
      <c r="AC45" s="23" t="str">
        <f t="shared" si="67"/>
        <v/>
      </c>
      <c r="AD45" s="26" t="str">
        <f t="shared" si="68"/>
        <v/>
      </c>
      <c r="AE45" s="27"/>
      <c r="AF45" s="28"/>
      <c r="AG45" s="29"/>
      <c r="AH45" s="23" t="str">
        <f t="shared" si="69"/>
        <v/>
      </c>
      <c r="AI45" s="26" t="str">
        <f t="shared" si="70"/>
        <v/>
      </c>
      <c r="AJ45" s="27"/>
      <c r="AK45" s="28"/>
      <c r="AL45" s="29"/>
      <c r="AM45" s="23" t="str">
        <f t="shared" si="71"/>
        <v/>
      </c>
      <c r="AN45" s="26" t="str">
        <f t="shared" si="72"/>
        <v/>
      </c>
      <c r="AO45" s="27"/>
      <c r="AP45" s="28"/>
      <c r="AQ45" s="29"/>
      <c r="AR45" s="23" t="str">
        <f t="shared" si="73"/>
        <v/>
      </c>
      <c r="AS45" s="26" t="str">
        <f t="shared" si="74"/>
        <v/>
      </c>
      <c r="AT45" s="27"/>
      <c r="AU45" s="28"/>
      <c r="AV45" s="29"/>
      <c r="AW45" s="23" t="str">
        <f t="shared" si="75"/>
        <v/>
      </c>
      <c r="AX45" s="26" t="str">
        <f t="shared" si="76"/>
        <v/>
      </c>
      <c r="AY45" s="27"/>
      <c r="AZ45" s="28"/>
      <c r="BA45" s="29"/>
      <c r="BB45" s="23" t="str">
        <f t="shared" si="77"/>
        <v/>
      </c>
      <c r="BC45" s="26" t="str">
        <f t="shared" si="78"/>
        <v/>
      </c>
      <c r="BD45" s="22"/>
      <c r="BE45" s="22">
        <f t="shared" si="34"/>
        <v>0</v>
      </c>
      <c r="BF45" s="22">
        <f t="shared" si="35"/>
        <v>0</v>
      </c>
      <c r="BG45" s="22" t="str">
        <f t="shared" si="36"/>
        <v/>
      </c>
      <c r="BH45" s="22"/>
      <c r="BI45" s="22" t="str">
        <f t="shared" si="37"/>
        <v/>
      </c>
      <c r="BJ45" s="34">
        <v>1</v>
      </c>
    </row>
    <row r="46" spans="1:62" x14ac:dyDescent="0.25">
      <c r="A46" s="11" t="s">
        <v>35</v>
      </c>
      <c r="B46" s="18" t="s">
        <v>104</v>
      </c>
      <c r="C46" s="60"/>
      <c r="D46" s="33"/>
      <c r="E46" s="26" t="str">
        <f t="shared" si="33"/>
        <v/>
      </c>
      <c r="F46" s="27"/>
      <c r="G46" s="28"/>
      <c r="H46" s="29"/>
      <c r="I46" s="23" t="str">
        <f t="shared" si="60"/>
        <v/>
      </c>
      <c r="J46" s="26" t="str">
        <f t="shared" si="41"/>
        <v/>
      </c>
      <c r="K46" s="27"/>
      <c r="L46" s="28"/>
      <c r="M46" s="29"/>
      <c r="N46" s="23" t="str">
        <f t="shared" si="61"/>
        <v/>
      </c>
      <c r="O46" s="26" t="str">
        <f t="shared" si="62"/>
        <v/>
      </c>
      <c r="P46" s="27"/>
      <c r="Q46" s="28"/>
      <c r="R46" s="29"/>
      <c r="S46" s="23" t="str">
        <f t="shared" si="63"/>
        <v/>
      </c>
      <c r="T46" s="26" t="str">
        <f t="shared" si="64"/>
        <v/>
      </c>
      <c r="U46" s="27"/>
      <c r="V46" s="28"/>
      <c r="W46" s="29"/>
      <c r="X46" s="23" t="str">
        <f t="shared" si="65"/>
        <v/>
      </c>
      <c r="Y46" s="26" t="str">
        <f t="shared" si="66"/>
        <v/>
      </c>
      <c r="Z46" s="27"/>
      <c r="AA46" s="28"/>
      <c r="AB46" s="29"/>
      <c r="AC46" s="23" t="str">
        <f t="shared" si="67"/>
        <v/>
      </c>
      <c r="AD46" s="26" t="str">
        <f t="shared" si="68"/>
        <v/>
      </c>
      <c r="AE46" s="27"/>
      <c r="AF46" s="28"/>
      <c r="AG46" s="29"/>
      <c r="AH46" s="23" t="str">
        <f t="shared" si="69"/>
        <v/>
      </c>
      <c r="AI46" s="26" t="str">
        <f t="shared" si="70"/>
        <v/>
      </c>
      <c r="AJ46" s="27"/>
      <c r="AK46" s="28"/>
      <c r="AL46" s="29"/>
      <c r="AM46" s="23" t="str">
        <f t="shared" si="71"/>
        <v/>
      </c>
      <c r="AN46" s="26" t="str">
        <f t="shared" si="72"/>
        <v/>
      </c>
      <c r="AO46" s="27"/>
      <c r="AP46" s="28"/>
      <c r="AQ46" s="29"/>
      <c r="AR46" s="23" t="str">
        <f t="shared" si="73"/>
        <v/>
      </c>
      <c r="AS46" s="26" t="str">
        <f t="shared" si="74"/>
        <v/>
      </c>
      <c r="AT46" s="27"/>
      <c r="AU46" s="28"/>
      <c r="AV46" s="29"/>
      <c r="AW46" s="23" t="str">
        <f t="shared" si="75"/>
        <v/>
      </c>
      <c r="AX46" s="26" t="str">
        <f t="shared" si="76"/>
        <v/>
      </c>
      <c r="AY46" s="27"/>
      <c r="AZ46" s="28"/>
      <c r="BA46" s="29"/>
      <c r="BB46" s="23" t="str">
        <f t="shared" si="77"/>
        <v/>
      </c>
      <c r="BC46" s="26" t="str">
        <f t="shared" si="78"/>
        <v/>
      </c>
      <c r="BD46" s="22"/>
      <c r="BE46" s="22">
        <f t="shared" si="34"/>
        <v>0</v>
      </c>
      <c r="BF46" s="22">
        <f t="shared" si="35"/>
        <v>0</v>
      </c>
      <c r="BG46" s="22" t="str">
        <f t="shared" si="36"/>
        <v/>
      </c>
      <c r="BH46" s="22"/>
      <c r="BI46" s="22" t="str">
        <f t="shared" si="37"/>
        <v/>
      </c>
      <c r="BJ46" s="18">
        <v>1</v>
      </c>
    </row>
    <row r="47" spans="1:62" x14ac:dyDescent="0.25">
      <c r="A47" s="11" t="s">
        <v>36</v>
      </c>
      <c r="B47" s="18" t="s">
        <v>105</v>
      </c>
      <c r="C47" s="59"/>
      <c r="D47" s="25"/>
      <c r="E47" s="26" t="str">
        <f t="shared" si="33"/>
        <v/>
      </c>
      <c r="F47" s="27"/>
      <c r="G47" s="28"/>
      <c r="H47" s="29"/>
      <c r="I47" s="23" t="str">
        <f t="shared" si="60"/>
        <v/>
      </c>
      <c r="J47" s="26" t="str">
        <f t="shared" si="41"/>
        <v/>
      </c>
      <c r="K47" s="27"/>
      <c r="L47" s="28"/>
      <c r="M47" s="29"/>
      <c r="N47" s="23" t="str">
        <f t="shared" si="61"/>
        <v/>
      </c>
      <c r="O47" s="26" t="str">
        <f t="shared" si="62"/>
        <v/>
      </c>
      <c r="P47" s="27"/>
      <c r="Q47" s="28"/>
      <c r="R47" s="29"/>
      <c r="S47" s="23" t="str">
        <f t="shared" si="63"/>
        <v/>
      </c>
      <c r="T47" s="26" t="str">
        <f t="shared" si="64"/>
        <v/>
      </c>
      <c r="U47" s="27"/>
      <c r="V47" s="28"/>
      <c r="W47" s="29"/>
      <c r="X47" s="23" t="str">
        <f t="shared" si="65"/>
        <v/>
      </c>
      <c r="Y47" s="26" t="str">
        <f t="shared" si="66"/>
        <v/>
      </c>
      <c r="Z47" s="27"/>
      <c r="AA47" s="28"/>
      <c r="AB47" s="29"/>
      <c r="AC47" s="23" t="str">
        <f t="shared" si="67"/>
        <v/>
      </c>
      <c r="AD47" s="26" t="str">
        <f t="shared" si="68"/>
        <v/>
      </c>
      <c r="AE47" s="27"/>
      <c r="AF47" s="28"/>
      <c r="AG47" s="29"/>
      <c r="AH47" s="23" t="str">
        <f t="shared" si="69"/>
        <v/>
      </c>
      <c r="AI47" s="26" t="str">
        <f t="shared" si="70"/>
        <v/>
      </c>
      <c r="AJ47" s="27"/>
      <c r="AK47" s="28"/>
      <c r="AL47" s="29"/>
      <c r="AM47" s="23" t="str">
        <f t="shared" si="71"/>
        <v/>
      </c>
      <c r="AN47" s="26" t="str">
        <f t="shared" si="72"/>
        <v/>
      </c>
      <c r="AO47" s="27"/>
      <c r="AP47" s="28"/>
      <c r="AQ47" s="29"/>
      <c r="AR47" s="23" t="str">
        <f t="shared" si="73"/>
        <v/>
      </c>
      <c r="AS47" s="26" t="str">
        <f t="shared" si="74"/>
        <v/>
      </c>
      <c r="AT47" s="27"/>
      <c r="AU47" s="28"/>
      <c r="AV47" s="29"/>
      <c r="AW47" s="23" t="str">
        <f t="shared" si="75"/>
        <v/>
      </c>
      <c r="AX47" s="26" t="str">
        <f t="shared" si="76"/>
        <v/>
      </c>
      <c r="AY47" s="27"/>
      <c r="AZ47" s="28"/>
      <c r="BA47" s="29"/>
      <c r="BB47" s="23" t="str">
        <f t="shared" si="77"/>
        <v/>
      </c>
      <c r="BC47" s="26" t="str">
        <f t="shared" si="78"/>
        <v/>
      </c>
      <c r="BD47" s="22"/>
      <c r="BE47" s="22">
        <f t="shared" si="34"/>
        <v>0</v>
      </c>
      <c r="BF47" s="22">
        <f t="shared" si="35"/>
        <v>0</v>
      </c>
      <c r="BG47" s="22" t="str">
        <f t="shared" si="36"/>
        <v/>
      </c>
      <c r="BH47" s="22"/>
      <c r="BI47" s="22" t="str">
        <f t="shared" si="37"/>
        <v/>
      </c>
      <c r="BJ47" s="18" t="s">
        <v>130</v>
      </c>
    </row>
    <row r="48" spans="1:62" x14ac:dyDescent="0.25">
      <c r="A48" s="11" t="s">
        <v>37</v>
      </c>
      <c r="B48" s="18" t="s">
        <v>106</v>
      </c>
      <c r="C48" s="59"/>
      <c r="D48" s="25"/>
      <c r="E48" s="26" t="str">
        <f t="shared" si="33"/>
        <v/>
      </c>
      <c r="F48" s="27"/>
      <c r="G48" s="28"/>
      <c r="H48" s="29"/>
      <c r="I48" s="23" t="str">
        <f t="shared" si="60"/>
        <v/>
      </c>
      <c r="J48" s="26" t="str">
        <f t="shared" si="41"/>
        <v/>
      </c>
      <c r="K48" s="27"/>
      <c r="L48" s="28"/>
      <c r="M48" s="29"/>
      <c r="N48" s="23" t="str">
        <f t="shared" si="61"/>
        <v/>
      </c>
      <c r="O48" s="26" t="str">
        <f t="shared" si="62"/>
        <v/>
      </c>
      <c r="P48" s="27"/>
      <c r="Q48" s="28"/>
      <c r="R48" s="29"/>
      <c r="S48" s="23" t="str">
        <f t="shared" si="63"/>
        <v/>
      </c>
      <c r="T48" s="26" t="str">
        <f t="shared" si="64"/>
        <v/>
      </c>
      <c r="U48" s="27"/>
      <c r="V48" s="28"/>
      <c r="W48" s="29"/>
      <c r="X48" s="23" t="str">
        <f t="shared" si="65"/>
        <v/>
      </c>
      <c r="Y48" s="26" t="str">
        <f t="shared" si="66"/>
        <v/>
      </c>
      <c r="Z48" s="27"/>
      <c r="AA48" s="28"/>
      <c r="AB48" s="29"/>
      <c r="AC48" s="23" t="str">
        <f t="shared" si="67"/>
        <v/>
      </c>
      <c r="AD48" s="26" t="str">
        <f t="shared" si="68"/>
        <v/>
      </c>
      <c r="AE48" s="27"/>
      <c r="AF48" s="28"/>
      <c r="AG48" s="29"/>
      <c r="AH48" s="23" t="str">
        <f t="shared" si="69"/>
        <v/>
      </c>
      <c r="AI48" s="26" t="str">
        <f t="shared" si="70"/>
        <v/>
      </c>
      <c r="AJ48" s="27"/>
      <c r="AK48" s="28"/>
      <c r="AL48" s="29"/>
      <c r="AM48" s="23" t="str">
        <f t="shared" si="71"/>
        <v/>
      </c>
      <c r="AN48" s="26" t="str">
        <f t="shared" si="72"/>
        <v/>
      </c>
      <c r="AO48" s="27"/>
      <c r="AP48" s="28"/>
      <c r="AQ48" s="29"/>
      <c r="AR48" s="23" t="str">
        <f t="shared" si="73"/>
        <v/>
      </c>
      <c r="AS48" s="26" t="str">
        <f t="shared" si="74"/>
        <v/>
      </c>
      <c r="AT48" s="27"/>
      <c r="AU48" s="28"/>
      <c r="AV48" s="29"/>
      <c r="AW48" s="23" t="str">
        <f t="shared" si="75"/>
        <v/>
      </c>
      <c r="AX48" s="26" t="str">
        <f t="shared" si="76"/>
        <v/>
      </c>
      <c r="AY48" s="27"/>
      <c r="AZ48" s="28"/>
      <c r="BA48" s="29"/>
      <c r="BB48" s="23" t="str">
        <f t="shared" si="77"/>
        <v/>
      </c>
      <c r="BC48" s="26" t="str">
        <f t="shared" si="78"/>
        <v/>
      </c>
      <c r="BD48" s="22"/>
      <c r="BE48" s="22">
        <f t="shared" si="34"/>
        <v>0</v>
      </c>
      <c r="BF48" s="22">
        <f t="shared" si="35"/>
        <v>0</v>
      </c>
      <c r="BG48" s="22" t="str">
        <f t="shared" si="36"/>
        <v/>
      </c>
      <c r="BH48" s="22"/>
      <c r="BI48" s="22" t="str">
        <f t="shared" si="37"/>
        <v/>
      </c>
      <c r="BJ48" s="18" t="s">
        <v>130</v>
      </c>
    </row>
    <row r="49" spans="1:62" x14ac:dyDescent="0.25">
      <c r="A49" s="11" t="s">
        <v>38</v>
      </c>
      <c r="B49" s="18" t="s">
        <v>106</v>
      </c>
      <c r="C49" s="59"/>
      <c r="D49" s="25"/>
      <c r="E49" s="26" t="str">
        <f t="shared" si="33"/>
        <v/>
      </c>
      <c r="F49" s="27"/>
      <c r="G49" s="28"/>
      <c r="H49" s="29"/>
      <c r="I49" s="23" t="str">
        <f t="shared" si="60"/>
        <v/>
      </c>
      <c r="J49" s="26" t="str">
        <f t="shared" si="41"/>
        <v/>
      </c>
      <c r="K49" s="27"/>
      <c r="L49" s="28"/>
      <c r="M49" s="29"/>
      <c r="N49" s="23" t="str">
        <f t="shared" si="61"/>
        <v/>
      </c>
      <c r="O49" s="26" t="str">
        <f t="shared" si="62"/>
        <v/>
      </c>
      <c r="P49" s="27"/>
      <c r="Q49" s="28"/>
      <c r="R49" s="29"/>
      <c r="S49" s="23" t="str">
        <f t="shared" si="63"/>
        <v/>
      </c>
      <c r="T49" s="26" t="str">
        <f t="shared" si="64"/>
        <v/>
      </c>
      <c r="U49" s="27"/>
      <c r="V49" s="28"/>
      <c r="W49" s="29"/>
      <c r="X49" s="23" t="str">
        <f t="shared" si="65"/>
        <v/>
      </c>
      <c r="Y49" s="26" t="str">
        <f t="shared" si="66"/>
        <v/>
      </c>
      <c r="Z49" s="27"/>
      <c r="AA49" s="28"/>
      <c r="AB49" s="29"/>
      <c r="AC49" s="23" t="str">
        <f t="shared" si="67"/>
        <v/>
      </c>
      <c r="AD49" s="26" t="str">
        <f t="shared" si="68"/>
        <v/>
      </c>
      <c r="AE49" s="27"/>
      <c r="AF49" s="28"/>
      <c r="AG49" s="29"/>
      <c r="AH49" s="23" t="str">
        <f t="shared" si="69"/>
        <v/>
      </c>
      <c r="AI49" s="26" t="str">
        <f t="shared" si="70"/>
        <v/>
      </c>
      <c r="AJ49" s="27"/>
      <c r="AK49" s="28"/>
      <c r="AL49" s="29"/>
      <c r="AM49" s="23" t="str">
        <f t="shared" si="71"/>
        <v/>
      </c>
      <c r="AN49" s="26" t="str">
        <f t="shared" si="72"/>
        <v/>
      </c>
      <c r="AO49" s="27"/>
      <c r="AP49" s="28"/>
      <c r="AQ49" s="29"/>
      <c r="AR49" s="23" t="str">
        <f t="shared" si="73"/>
        <v/>
      </c>
      <c r="AS49" s="26" t="str">
        <f t="shared" si="74"/>
        <v/>
      </c>
      <c r="AT49" s="27"/>
      <c r="AU49" s="28"/>
      <c r="AV49" s="29"/>
      <c r="AW49" s="23" t="str">
        <f t="shared" si="75"/>
        <v/>
      </c>
      <c r="AX49" s="26" t="str">
        <f t="shared" si="76"/>
        <v/>
      </c>
      <c r="AY49" s="27"/>
      <c r="AZ49" s="28"/>
      <c r="BA49" s="29"/>
      <c r="BB49" s="23" t="str">
        <f t="shared" si="77"/>
        <v/>
      </c>
      <c r="BC49" s="26" t="str">
        <f t="shared" si="78"/>
        <v/>
      </c>
      <c r="BD49" s="22"/>
      <c r="BE49" s="22">
        <f t="shared" si="34"/>
        <v>0</v>
      </c>
      <c r="BF49" s="22">
        <f t="shared" si="35"/>
        <v>0</v>
      </c>
      <c r="BG49" s="22" t="str">
        <f t="shared" si="36"/>
        <v/>
      </c>
      <c r="BH49" s="22"/>
      <c r="BI49" s="22" t="str">
        <f t="shared" si="37"/>
        <v/>
      </c>
      <c r="BJ49" s="18" t="s">
        <v>130</v>
      </c>
    </row>
    <row r="50" spans="1:62" x14ac:dyDescent="0.25">
      <c r="A50" s="11" t="s">
        <v>39</v>
      </c>
      <c r="B50" s="18" t="s">
        <v>107</v>
      </c>
      <c r="C50" s="59"/>
      <c r="D50" s="25"/>
      <c r="E50" s="26" t="str">
        <f t="shared" si="33"/>
        <v/>
      </c>
      <c r="F50" s="27"/>
      <c r="G50" s="28"/>
      <c r="H50" s="29"/>
      <c r="I50" s="23" t="str">
        <f>IF(F50="","",(BaseLine-F50)/Jalep)</f>
        <v/>
      </c>
      <c r="J50" s="26" t="str">
        <f>IF(K50="",(""),((F50+H50*Jalep)+G50-K50))</f>
        <v/>
      </c>
      <c r="K50" s="27"/>
      <c r="L50" s="28"/>
      <c r="M50" s="29"/>
      <c r="N50" s="23" t="str">
        <f>IF(K50="","",(BaseLine-K50)/Jalep)</f>
        <v/>
      </c>
      <c r="O50" s="26" t="str">
        <f>IF(P50="",(""),((K50+M50*Jalep)+L50-P50))</f>
        <v/>
      </c>
      <c r="P50" s="27"/>
      <c r="Q50" s="28"/>
      <c r="R50" s="29"/>
      <c r="S50" s="23" t="str">
        <f>IF(P50="","",(BaseLine-P50)/Jalep)</f>
        <v/>
      </c>
      <c r="T50" s="26" t="str">
        <f>IF(U50="",(""),((P50+R50*Jalep)+Q50-U50))</f>
        <v/>
      </c>
      <c r="U50" s="27"/>
      <c r="V50" s="28"/>
      <c r="W50" s="29"/>
      <c r="X50" s="23" t="str">
        <f>IF(U50="","",(BaseLine-U50)/Jalep)</f>
        <v/>
      </c>
      <c r="Y50" s="26" t="str">
        <f>IF(Z50="",(""),((U50+W50*Jalep)+V50-Z50))</f>
        <v/>
      </c>
      <c r="Z50" s="27"/>
      <c r="AA50" s="28"/>
      <c r="AB50" s="29"/>
      <c r="AC50" s="23" t="str">
        <f>IF(Z50="","",(BaseLine-Z50)/Jalep)</f>
        <v/>
      </c>
      <c r="AD50" s="26" t="str">
        <f>IF(AE50="",(""),((Z50+AB50*Jalep)+AA50-AE50))</f>
        <v/>
      </c>
      <c r="AE50" s="27"/>
      <c r="AF50" s="28"/>
      <c r="AG50" s="29"/>
      <c r="AH50" s="23" t="str">
        <f>IF(AE50="","",(BaseLine-AE50)/Jalep)</f>
        <v/>
      </c>
      <c r="AI50" s="26" t="str">
        <f>IF(AJ50="",(""),((AE50+AG50*Jalep)+AF50-AJ50))</f>
        <v/>
      </c>
      <c r="AJ50" s="27"/>
      <c r="AK50" s="28"/>
      <c r="AL50" s="29"/>
      <c r="AM50" s="23" t="str">
        <f>IF(AJ50="","",(BaseLine-AJ50)/Jalep)</f>
        <v/>
      </c>
      <c r="AN50" s="26" t="str">
        <f>IF(AO50="",(""),((AJ50+AL50*Jalep)+AK50-AO50))</f>
        <v/>
      </c>
      <c r="AO50" s="27"/>
      <c r="AP50" s="28"/>
      <c r="AQ50" s="29"/>
      <c r="AR50" s="23" t="str">
        <f>IF(AO50="","",(BaseLine-AO50)/Jalep)</f>
        <v/>
      </c>
      <c r="AS50" s="26" t="str">
        <f>IF(AT50="",(""),((AO50+AQ50*Jalep)+AP50-AT50))</f>
        <v/>
      </c>
      <c r="AT50" s="27"/>
      <c r="AU50" s="28"/>
      <c r="AV50" s="29"/>
      <c r="AW50" s="23" t="str">
        <f>IF(AT50="","",(BaseLine-AT50)/Jalep)</f>
        <v/>
      </c>
      <c r="AX50" s="26" t="str">
        <f>IF(AY50="",(""),((AT50+AV50*Jalep)+AU50-AY50))</f>
        <v/>
      </c>
      <c r="AY50" s="27"/>
      <c r="AZ50" s="28"/>
      <c r="BA50" s="29"/>
      <c r="BB50" s="23" t="str">
        <f>IF(AY50="","",(BaseLine-AY50)/Jalep)</f>
        <v/>
      </c>
      <c r="BC50" s="26" t="str">
        <f>IF(BD50="",(""),((AY50+BA50*Jalep)+AZ50-BD50))</f>
        <v/>
      </c>
      <c r="BD50" s="22"/>
      <c r="BE50" s="22">
        <f t="shared" si="34"/>
        <v>0</v>
      </c>
      <c r="BF50" s="22">
        <f t="shared" si="35"/>
        <v>0</v>
      </c>
      <c r="BG50" s="22" t="str">
        <f t="shared" si="36"/>
        <v/>
      </c>
      <c r="BH50" s="22"/>
      <c r="BI50" s="22" t="str">
        <f t="shared" si="37"/>
        <v/>
      </c>
      <c r="BJ50" s="18">
        <v>4</v>
      </c>
    </row>
    <row r="51" spans="1:62" x14ac:dyDescent="0.25">
      <c r="A51" s="11" t="s">
        <v>40</v>
      </c>
      <c r="B51" s="18" t="s">
        <v>108</v>
      </c>
      <c r="C51" s="59"/>
      <c r="D51" s="25"/>
      <c r="E51" s="26" t="str">
        <f t="shared" si="33"/>
        <v/>
      </c>
      <c r="F51" s="27"/>
      <c r="G51" s="28"/>
      <c r="H51" s="29"/>
      <c r="I51" s="23" t="str">
        <f>IF(F51="","",(BaseLine-F51)/coffefilter)</f>
        <v/>
      </c>
      <c r="J51" s="26" t="str">
        <f t="shared" si="41"/>
        <v/>
      </c>
      <c r="K51" s="27"/>
      <c r="L51" s="28"/>
      <c r="M51" s="29"/>
      <c r="N51" s="23" t="str">
        <f>IF(K51="","",(BaseLine-K51)/coffefilter)</f>
        <v/>
      </c>
      <c r="O51" s="26" t="str">
        <f t="shared" ref="O51:O55" si="79">IF(P51="",(""),((K51+M51)+L51-P51))</f>
        <v/>
      </c>
      <c r="P51" s="27"/>
      <c r="Q51" s="28"/>
      <c r="R51" s="29"/>
      <c r="S51" s="23" t="str">
        <f>IF(P51="","",(BaseLine-P51)/coffefilter)</f>
        <v/>
      </c>
      <c r="T51" s="26" t="str">
        <f t="shared" ref="T51:T55" si="80">IF(U51="",(""),((P51+R51)+Q51-U51))</f>
        <v/>
      </c>
      <c r="U51" s="27"/>
      <c r="V51" s="28"/>
      <c r="W51" s="29"/>
      <c r="X51" s="23" t="str">
        <f>IF(U51="","",(BaseLine-U51)/coffefilter)</f>
        <v/>
      </c>
      <c r="Y51" s="26" t="str">
        <f t="shared" ref="Y51:Y55" si="81">IF(Z51="",(""),((U51+W51)+V51-Z51))</f>
        <v/>
      </c>
      <c r="Z51" s="27"/>
      <c r="AA51" s="28"/>
      <c r="AB51" s="29"/>
      <c r="AC51" s="23" t="str">
        <f>IF(Z51="","",(BaseLine-Z51)/coffefilter)</f>
        <v/>
      </c>
      <c r="AD51" s="26" t="str">
        <f t="shared" ref="AD51:AD55" si="82">IF(AE51="",(""),((Z51+AB51)+AA51-AE51))</f>
        <v/>
      </c>
      <c r="AE51" s="27"/>
      <c r="AF51" s="28"/>
      <c r="AG51" s="29"/>
      <c r="AH51" s="23" t="str">
        <f>IF(AE51="","",(BaseLine-AE51)/coffefilter)</f>
        <v/>
      </c>
      <c r="AI51" s="26" t="str">
        <f t="shared" ref="AI51:AI55" si="83">IF(AJ51="",(""),((AE51+AG51)+AF51-AJ51))</f>
        <v/>
      </c>
      <c r="AJ51" s="27"/>
      <c r="AK51" s="28"/>
      <c r="AL51" s="29"/>
      <c r="AM51" s="23" t="str">
        <f>IF(AJ51="","",(BaseLine-AJ51)/coffefilter)</f>
        <v/>
      </c>
      <c r="AN51" s="26" t="str">
        <f t="shared" ref="AN51:AN55" si="84">IF(AO51="",(""),((AJ51+AL51)+AK51-AO51))</f>
        <v/>
      </c>
      <c r="AO51" s="27"/>
      <c r="AP51" s="28"/>
      <c r="AQ51" s="29"/>
      <c r="AR51" s="23" t="str">
        <f>IF(AO51="","",(BaseLine-AO51)/coffefilter)</f>
        <v/>
      </c>
      <c r="AS51" s="26" t="str">
        <f t="shared" ref="AS51:AS55" si="85">IF(AT51="",(""),((AO51+AQ51)+AP51-AT51))</f>
        <v/>
      </c>
      <c r="AT51" s="27"/>
      <c r="AU51" s="28"/>
      <c r="AV51" s="29"/>
      <c r="AW51" s="23" t="str">
        <f>IF(AT51="","",(BaseLine-AT51)/coffefilter)</f>
        <v/>
      </c>
      <c r="AX51" s="26" t="str">
        <f t="shared" ref="AX51:AX55" si="86">IF(AY51="",(""),((AT51+AV51)+AU51-AY51))</f>
        <v/>
      </c>
      <c r="AY51" s="27"/>
      <c r="AZ51" s="28"/>
      <c r="BA51" s="29"/>
      <c r="BB51" s="23" t="str">
        <f>IF(AY51="","",(BaseLine-AY51)/coffefilter)</f>
        <v/>
      </c>
      <c r="BC51" s="26" t="str">
        <f t="shared" ref="BC51:BC55" si="87">IF(BD51="",(""),((AY51+BA51)+AZ51-BD51))</f>
        <v/>
      </c>
      <c r="BD51" s="22"/>
      <c r="BE51" s="22">
        <f t="shared" si="34"/>
        <v>0</v>
      </c>
      <c r="BF51" s="22">
        <f t="shared" si="35"/>
        <v>0</v>
      </c>
      <c r="BG51" s="22" t="str">
        <f t="shared" si="36"/>
        <v/>
      </c>
      <c r="BH51" s="22"/>
      <c r="BI51" s="22" t="str">
        <f t="shared" si="37"/>
        <v/>
      </c>
      <c r="BJ51" s="18">
        <v>40</v>
      </c>
    </row>
    <row r="52" spans="1:62" x14ac:dyDescent="0.25">
      <c r="A52" s="11" t="s">
        <v>41</v>
      </c>
      <c r="B52" s="18" t="s">
        <v>109</v>
      </c>
      <c r="C52" s="59"/>
      <c r="D52" s="25"/>
      <c r="E52" s="26" t="str">
        <f t="shared" si="33"/>
        <v/>
      </c>
      <c r="F52" s="27"/>
      <c r="G52" s="28"/>
      <c r="H52" s="29"/>
      <c r="I52" s="23" t="str">
        <f>IF(F52="","",(BaseLine-F52)/Cocoa)</f>
        <v/>
      </c>
      <c r="J52" s="26" t="str">
        <f t="shared" si="41"/>
        <v/>
      </c>
      <c r="K52" s="27"/>
      <c r="L52" s="28"/>
      <c r="M52" s="29"/>
      <c r="N52" s="23" t="str">
        <f>IF(K52="","",(BaseLine-K52)/Cocoa)</f>
        <v/>
      </c>
      <c r="O52" s="26" t="str">
        <f t="shared" si="79"/>
        <v/>
      </c>
      <c r="P52" s="27"/>
      <c r="Q52" s="28"/>
      <c r="R52" s="29"/>
      <c r="S52" s="23" t="str">
        <f>IF(P52="","",(BaseLine-P52)/Cocoa)</f>
        <v/>
      </c>
      <c r="T52" s="26" t="str">
        <f t="shared" si="80"/>
        <v/>
      </c>
      <c r="U52" s="27"/>
      <c r="V52" s="28"/>
      <c r="W52" s="29"/>
      <c r="X52" s="23" t="str">
        <f>IF(U52="","",(BaseLine-U52)/Cocoa)</f>
        <v/>
      </c>
      <c r="Y52" s="26" t="str">
        <f t="shared" si="81"/>
        <v/>
      </c>
      <c r="Z52" s="27"/>
      <c r="AA52" s="28"/>
      <c r="AB52" s="29"/>
      <c r="AC52" s="23" t="str">
        <f>IF(Z52="","",(BaseLine-Z52)/Cocoa)</f>
        <v/>
      </c>
      <c r="AD52" s="26" t="str">
        <f t="shared" si="82"/>
        <v/>
      </c>
      <c r="AE52" s="27"/>
      <c r="AF52" s="28"/>
      <c r="AG52" s="29"/>
      <c r="AH52" s="23" t="str">
        <f>IF(AE52="","",(BaseLine-AE52)/Cocoa)</f>
        <v/>
      </c>
      <c r="AI52" s="26" t="str">
        <f t="shared" si="83"/>
        <v/>
      </c>
      <c r="AJ52" s="27"/>
      <c r="AK52" s="28"/>
      <c r="AL52" s="29"/>
      <c r="AM52" s="23" t="str">
        <f>IF(AJ52="","",(BaseLine-AJ52)/Cocoa)</f>
        <v/>
      </c>
      <c r="AN52" s="26" t="str">
        <f t="shared" si="84"/>
        <v/>
      </c>
      <c r="AO52" s="27"/>
      <c r="AP52" s="28"/>
      <c r="AQ52" s="29"/>
      <c r="AR52" s="23" t="str">
        <f>IF(AO52="","",(BaseLine-AO52)/Cocoa)</f>
        <v/>
      </c>
      <c r="AS52" s="26" t="str">
        <f t="shared" si="85"/>
        <v/>
      </c>
      <c r="AT52" s="27"/>
      <c r="AU52" s="28"/>
      <c r="AV52" s="29"/>
      <c r="AW52" s="23" t="str">
        <f>IF(AT52="","",(BaseLine-AT52)/Cocoa)</f>
        <v/>
      </c>
      <c r="AX52" s="26" t="str">
        <f t="shared" si="86"/>
        <v/>
      </c>
      <c r="AY52" s="27"/>
      <c r="AZ52" s="28"/>
      <c r="BA52" s="29"/>
      <c r="BB52" s="23" t="str">
        <f>IF(AY52="","",(BaseLine-AY52)/Cocoa)</f>
        <v/>
      </c>
      <c r="BC52" s="26" t="str">
        <f t="shared" si="87"/>
        <v/>
      </c>
      <c r="BD52" s="22"/>
      <c r="BE52" s="22">
        <f t="shared" si="34"/>
        <v>0</v>
      </c>
      <c r="BF52" s="22">
        <f t="shared" si="35"/>
        <v>0</v>
      </c>
      <c r="BG52" s="22" t="str">
        <f t="shared" si="36"/>
        <v/>
      </c>
      <c r="BH52" s="22"/>
      <c r="BI52" s="22" t="str">
        <f t="shared" si="37"/>
        <v/>
      </c>
      <c r="BJ52" s="18">
        <v>50</v>
      </c>
    </row>
    <row r="53" spans="1:62" x14ac:dyDescent="0.25">
      <c r="A53" s="11" t="s">
        <v>42</v>
      </c>
      <c r="B53" s="18" t="s">
        <v>110</v>
      </c>
      <c r="C53" s="59"/>
      <c r="D53" s="25"/>
      <c r="E53" s="26" t="str">
        <f t="shared" si="33"/>
        <v/>
      </c>
      <c r="F53" s="27"/>
      <c r="G53" s="28"/>
      <c r="H53" s="29"/>
      <c r="I53" s="23" t="str">
        <f>IF(F53="","",(BaseLine-F53))</f>
        <v/>
      </c>
      <c r="J53" s="26" t="str">
        <f t="shared" si="41"/>
        <v/>
      </c>
      <c r="K53" s="27"/>
      <c r="L53" s="28"/>
      <c r="M53" s="29"/>
      <c r="N53" s="23" t="str">
        <f>IF(K53="","",(BaseLine-K53))</f>
        <v/>
      </c>
      <c r="O53" s="26" t="str">
        <f t="shared" si="79"/>
        <v/>
      </c>
      <c r="P53" s="27"/>
      <c r="Q53" s="28"/>
      <c r="R53" s="29"/>
      <c r="S53" s="23" t="str">
        <f>IF(P53="","",(BaseLine-P53))</f>
        <v/>
      </c>
      <c r="T53" s="26" t="str">
        <f t="shared" si="80"/>
        <v/>
      </c>
      <c r="U53" s="27"/>
      <c r="V53" s="28"/>
      <c r="W53" s="29"/>
      <c r="X53" s="23" t="str">
        <f>IF(U53="","",(BaseLine-U53))</f>
        <v/>
      </c>
      <c r="Y53" s="26" t="str">
        <f t="shared" si="81"/>
        <v/>
      </c>
      <c r="Z53" s="27"/>
      <c r="AA53" s="28"/>
      <c r="AB53" s="29"/>
      <c r="AC53" s="23" t="str">
        <f>IF(Z53="","",(BaseLine-Z53))</f>
        <v/>
      </c>
      <c r="AD53" s="26" t="str">
        <f t="shared" si="82"/>
        <v/>
      </c>
      <c r="AE53" s="27"/>
      <c r="AF53" s="28"/>
      <c r="AG53" s="29"/>
      <c r="AH53" s="23" t="str">
        <f>IF(AE53="","",(BaseLine-AE53))</f>
        <v/>
      </c>
      <c r="AI53" s="26" t="str">
        <f t="shared" si="83"/>
        <v/>
      </c>
      <c r="AJ53" s="27"/>
      <c r="AK53" s="28"/>
      <c r="AL53" s="29"/>
      <c r="AM53" s="23" t="str">
        <f>IF(AJ53="","",(BaseLine-AJ53))</f>
        <v/>
      </c>
      <c r="AN53" s="26" t="str">
        <f t="shared" si="84"/>
        <v/>
      </c>
      <c r="AO53" s="27"/>
      <c r="AP53" s="28"/>
      <c r="AQ53" s="29"/>
      <c r="AR53" s="23" t="str">
        <f>IF(AO53="","",(BaseLine-AO53))</f>
        <v/>
      </c>
      <c r="AS53" s="26" t="str">
        <f t="shared" si="85"/>
        <v/>
      </c>
      <c r="AT53" s="27"/>
      <c r="AU53" s="28"/>
      <c r="AV53" s="29"/>
      <c r="AW53" s="23" t="str">
        <f>IF(AT53="","",(BaseLine-AT53))</f>
        <v/>
      </c>
      <c r="AX53" s="26" t="str">
        <f t="shared" si="86"/>
        <v/>
      </c>
      <c r="AY53" s="27"/>
      <c r="AZ53" s="28"/>
      <c r="BA53" s="29"/>
      <c r="BB53" s="23" t="str">
        <f>IF(AY53="","",(BaseLine-AY53))</f>
        <v/>
      </c>
      <c r="BC53" s="26" t="str">
        <f t="shared" si="87"/>
        <v/>
      </c>
      <c r="BD53" s="22"/>
      <c r="BE53" s="22">
        <f t="shared" si="34"/>
        <v>0</v>
      </c>
      <c r="BF53" s="22">
        <f t="shared" si="35"/>
        <v>0</v>
      </c>
      <c r="BG53" s="22" t="str">
        <f t="shared" si="36"/>
        <v/>
      </c>
      <c r="BH53" s="22"/>
      <c r="BI53" s="22" t="str">
        <f t="shared" si="37"/>
        <v/>
      </c>
      <c r="BJ53" s="18" t="s">
        <v>130</v>
      </c>
    </row>
    <row r="54" spans="1:62" x14ac:dyDescent="0.25">
      <c r="A54" s="11" t="s">
        <v>43</v>
      </c>
      <c r="B54" s="18" t="s">
        <v>110</v>
      </c>
      <c r="C54" s="59"/>
      <c r="D54" s="25"/>
      <c r="E54" s="26" t="str">
        <f t="shared" si="33"/>
        <v/>
      </c>
      <c r="F54" s="27"/>
      <c r="G54" s="28"/>
      <c r="H54" s="29"/>
      <c r="I54" s="23" t="str">
        <f>IF(F54="","",(BaseLine-F54))</f>
        <v/>
      </c>
      <c r="J54" s="26" t="str">
        <f t="shared" si="41"/>
        <v/>
      </c>
      <c r="K54" s="27"/>
      <c r="L54" s="28"/>
      <c r="M54" s="29"/>
      <c r="N54" s="23" t="str">
        <f>IF(K54="","",(BaseLine-K54))</f>
        <v/>
      </c>
      <c r="O54" s="26" t="str">
        <f t="shared" si="79"/>
        <v/>
      </c>
      <c r="P54" s="27"/>
      <c r="Q54" s="28"/>
      <c r="R54" s="29"/>
      <c r="S54" s="23" t="str">
        <f>IF(P54="","",(BaseLine-P54))</f>
        <v/>
      </c>
      <c r="T54" s="26" t="str">
        <f t="shared" si="80"/>
        <v/>
      </c>
      <c r="U54" s="27"/>
      <c r="V54" s="28"/>
      <c r="W54" s="29"/>
      <c r="X54" s="23" t="str">
        <f>IF(U54="","",(BaseLine-U54))</f>
        <v/>
      </c>
      <c r="Y54" s="26" t="str">
        <f t="shared" si="81"/>
        <v/>
      </c>
      <c r="Z54" s="27"/>
      <c r="AA54" s="28"/>
      <c r="AB54" s="29"/>
      <c r="AC54" s="23" t="str">
        <f>IF(Z54="","",(BaseLine-Z54))</f>
        <v/>
      </c>
      <c r="AD54" s="26" t="str">
        <f t="shared" si="82"/>
        <v/>
      </c>
      <c r="AE54" s="27"/>
      <c r="AF54" s="28"/>
      <c r="AG54" s="29"/>
      <c r="AH54" s="23" t="str">
        <f>IF(AE54="","",(BaseLine-AE54))</f>
        <v/>
      </c>
      <c r="AI54" s="26" t="str">
        <f t="shared" si="83"/>
        <v/>
      </c>
      <c r="AJ54" s="27"/>
      <c r="AK54" s="28"/>
      <c r="AL54" s="29"/>
      <c r="AM54" s="23" t="str">
        <f>IF(AJ54="","",(BaseLine-AJ54))</f>
        <v/>
      </c>
      <c r="AN54" s="26" t="str">
        <f t="shared" si="84"/>
        <v/>
      </c>
      <c r="AO54" s="27"/>
      <c r="AP54" s="28"/>
      <c r="AQ54" s="29"/>
      <c r="AR54" s="23" t="str">
        <f>IF(AO54="","",(BaseLine-AO54))</f>
        <v/>
      </c>
      <c r="AS54" s="26" t="str">
        <f t="shared" si="85"/>
        <v/>
      </c>
      <c r="AT54" s="27"/>
      <c r="AU54" s="28"/>
      <c r="AV54" s="29"/>
      <c r="AW54" s="23" t="str">
        <f>IF(AT54="","",(BaseLine-AT54))</f>
        <v/>
      </c>
      <c r="AX54" s="26" t="str">
        <f t="shared" si="86"/>
        <v/>
      </c>
      <c r="AY54" s="27"/>
      <c r="AZ54" s="28"/>
      <c r="BA54" s="29"/>
      <c r="BB54" s="23" t="str">
        <f>IF(AY54="","",(BaseLine-AY54))</f>
        <v/>
      </c>
      <c r="BC54" s="26" t="str">
        <f t="shared" si="87"/>
        <v/>
      </c>
      <c r="BD54" s="22"/>
      <c r="BE54" s="22">
        <f t="shared" si="34"/>
        <v>0</v>
      </c>
      <c r="BF54" s="22">
        <f t="shared" si="35"/>
        <v>0</v>
      </c>
      <c r="BG54" s="22" t="str">
        <f t="shared" si="36"/>
        <v/>
      </c>
      <c r="BH54" s="22"/>
      <c r="BI54" s="22" t="str">
        <f t="shared" si="37"/>
        <v/>
      </c>
      <c r="BJ54" s="18" t="s">
        <v>130</v>
      </c>
    </row>
    <row r="55" spans="1:62" x14ac:dyDescent="0.25">
      <c r="A55" s="11" t="s">
        <v>44</v>
      </c>
      <c r="B55" s="18" t="s">
        <v>111</v>
      </c>
      <c r="C55" s="59"/>
      <c r="D55" s="25"/>
      <c r="E55" s="26" t="str">
        <f t="shared" si="33"/>
        <v/>
      </c>
      <c r="F55" s="27"/>
      <c r="G55" s="28"/>
      <c r="H55" s="29"/>
      <c r="I55" s="23" t="str">
        <f>IF(F55="","",(BaseLine-F55))</f>
        <v/>
      </c>
      <c r="J55" s="26" t="str">
        <f t="shared" si="41"/>
        <v/>
      </c>
      <c r="K55" s="27"/>
      <c r="L55" s="28"/>
      <c r="M55" s="29"/>
      <c r="N55" s="23" t="str">
        <f>IF(K55="","",(BaseLine-K55))</f>
        <v/>
      </c>
      <c r="O55" s="26" t="str">
        <f t="shared" si="79"/>
        <v/>
      </c>
      <c r="P55" s="27"/>
      <c r="Q55" s="28"/>
      <c r="R55" s="29"/>
      <c r="S55" s="23" t="str">
        <f>IF(P55="","",(BaseLine-P55))</f>
        <v/>
      </c>
      <c r="T55" s="26" t="str">
        <f t="shared" si="80"/>
        <v/>
      </c>
      <c r="U55" s="27"/>
      <c r="V55" s="28"/>
      <c r="W55" s="29"/>
      <c r="X55" s="23" t="str">
        <f>IF(U55="","",(BaseLine-U55))</f>
        <v/>
      </c>
      <c r="Y55" s="26" t="str">
        <f t="shared" si="81"/>
        <v/>
      </c>
      <c r="Z55" s="27"/>
      <c r="AA55" s="28"/>
      <c r="AB55" s="29"/>
      <c r="AC55" s="23" t="str">
        <f>IF(Z55="","",(BaseLine-Z55))</f>
        <v/>
      </c>
      <c r="AD55" s="26" t="str">
        <f t="shared" si="82"/>
        <v/>
      </c>
      <c r="AE55" s="27"/>
      <c r="AF55" s="28"/>
      <c r="AG55" s="29"/>
      <c r="AH55" s="23" t="str">
        <f>IF(AE55="","",(BaseLine-AE55))</f>
        <v/>
      </c>
      <c r="AI55" s="26" t="str">
        <f t="shared" si="83"/>
        <v/>
      </c>
      <c r="AJ55" s="27"/>
      <c r="AK55" s="28"/>
      <c r="AL55" s="29"/>
      <c r="AM55" s="23" t="str">
        <f>IF(AJ55="","",(BaseLine-AJ55))</f>
        <v/>
      </c>
      <c r="AN55" s="26" t="str">
        <f t="shared" si="84"/>
        <v/>
      </c>
      <c r="AO55" s="27"/>
      <c r="AP55" s="28"/>
      <c r="AQ55" s="29"/>
      <c r="AR55" s="23" t="str">
        <f>IF(AO55="","",(BaseLine-AO55))</f>
        <v/>
      </c>
      <c r="AS55" s="26" t="str">
        <f t="shared" si="85"/>
        <v/>
      </c>
      <c r="AT55" s="27"/>
      <c r="AU55" s="28"/>
      <c r="AV55" s="29"/>
      <c r="AW55" s="23" t="str">
        <f>IF(AT55="","",(BaseLine-AT55))</f>
        <v/>
      </c>
      <c r="AX55" s="26" t="str">
        <f t="shared" si="86"/>
        <v/>
      </c>
      <c r="AY55" s="27"/>
      <c r="AZ55" s="28"/>
      <c r="BA55" s="29"/>
      <c r="BB55" s="23" t="str">
        <f>IF(AY55="","",(BaseLine-AY55))</f>
        <v/>
      </c>
      <c r="BC55" s="26" t="str">
        <f t="shared" si="87"/>
        <v/>
      </c>
      <c r="BD55" s="22"/>
      <c r="BE55" s="22">
        <f t="shared" si="34"/>
        <v>0</v>
      </c>
      <c r="BF55" s="22">
        <f t="shared" si="35"/>
        <v>0</v>
      </c>
      <c r="BG55" s="22" t="str">
        <f t="shared" si="36"/>
        <v/>
      </c>
      <c r="BH55" s="22"/>
      <c r="BI55" s="22" t="str">
        <f t="shared" si="37"/>
        <v/>
      </c>
      <c r="BJ55" s="18">
        <v>1</v>
      </c>
    </row>
    <row r="56" spans="1:62" x14ac:dyDescent="0.25">
      <c r="A56" s="11" t="s">
        <v>45</v>
      </c>
      <c r="B56" s="18" t="s">
        <v>112</v>
      </c>
      <c r="C56" s="59"/>
      <c r="D56" s="25"/>
      <c r="E56" s="26" t="str">
        <f t="shared" si="33"/>
        <v/>
      </c>
      <c r="F56" s="27"/>
      <c r="G56" s="28"/>
      <c r="H56" s="29"/>
      <c r="I56" s="23" t="str">
        <f>IF(F56="","",(BaseLine-F56)/FoodTray)</f>
        <v/>
      </c>
      <c r="J56" s="26" t="str">
        <f>IF(K56="",(""),((F56+H56*FoodTray)+G56-K56))</f>
        <v/>
      </c>
      <c r="K56" s="27"/>
      <c r="L56" s="28"/>
      <c r="M56" s="29"/>
      <c r="N56" s="23" t="str">
        <f>IF(K56="","",(BaseLine-K56)/FoodTray)</f>
        <v/>
      </c>
      <c r="O56" s="26" t="str">
        <f>IF(P56="",(""),((K56+M56*FoodTray)+L56-P56))</f>
        <v/>
      </c>
      <c r="P56" s="27"/>
      <c r="Q56" s="28"/>
      <c r="R56" s="29"/>
      <c r="S56" s="23" t="str">
        <f>IF(P56="","",(BaseLine-P56)/FoodTray)</f>
        <v/>
      </c>
      <c r="T56" s="26" t="str">
        <f>IF(U56="",(""),((P56+R56*FoodTray)+Q56-U56))</f>
        <v/>
      </c>
      <c r="U56" s="27"/>
      <c r="V56" s="28"/>
      <c r="W56" s="29"/>
      <c r="X56" s="23" t="str">
        <f>IF(U56="","",(BaseLine-U56)/FoodTray)</f>
        <v/>
      </c>
      <c r="Y56" s="26" t="str">
        <f>IF(Z56="",(""),((U56+W56*FoodTray)+V56-Z56))</f>
        <v/>
      </c>
      <c r="Z56" s="27"/>
      <c r="AA56" s="28"/>
      <c r="AB56" s="29"/>
      <c r="AC56" s="23" t="str">
        <f>IF(Z56="","",(BaseLine-Z56)/FoodTray)</f>
        <v/>
      </c>
      <c r="AD56" s="26" t="str">
        <f>IF(AE56="",(""),((Z56+AB56*FoodTray)+AA56-AE56))</f>
        <v/>
      </c>
      <c r="AE56" s="27"/>
      <c r="AF56" s="28"/>
      <c r="AG56" s="29"/>
      <c r="AH56" s="23" t="str">
        <f>IF(AE56="","",(BaseLine-AE56)/FoodTray)</f>
        <v/>
      </c>
      <c r="AI56" s="26" t="str">
        <f>IF(AJ56="",(""),((AE56+AG56*FoodTray)+AF56-AJ56))</f>
        <v/>
      </c>
      <c r="AJ56" s="27"/>
      <c r="AK56" s="28"/>
      <c r="AL56" s="29"/>
      <c r="AM56" s="23" t="str">
        <f>IF(AJ56="","",(BaseLine-AJ56)/FoodTray)</f>
        <v/>
      </c>
      <c r="AN56" s="26" t="str">
        <f>IF(AO56="",(""),((AJ56+AL56*FoodTray)+AK56-AO56))</f>
        <v/>
      </c>
      <c r="AO56" s="27"/>
      <c r="AP56" s="28"/>
      <c r="AQ56" s="29"/>
      <c r="AR56" s="23" t="str">
        <f>IF(AO56="","",(BaseLine-AO56)/FoodTray)</f>
        <v/>
      </c>
      <c r="AS56" s="26" t="str">
        <f>IF(AT56="",(""),((AO56+AQ56*FoodTray)+AP56-AT56))</f>
        <v/>
      </c>
      <c r="AT56" s="27"/>
      <c r="AU56" s="28"/>
      <c r="AV56" s="29"/>
      <c r="AW56" s="23" t="str">
        <f>IF(AT56="","",(BaseLine-AT56)/FoodTray)</f>
        <v/>
      </c>
      <c r="AX56" s="26" t="str">
        <f>IF(AY56="",(""),((AT56+AV56*FoodTray)+AU56-AY56))</f>
        <v/>
      </c>
      <c r="AY56" s="27"/>
      <c r="AZ56" s="28"/>
      <c r="BA56" s="29"/>
      <c r="BB56" s="23" t="str">
        <f>IF(AY56="","",(BaseLine-AY56)/FoodTray)</f>
        <v/>
      </c>
      <c r="BC56" s="26" t="str">
        <f>IF(BD56="",(""),((AY56+BA56*FoodTray)+AZ56-BD56))</f>
        <v/>
      </c>
      <c r="BD56" s="22"/>
      <c r="BE56" s="22">
        <f t="shared" si="34"/>
        <v>0</v>
      </c>
      <c r="BF56" s="22">
        <f t="shared" si="35"/>
        <v>0</v>
      </c>
      <c r="BG56" s="22" t="str">
        <f t="shared" si="36"/>
        <v/>
      </c>
      <c r="BH56" s="22"/>
      <c r="BI56" s="22" t="str">
        <f t="shared" si="37"/>
        <v/>
      </c>
      <c r="BJ56" s="18">
        <v>4</v>
      </c>
    </row>
    <row r="57" spans="1:62" x14ac:dyDescent="0.25">
      <c r="A57" s="11" t="s">
        <v>46</v>
      </c>
      <c r="B57" s="18" t="s">
        <v>113</v>
      </c>
      <c r="C57" s="59"/>
      <c r="D57" s="25"/>
      <c r="E57" s="26" t="str">
        <f t="shared" si="33"/>
        <v/>
      </c>
      <c r="F57" s="27"/>
      <c r="G57" s="28"/>
      <c r="H57" s="29"/>
      <c r="I57" s="23" t="str">
        <f>IF(F57="","",(BaseLine-F57)/PTRoll)</f>
        <v/>
      </c>
      <c r="J57" s="26" t="str">
        <f>IF(K57="",(""),((F57+H57*PTRoll)+G57-K57))</f>
        <v/>
      </c>
      <c r="K57" s="27"/>
      <c r="L57" s="28"/>
      <c r="M57" s="29"/>
      <c r="N57" s="23" t="str">
        <f>IF(K57="","",(BaseLine-K57)/PTRoll)</f>
        <v/>
      </c>
      <c r="O57" s="26" t="str">
        <f>IF(P57="",(""),((K57+M57*PTRoll)+L57-P57))</f>
        <v/>
      </c>
      <c r="P57" s="27"/>
      <c r="Q57" s="28"/>
      <c r="R57" s="29"/>
      <c r="S57" s="23" t="str">
        <f>IF(P57="","",(BaseLine-P57)/PTRoll)</f>
        <v/>
      </c>
      <c r="T57" s="26" t="str">
        <f>IF(U57="",(""),((P57+R57*PTRoll)+Q57-U57))</f>
        <v/>
      </c>
      <c r="U57" s="27"/>
      <c r="V57" s="28"/>
      <c r="W57" s="29"/>
      <c r="X57" s="23" t="str">
        <f>IF(U57="","",(BaseLine-U57)/PTRoll)</f>
        <v/>
      </c>
      <c r="Y57" s="26" t="str">
        <f>IF(Z57="",(""),((U57+W57*PTRoll)+V57-Z57))</f>
        <v/>
      </c>
      <c r="Z57" s="27"/>
      <c r="AA57" s="28"/>
      <c r="AB57" s="29"/>
      <c r="AC57" s="23" t="str">
        <f>IF(Z57="","",(BaseLine-Z57)/PTRoll)</f>
        <v/>
      </c>
      <c r="AD57" s="26" t="str">
        <f>IF(AE57="",(""),((Z57+AB57*PTRoll)+AA57-AE57))</f>
        <v/>
      </c>
      <c r="AE57" s="27"/>
      <c r="AF57" s="28"/>
      <c r="AG57" s="29"/>
      <c r="AH57" s="23" t="str">
        <f>IF(AE57="","",(BaseLine-AE57)/PTRoll)</f>
        <v/>
      </c>
      <c r="AI57" s="26" t="str">
        <f>IF(AJ57="",(""),((AE57+AG57*PTRoll)+AF57-AJ57))</f>
        <v/>
      </c>
      <c r="AJ57" s="27"/>
      <c r="AK57" s="28"/>
      <c r="AL57" s="29"/>
      <c r="AM57" s="23" t="str">
        <f>IF(AJ57="","",(BaseLine-AJ57)/PTRoll)</f>
        <v/>
      </c>
      <c r="AN57" s="26" t="str">
        <f>IF(AO57="",(""),((AJ57+AL57*PTRoll)+AK57-AO57))</f>
        <v/>
      </c>
      <c r="AO57" s="27"/>
      <c r="AP57" s="28"/>
      <c r="AQ57" s="29"/>
      <c r="AR57" s="23" t="str">
        <f>IF(AO57="","",(BaseLine-AO57)/PTRoll)</f>
        <v/>
      </c>
      <c r="AS57" s="26" t="str">
        <f>IF(AT57="",(""),((AO57+AQ57*PTRoll)+AP57-AT57))</f>
        <v/>
      </c>
      <c r="AT57" s="27"/>
      <c r="AU57" s="28"/>
      <c r="AV57" s="29"/>
      <c r="AW57" s="23" t="str">
        <f>IF(AT57="","",(BaseLine-AT57)/PTRoll)</f>
        <v/>
      </c>
      <c r="AX57" s="26" t="str">
        <f>IF(AY57="",(""),((AT57+AV57*PTRoll)+AU57-AY57))</f>
        <v/>
      </c>
      <c r="AY57" s="27"/>
      <c r="AZ57" s="28"/>
      <c r="BA57" s="29"/>
      <c r="BB57" s="23" t="str">
        <f>IF(AY57="","",(BaseLine-AY57)/PTRoll)</f>
        <v/>
      </c>
      <c r="BC57" s="26" t="str">
        <f>IF(BD57="",(""),((AY57+BA57*PTRoll)+AZ57-BD57))</f>
        <v/>
      </c>
      <c r="BD57" s="22"/>
      <c r="BE57" s="22">
        <f t="shared" si="34"/>
        <v>0</v>
      </c>
      <c r="BF57" s="22">
        <f t="shared" si="35"/>
        <v>0</v>
      </c>
      <c r="BG57" s="22" t="str">
        <f t="shared" si="36"/>
        <v/>
      </c>
      <c r="BH57" s="22"/>
      <c r="BI57" s="22" t="str">
        <f t="shared" si="37"/>
        <v/>
      </c>
      <c r="BJ57" s="18">
        <v>30</v>
      </c>
    </row>
    <row r="58" spans="1:62" x14ac:dyDescent="0.25">
      <c r="A58" s="11" t="s">
        <v>47</v>
      </c>
      <c r="B58" s="18" t="s">
        <v>114</v>
      </c>
      <c r="C58" s="59"/>
      <c r="D58" s="25"/>
      <c r="E58" s="26" t="str">
        <f t="shared" si="33"/>
        <v/>
      </c>
      <c r="F58" s="27"/>
      <c r="G58" s="28"/>
      <c r="H58" s="29"/>
      <c r="I58" s="23" t="str">
        <f>IF(F58="","",(BaseLine-F58)/NapPack)</f>
        <v/>
      </c>
      <c r="J58" s="26" t="str">
        <f>IF(K58="",(""),((F58+H58*NapPack)+G58-K58))</f>
        <v/>
      </c>
      <c r="K58" s="27"/>
      <c r="L58" s="28"/>
      <c r="M58" s="29"/>
      <c r="N58" s="23" t="str">
        <f>IF(K58="","",(BaseLine-K58)/NapPack)</f>
        <v/>
      </c>
      <c r="O58" s="26" t="str">
        <f>IF(P58="",(""),((K58+M58*NapPack)+L58-P58))</f>
        <v/>
      </c>
      <c r="P58" s="27"/>
      <c r="Q58" s="28"/>
      <c r="R58" s="29"/>
      <c r="S58" s="23" t="str">
        <f>IF(P58="","",(BaseLine-P58)/NapPack)</f>
        <v/>
      </c>
      <c r="T58" s="26" t="str">
        <f>IF(U58="",(""),((P58+R58*NapPack)+Q58-U58))</f>
        <v/>
      </c>
      <c r="U58" s="27"/>
      <c r="V58" s="28"/>
      <c r="W58" s="29"/>
      <c r="X58" s="23" t="str">
        <f>IF(U58="","",(BaseLine-U58)/NapPack)</f>
        <v/>
      </c>
      <c r="Y58" s="26" t="str">
        <f>IF(Z58="",(""),((U58+W58*NapPack)+V58-Z58))</f>
        <v/>
      </c>
      <c r="Z58" s="27"/>
      <c r="AA58" s="28"/>
      <c r="AB58" s="29"/>
      <c r="AC58" s="23" t="str">
        <f>IF(Z58="","",(BaseLine-Z58)/NapPack)</f>
        <v/>
      </c>
      <c r="AD58" s="26" t="str">
        <f>IF(AE58="",(""),((Z58+AB58*NapPack)+AA58-AE58))</f>
        <v/>
      </c>
      <c r="AE58" s="27"/>
      <c r="AF58" s="28"/>
      <c r="AG58" s="29"/>
      <c r="AH58" s="23" t="str">
        <f>IF(AE58="","",(BaseLine-AE58)/NapPack)</f>
        <v/>
      </c>
      <c r="AI58" s="26" t="str">
        <f>IF(AJ58="",(""),((AE58+AG58*NapPack)+AF58-AJ58))</f>
        <v/>
      </c>
      <c r="AJ58" s="27"/>
      <c r="AK58" s="28"/>
      <c r="AL58" s="29"/>
      <c r="AM58" s="23" t="str">
        <f>IF(AJ58="","",(BaseLine-AJ58)/NapPack)</f>
        <v/>
      </c>
      <c r="AN58" s="26" t="str">
        <f>IF(AO58="",(""),((AJ58+AL58*NapPack)+AK58-AO58))</f>
        <v/>
      </c>
      <c r="AO58" s="27"/>
      <c r="AP58" s="28"/>
      <c r="AQ58" s="29"/>
      <c r="AR58" s="23" t="str">
        <f>IF(AO58="","",(BaseLine-AO58)/NapPack)</f>
        <v/>
      </c>
      <c r="AS58" s="26" t="str">
        <f>IF(AT58="",(""),((AO58+AQ58*NapPack)+AP58-AT58))</f>
        <v/>
      </c>
      <c r="AT58" s="27"/>
      <c r="AU58" s="28"/>
      <c r="AV58" s="29"/>
      <c r="AW58" s="23" t="str">
        <f>IF(AT58="","",(BaseLine-AT58)/NapPack)</f>
        <v/>
      </c>
      <c r="AX58" s="26" t="str">
        <f>IF(AY58="",(""),((AT58+AV58*NapPack)+AU58-AY58))</f>
        <v/>
      </c>
      <c r="AY58" s="27"/>
      <c r="AZ58" s="28"/>
      <c r="BA58" s="29"/>
      <c r="BB58" s="23" t="str">
        <f>IF(AY58="","",(BaseLine-AY58)/NapPack)</f>
        <v/>
      </c>
      <c r="BC58" s="26" t="str">
        <f>IF(BD58="",(""),((AY58+BA58*NapPack)+AZ58-BD58))</f>
        <v/>
      </c>
      <c r="BD58" s="22"/>
      <c r="BE58" s="22">
        <f t="shared" si="34"/>
        <v>0</v>
      </c>
      <c r="BF58" s="22">
        <f t="shared" si="35"/>
        <v>0</v>
      </c>
      <c r="BG58" s="22" t="str">
        <f t="shared" si="36"/>
        <v/>
      </c>
      <c r="BH58" s="22"/>
      <c r="BI58" s="22" t="str">
        <f t="shared" si="37"/>
        <v/>
      </c>
      <c r="BJ58" s="18">
        <v>24</v>
      </c>
    </row>
    <row r="59" spans="1:62" x14ac:dyDescent="0.25">
      <c r="A59" s="11" t="s">
        <v>48</v>
      </c>
      <c r="B59" s="18" t="s">
        <v>115</v>
      </c>
      <c r="C59" s="59"/>
      <c r="D59" s="25"/>
      <c r="E59" s="26" t="str">
        <f t="shared" si="33"/>
        <v/>
      </c>
      <c r="F59" s="27"/>
      <c r="G59" s="28"/>
      <c r="H59" s="29"/>
      <c r="I59" s="23" t="str">
        <f>IF(F59="","",(BaseLine-F59)/GloveBox)</f>
        <v/>
      </c>
      <c r="J59" s="26" t="str">
        <f>IF(K59="",(""),((F59+H59*GloveBox)+G59-K59))</f>
        <v/>
      </c>
      <c r="K59" s="27"/>
      <c r="L59" s="28"/>
      <c r="M59" s="29"/>
      <c r="N59" s="23" t="str">
        <f>IF(K59="","",(BaseLine-K59)/GloveBox)</f>
        <v/>
      </c>
      <c r="O59" s="26" t="str">
        <f>IF(P59="",(""),((K59+M59*GloveBox)+L59-P59))</f>
        <v/>
      </c>
      <c r="P59" s="27"/>
      <c r="Q59" s="28"/>
      <c r="R59" s="29"/>
      <c r="S59" s="23" t="str">
        <f>IF(P59="","",(BaseLine-P59)/GloveBox)</f>
        <v/>
      </c>
      <c r="T59" s="26" t="str">
        <f>IF(U59="",(""),((P59+R59*GloveBox)+Q59-U59))</f>
        <v/>
      </c>
      <c r="U59" s="27"/>
      <c r="V59" s="28"/>
      <c r="W59" s="29"/>
      <c r="X59" s="23" t="str">
        <f>IF(U59="","",(BaseLine-U59)/GloveBox)</f>
        <v/>
      </c>
      <c r="Y59" s="26" t="str">
        <f>IF(Z59="",(""),((U59+W59*GloveBox)+V59-Z59))</f>
        <v/>
      </c>
      <c r="Z59" s="27"/>
      <c r="AA59" s="28"/>
      <c r="AB59" s="29"/>
      <c r="AC59" s="23" t="str">
        <f>IF(Z59="","",(BaseLine-Z59)/GloveBox)</f>
        <v/>
      </c>
      <c r="AD59" s="26" t="str">
        <f>IF(AE59="",(""),((Z59+AB59*GloveBox)+AA59-AE59))</f>
        <v/>
      </c>
      <c r="AE59" s="27"/>
      <c r="AF59" s="28"/>
      <c r="AG59" s="29"/>
      <c r="AH59" s="23" t="str">
        <f>IF(AE59="","",(BaseLine-AE59)/GloveBox)</f>
        <v/>
      </c>
      <c r="AI59" s="26" t="str">
        <f>IF(AJ59="",(""),((AE59+AG59*GloveBox)+AF59-AJ59))</f>
        <v/>
      </c>
      <c r="AJ59" s="27"/>
      <c r="AK59" s="28"/>
      <c r="AL59" s="29"/>
      <c r="AM59" s="23" t="str">
        <f>IF(AJ59="","",(BaseLine-AJ59)/GloveBox)</f>
        <v/>
      </c>
      <c r="AN59" s="26" t="str">
        <f>IF(AO59="",(""),((AJ59+AL59*GloveBox)+AK59-AO59))</f>
        <v/>
      </c>
      <c r="AO59" s="27"/>
      <c r="AP59" s="28"/>
      <c r="AQ59" s="29"/>
      <c r="AR59" s="23" t="str">
        <f>IF(AO59="","",(BaseLine-AO59)/GloveBox)</f>
        <v/>
      </c>
      <c r="AS59" s="26" t="str">
        <f>IF(AT59="",(""),((AO59+AQ59*GloveBox)+AP59-AT59))</f>
        <v/>
      </c>
      <c r="AT59" s="27"/>
      <c r="AU59" s="28"/>
      <c r="AV59" s="29"/>
      <c r="AW59" s="23" t="str">
        <f>IF(AT59="","",(BaseLine-AT59)/GloveBox)</f>
        <v/>
      </c>
      <c r="AX59" s="26" t="str">
        <f>IF(AY59="",(""),((AT59+AV59*GloveBox)+AU59-AY59))</f>
        <v/>
      </c>
      <c r="AY59" s="27"/>
      <c r="AZ59" s="28"/>
      <c r="BA59" s="29"/>
      <c r="BB59" s="23" t="str">
        <f>IF(AY59="","",(BaseLine-AY59)/GloveBox)</f>
        <v/>
      </c>
      <c r="BC59" s="26" t="str">
        <f>IF(BD59="",(""),((AY59+BA59*GloveBox)+AZ59-BD59))</f>
        <v/>
      </c>
      <c r="BD59" s="22"/>
      <c r="BE59" s="22">
        <f t="shared" si="34"/>
        <v>0</v>
      </c>
      <c r="BF59" s="22">
        <f t="shared" si="35"/>
        <v>0</v>
      </c>
      <c r="BG59" s="22" t="str">
        <f t="shared" si="36"/>
        <v/>
      </c>
      <c r="BH59" s="22"/>
      <c r="BI59" s="22" t="str">
        <f t="shared" si="37"/>
        <v/>
      </c>
      <c r="BJ59" s="18">
        <v>10</v>
      </c>
    </row>
    <row r="60" spans="1:62" x14ac:dyDescent="0.25">
      <c r="A60" s="11" t="s">
        <v>49</v>
      </c>
      <c r="B60" s="18" t="s">
        <v>116</v>
      </c>
      <c r="C60" s="59"/>
      <c r="D60" s="25"/>
      <c r="E60" s="26" t="str">
        <f t="shared" si="33"/>
        <v/>
      </c>
      <c r="F60" s="27"/>
      <c r="G60" s="28"/>
      <c r="H60" s="29"/>
      <c r="I60" s="23" t="str">
        <f>IF(F60="","",(BaseLine-F60)/PlateSleeve)</f>
        <v/>
      </c>
      <c r="J60" s="26" t="str">
        <f>IF(K60="",(""),((F60+H60*PlateSleeve)+G60-K60))</f>
        <v/>
      </c>
      <c r="K60" s="27"/>
      <c r="L60" s="28"/>
      <c r="M60" s="29"/>
      <c r="N60" s="23" t="str">
        <f>IF(K60="","",(BaseLine-K60)/PlateSleeve)</f>
        <v/>
      </c>
      <c r="O60" s="26" t="str">
        <f>IF(P60="",(""),((K60+M60*PlateSleeve)+L60-P60))</f>
        <v/>
      </c>
      <c r="P60" s="27"/>
      <c r="Q60" s="28"/>
      <c r="R60" s="29"/>
      <c r="S60" s="23" t="str">
        <f>IF(P60="","",(BaseLine-P60)/PlateSleeve)</f>
        <v/>
      </c>
      <c r="T60" s="26" t="str">
        <f>IF(U60="",(""),((P60+R60*PlateSleeve)+Q60-U60))</f>
        <v/>
      </c>
      <c r="U60" s="27"/>
      <c r="V60" s="28"/>
      <c r="W60" s="29"/>
      <c r="X60" s="23" t="str">
        <f>IF(U60="","",(BaseLine-U60)/PlateSleeve)</f>
        <v/>
      </c>
      <c r="Y60" s="26" t="str">
        <f>IF(Z60="",(""),((U60+W60*PlateSleeve)+V60-Z60))</f>
        <v/>
      </c>
      <c r="Z60" s="27"/>
      <c r="AA60" s="28"/>
      <c r="AB60" s="29"/>
      <c r="AC60" s="23" t="str">
        <f>IF(Z60="","",(BaseLine-Z60)/PlateSleeve)</f>
        <v/>
      </c>
      <c r="AD60" s="26" t="str">
        <f>IF(AE60="",(""),((Z60+AB60*PlateSleeve)+AA60-AE60))</f>
        <v/>
      </c>
      <c r="AE60" s="27"/>
      <c r="AF60" s="28"/>
      <c r="AG60" s="29"/>
      <c r="AH60" s="23" t="str">
        <f>IF(AE60="","",(BaseLine-AE60)/PlateSleeve)</f>
        <v/>
      </c>
      <c r="AI60" s="26" t="str">
        <f>IF(AJ60="",(""),((AE60+AG60*PlateSleeve)+AF60-AJ60))</f>
        <v/>
      </c>
      <c r="AJ60" s="27"/>
      <c r="AK60" s="28"/>
      <c r="AL60" s="29"/>
      <c r="AM60" s="23" t="str">
        <f>IF(AJ60="","",(BaseLine-AJ60)/PlateSleeve)</f>
        <v/>
      </c>
      <c r="AN60" s="26" t="str">
        <f>IF(AO60="",(""),((AJ60+AL60*PlateSleeve)+AK60-AO60))</f>
        <v/>
      </c>
      <c r="AO60" s="27"/>
      <c r="AP60" s="28"/>
      <c r="AQ60" s="29"/>
      <c r="AR60" s="23" t="str">
        <f>IF(AO60="","",(BaseLine-AO60)/PlateSleeve)</f>
        <v/>
      </c>
      <c r="AS60" s="26" t="str">
        <f>IF(AT60="",(""),((AO60+AQ60*PlateSleeve)+AP60-AT60))</f>
        <v/>
      </c>
      <c r="AT60" s="27"/>
      <c r="AU60" s="28"/>
      <c r="AV60" s="29"/>
      <c r="AW60" s="23" t="str">
        <f>IF(AT60="","",(BaseLine-AT60)/PlateSleeve)</f>
        <v/>
      </c>
      <c r="AX60" s="26" t="str">
        <f>IF(AY60="",(""),((AT60+AV60*PlateSleeve)+AU60-AY60))</f>
        <v/>
      </c>
      <c r="AY60" s="27"/>
      <c r="AZ60" s="28"/>
      <c r="BA60" s="29"/>
      <c r="BB60" s="23" t="str">
        <f>IF(AY60="","",(BaseLine-AY60)/PlateSleeve)</f>
        <v/>
      </c>
      <c r="BC60" s="26" t="str">
        <f>IF(BD60="",(""),((AY60+BA60*PlateSleeve)+AZ60-BD60))</f>
        <v/>
      </c>
      <c r="BD60" s="22"/>
      <c r="BE60" s="22">
        <f t="shared" si="34"/>
        <v>0</v>
      </c>
      <c r="BF60" s="22">
        <f t="shared" si="35"/>
        <v>0</v>
      </c>
      <c r="BG60" s="22" t="str">
        <f t="shared" si="36"/>
        <v/>
      </c>
      <c r="BH60" s="22"/>
      <c r="BI60" s="22" t="str">
        <f t="shared" si="37"/>
        <v/>
      </c>
      <c r="BJ60" s="18">
        <v>12</v>
      </c>
    </row>
    <row r="61" spans="1:62" x14ac:dyDescent="0.25">
      <c r="A61" s="11" t="s">
        <v>50</v>
      </c>
      <c r="B61" s="18" t="s">
        <v>117</v>
      </c>
      <c r="C61" s="59"/>
      <c r="D61" s="25"/>
      <c r="E61" s="26" t="str">
        <f t="shared" si="33"/>
        <v/>
      </c>
      <c r="F61" s="27"/>
      <c r="G61" s="28"/>
      <c r="H61" s="29"/>
      <c r="I61" s="23" t="str">
        <f t="shared" ref="I61:I65" si="88">IF(F61="","",(BaseLine-F61))</f>
        <v/>
      </c>
      <c r="J61" s="26" t="str">
        <f t="shared" si="41"/>
        <v/>
      </c>
      <c r="K61" s="27"/>
      <c r="L61" s="28"/>
      <c r="M61" s="29"/>
      <c r="N61" s="23" t="str">
        <f t="shared" ref="N61:N65" si="89">IF(K61="","",(BaseLine-K61))</f>
        <v/>
      </c>
      <c r="O61" s="26" t="str">
        <f t="shared" ref="O61:O65" si="90">IF(P61="",(""),((K61+M61)+L61-P61))</f>
        <v/>
      </c>
      <c r="P61" s="27"/>
      <c r="Q61" s="28"/>
      <c r="R61" s="29"/>
      <c r="S61" s="23" t="str">
        <f t="shared" ref="S61:S65" si="91">IF(P61="","",(BaseLine-P61))</f>
        <v/>
      </c>
      <c r="T61" s="26" t="str">
        <f t="shared" ref="T61:T65" si="92">IF(U61="",(""),((P61+R61)+Q61-U61))</f>
        <v/>
      </c>
      <c r="U61" s="27"/>
      <c r="V61" s="28"/>
      <c r="W61" s="29"/>
      <c r="X61" s="23" t="str">
        <f t="shared" ref="X61:X65" si="93">IF(U61="","",(BaseLine-U61))</f>
        <v/>
      </c>
      <c r="Y61" s="26" t="str">
        <f t="shared" ref="Y61:Y65" si="94">IF(Z61="",(""),((U61+W61)+V61-Z61))</f>
        <v/>
      </c>
      <c r="Z61" s="27"/>
      <c r="AA61" s="28"/>
      <c r="AB61" s="29"/>
      <c r="AC61" s="23" t="str">
        <f t="shared" ref="AC61:AC65" si="95">IF(Z61="","",(BaseLine-Z61))</f>
        <v/>
      </c>
      <c r="AD61" s="26" t="str">
        <f t="shared" ref="AD61:AD65" si="96">IF(AE61="",(""),((Z61+AB61)+AA61-AE61))</f>
        <v/>
      </c>
      <c r="AE61" s="27"/>
      <c r="AF61" s="28"/>
      <c r="AG61" s="29"/>
      <c r="AH61" s="23" t="str">
        <f t="shared" ref="AH61:AH65" si="97">IF(AE61="","",(BaseLine-AE61))</f>
        <v/>
      </c>
      <c r="AI61" s="26" t="str">
        <f t="shared" ref="AI61:AI65" si="98">IF(AJ61="",(""),((AE61+AG61)+AF61-AJ61))</f>
        <v/>
      </c>
      <c r="AJ61" s="27"/>
      <c r="AK61" s="28"/>
      <c r="AL61" s="29"/>
      <c r="AM61" s="23" t="str">
        <f t="shared" ref="AM61:AM65" si="99">IF(AJ61="","",(BaseLine-AJ61))</f>
        <v/>
      </c>
      <c r="AN61" s="26" t="str">
        <f t="shared" ref="AN61:AN65" si="100">IF(AO61="",(""),((AJ61+AL61)+AK61-AO61))</f>
        <v/>
      </c>
      <c r="AO61" s="27"/>
      <c r="AP61" s="28"/>
      <c r="AQ61" s="29"/>
      <c r="AR61" s="23" t="str">
        <f t="shared" ref="AR61:AR65" si="101">IF(AO61="","",(BaseLine-AO61))</f>
        <v/>
      </c>
      <c r="AS61" s="26" t="str">
        <f t="shared" ref="AS61:AS65" si="102">IF(AT61="",(""),((AO61+AQ61)+AP61-AT61))</f>
        <v/>
      </c>
      <c r="AT61" s="27"/>
      <c r="AU61" s="28"/>
      <c r="AV61" s="29"/>
      <c r="AW61" s="23" t="str">
        <f t="shared" ref="AW61:AW65" si="103">IF(AT61="","",(BaseLine-AT61))</f>
        <v/>
      </c>
      <c r="AX61" s="26" t="str">
        <f t="shared" ref="AX61:AX65" si="104">IF(AY61="",(""),((AT61+AV61)+AU61-AY61))</f>
        <v/>
      </c>
      <c r="AY61" s="27"/>
      <c r="AZ61" s="28"/>
      <c r="BA61" s="29"/>
      <c r="BB61" s="23" t="str">
        <f t="shared" ref="BB61:BB65" si="105">IF(AY61="","",(BaseLine-AY61))</f>
        <v/>
      </c>
      <c r="BC61" s="26" t="str">
        <f t="shared" ref="BC61:BC65" si="106">IF(BD61="",(""),((AY61+BA61)+AZ61-BD61))</f>
        <v/>
      </c>
      <c r="BD61" s="22"/>
      <c r="BE61" s="22">
        <f t="shared" si="34"/>
        <v>0</v>
      </c>
      <c r="BF61" s="22">
        <f t="shared" si="35"/>
        <v>0</v>
      </c>
      <c r="BG61" s="22" t="str">
        <f t="shared" si="36"/>
        <v/>
      </c>
      <c r="BH61" s="22"/>
      <c r="BI61" s="22" t="str">
        <f t="shared" si="37"/>
        <v/>
      </c>
      <c r="BJ61" s="18" t="s">
        <v>130</v>
      </c>
    </row>
    <row r="62" spans="1:62" x14ac:dyDescent="0.25">
      <c r="A62" s="19" t="s">
        <v>124</v>
      </c>
      <c r="B62" s="18" t="s">
        <v>117</v>
      </c>
      <c r="C62" s="59"/>
      <c r="D62" s="25"/>
      <c r="E62" s="26" t="str">
        <f t="shared" si="33"/>
        <v/>
      </c>
      <c r="F62" s="27"/>
      <c r="G62" s="28"/>
      <c r="H62" s="29"/>
      <c r="I62" s="23" t="str">
        <f t="shared" si="88"/>
        <v/>
      </c>
      <c r="J62" s="26" t="str">
        <f t="shared" si="41"/>
        <v/>
      </c>
      <c r="K62" s="27"/>
      <c r="L62" s="28"/>
      <c r="M62" s="29"/>
      <c r="N62" s="23" t="str">
        <f t="shared" si="89"/>
        <v/>
      </c>
      <c r="O62" s="26" t="str">
        <f t="shared" si="90"/>
        <v/>
      </c>
      <c r="P62" s="27"/>
      <c r="Q62" s="28"/>
      <c r="R62" s="29"/>
      <c r="S62" s="23" t="str">
        <f t="shared" si="91"/>
        <v/>
      </c>
      <c r="T62" s="26" t="str">
        <f t="shared" si="92"/>
        <v/>
      </c>
      <c r="U62" s="27"/>
      <c r="V62" s="28"/>
      <c r="W62" s="29"/>
      <c r="X62" s="23" t="str">
        <f t="shared" si="93"/>
        <v/>
      </c>
      <c r="Y62" s="26" t="str">
        <f t="shared" si="94"/>
        <v/>
      </c>
      <c r="Z62" s="27"/>
      <c r="AA62" s="28"/>
      <c r="AB62" s="29"/>
      <c r="AC62" s="23" t="str">
        <f t="shared" si="95"/>
        <v/>
      </c>
      <c r="AD62" s="26" t="str">
        <f t="shared" si="96"/>
        <v/>
      </c>
      <c r="AE62" s="27"/>
      <c r="AF62" s="28"/>
      <c r="AG62" s="29"/>
      <c r="AH62" s="23" t="str">
        <f t="shared" si="97"/>
        <v/>
      </c>
      <c r="AI62" s="26" t="str">
        <f t="shared" si="98"/>
        <v/>
      </c>
      <c r="AJ62" s="27"/>
      <c r="AK62" s="28"/>
      <c r="AL62" s="29"/>
      <c r="AM62" s="23" t="str">
        <f t="shared" si="99"/>
        <v/>
      </c>
      <c r="AN62" s="26" t="str">
        <f t="shared" si="100"/>
        <v/>
      </c>
      <c r="AO62" s="27"/>
      <c r="AP62" s="28"/>
      <c r="AQ62" s="29"/>
      <c r="AR62" s="23" t="str">
        <f t="shared" si="101"/>
        <v/>
      </c>
      <c r="AS62" s="26" t="str">
        <f t="shared" si="102"/>
        <v/>
      </c>
      <c r="AT62" s="27"/>
      <c r="AU62" s="28"/>
      <c r="AV62" s="29"/>
      <c r="AW62" s="23" t="str">
        <f t="shared" si="103"/>
        <v/>
      </c>
      <c r="AX62" s="26" t="str">
        <f t="shared" si="104"/>
        <v/>
      </c>
      <c r="AY62" s="27"/>
      <c r="AZ62" s="28"/>
      <c r="BA62" s="29"/>
      <c r="BB62" s="23" t="str">
        <f t="shared" si="105"/>
        <v/>
      </c>
      <c r="BC62" s="26" t="str">
        <f t="shared" si="106"/>
        <v/>
      </c>
      <c r="BD62" s="22"/>
      <c r="BE62" s="22">
        <f t="shared" si="34"/>
        <v>0</v>
      </c>
      <c r="BF62" s="22">
        <f t="shared" si="35"/>
        <v>0</v>
      </c>
      <c r="BG62" s="22" t="str">
        <f t="shared" si="36"/>
        <v/>
      </c>
      <c r="BH62" s="22"/>
      <c r="BI62" s="22" t="str">
        <f t="shared" si="37"/>
        <v/>
      </c>
      <c r="BJ62" s="18" t="s">
        <v>130</v>
      </c>
    </row>
    <row r="63" spans="1:62" x14ac:dyDescent="0.25">
      <c r="A63" s="11" t="s">
        <v>51</v>
      </c>
      <c r="B63" s="18" t="s">
        <v>118</v>
      </c>
      <c r="C63" s="60"/>
      <c r="D63" s="33"/>
      <c r="E63" s="26" t="str">
        <f t="shared" si="33"/>
        <v/>
      </c>
      <c r="F63" s="27"/>
      <c r="G63" s="28"/>
      <c r="H63" s="29"/>
      <c r="I63" s="23" t="str">
        <f t="shared" si="88"/>
        <v/>
      </c>
      <c r="J63" s="26" t="str">
        <f t="shared" si="41"/>
        <v/>
      </c>
      <c r="K63" s="27"/>
      <c r="L63" s="28"/>
      <c r="M63" s="29"/>
      <c r="N63" s="23" t="str">
        <f t="shared" si="89"/>
        <v/>
      </c>
      <c r="O63" s="26" t="str">
        <f t="shared" si="90"/>
        <v/>
      </c>
      <c r="P63" s="27"/>
      <c r="Q63" s="28"/>
      <c r="R63" s="29"/>
      <c r="S63" s="23" t="str">
        <f t="shared" si="91"/>
        <v/>
      </c>
      <c r="T63" s="26" t="str">
        <f t="shared" si="92"/>
        <v/>
      </c>
      <c r="U63" s="27"/>
      <c r="V63" s="28"/>
      <c r="W63" s="29"/>
      <c r="X63" s="23" t="str">
        <f t="shared" si="93"/>
        <v/>
      </c>
      <c r="Y63" s="26" t="str">
        <f t="shared" si="94"/>
        <v/>
      </c>
      <c r="Z63" s="27"/>
      <c r="AA63" s="28"/>
      <c r="AB63" s="29"/>
      <c r="AC63" s="23" t="str">
        <f t="shared" si="95"/>
        <v/>
      </c>
      <c r="AD63" s="26" t="str">
        <f t="shared" si="96"/>
        <v/>
      </c>
      <c r="AE63" s="27"/>
      <c r="AF63" s="28"/>
      <c r="AG63" s="29"/>
      <c r="AH63" s="23" t="str">
        <f t="shared" si="97"/>
        <v/>
      </c>
      <c r="AI63" s="26" t="str">
        <f t="shared" si="98"/>
        <v/>
      </c>
      <c r="AJ63" s="27"/>
      <c r="AK63" s="28"/>
      <c r="AL63" s="29"/>
      <c r="AM63" s="23" t="str">
        <f t="shared" si="99"/>
        <v/>
      </c>
      <c r="AN63" s="26" t="str">
        <f t="shared" si="100"/>
        <v/>
      </c>
      <c r="AO63" s="27"/>
      <c r="AP63" s="28"/>
      <c r="AQ63" s="29"/>
      <c r="AR63" s="23" t="str">
        <f t="shared" si="101"/>
        <v/>
      </c>
      <c r="AS63" s="26" t="str">
        <f t="shared" si="102"/>
        <v/>
      </c>
      <c r="AT63" s="27"/>
      <c r="AU63" s="28"/>
      <c r="AV63" s="29"/>
      <c r="AW63" s="23" t="str">
        <f t="shared" si="103"/>
        <v/>
      </c>
      <c r="AX63" s="26" t="str">
        <f t="shared" si="104"/>
        <v/>
      </c>
      <c r="AY63" s="27"/>
      <c r="AZ63" s="28"/>
      <c r="BA63" s="29"/>
      <c r="BB63" s="23" t="str">
        <f t="shared" si="105"/>
        <v/>
      </c>
      <c r="BC63" s="26" t="str">
        <f t="shared" si="106"/>
        <v/>
      </c>
      <c r="BD63" s="22"/>
      <c r="BE63" s="22">
        <f t="shared" si="34"/>
        <v>0</v>
      </c>
      <c r="BF63" s="22">
        <f t="shared" si="35"/>
        <v>0</v>
      </c>
      <c r="BG63" s="22" t="str">
        <f t="shared" si="36"/>
        <v/>
      </c>
      <c r="BH63" s="22"/>
      <c r="BI63" s="22" t="str">
        <f t="shared" si="37"/>
        <v/>
      </c>
      <c r="BJ63" s="18" t="s">
        <v>130</v>
      </c>
    </row>
    <row r="64" spans="1:62" x14ac:dyDescent="0.25">
      <c r="A64" s="11" t="s">
        <v>52</v>
      </c>
      <c r="B64" s="18" t="s">
        <v>128</v>
      </c>
      <c r="C64" s="59"/>
      <c r="D64" s="25"/>
      <c r="E64" s="26" t="str">
        <f t="shared" si="33"/>
        <v/>
      </c>
      <c r="F64" s="27"/>
      <c r="G64" s="28"/>
      <c r="H64" s="29"/>
      <c r="I64" s="23" t="str">
        <f>IF(F64="","",(BaseLine-F64)/ChzCupSlv)</f>
        <v/>
      </c>
      <c r="J64" s="26" t="str">
        <f>IF(K64="",(""),((F64+H64*ChzCupSlv)+G64-K64))</f>
        <v/>
      </c>
      <c r="K64" s="27"/>
      <c r="L64" s="28"/>
      <c r="M64" s="29"/>
      <c r="N64" s="23" t="str">
        <f>IF(K64="","",(BaseLine-K64)/ChzCupSlv)</f>
        <v/>
      </c>
      <c r="O64" s="26" t="str">
        <f>IF(P64="",(""),((K64+M64*ChzCupSlv)+L64-P64))</f>
        <v/>
      </c>
      <c r="P64" s="27"/>
      <c r="Q64" s="28"/>
      <c r="R64" s="29"/>
      <c r="S64" s="23" t="str">
        <f>IF(P64="","",(BaseLine-P64)/ChzCupSlv)</f>
        <v/>
      </c>
      <c r="T64" s="26" t="str">
        <f>IF(U64="",(""),((P64+R64*ChzCupSlv)+Q64-U64))</f>
        <v/>
      </c>
      <c r="U64" s="27"/>
      <c r="V64" s="28"/>
      <c r="W64" s="29"/>
      <c r="X64" s="23" t="str">
        <f>IF(U64="","",(BaseLine-U64)/ChzCupSlv)</f>
        <v/>
      </c>
      <c r="Y64" s="26" t="str">
        <f>IF(Z64="",(""),((U64+W64*ChzCupSlv)+V64-Z64))</f>
        <v/>
      </c>
      <c r="Z64" s="27"/>
      <c r="AA64" s="28"/>
      <c r="AB64" s="29"/>
      <c r="AC64" s="23" t="str">
        <f>IF(Z64="","",(BaseLine-Z64)/ChzCupSlv)</f>
        <v/>
      </c>
      <c r="AD64" s="26" t="str">
        <f>IF(AE64="",(""),((Z64+AB64*ChzCupSlv)+AA64-AE64))</f>
        <v/>
      </c>
      <c r="AE64" s="27"/>
      <c r="AF64" s="28"/>
      <c r="AG64" s="29"/>
      <c r="AH64" s="23" t="str">
        <f>IF(AE64="","",(BaseLine-AE64)/ChzCupSlv)</f>
        <v/>
      </c>
      <c r="AI64" s="26" t="str">
        <f>IF(AJ64="",(""),((AE64+AG64*ChzCupSlv)+AF64-AJ64))</f>
        <v/>
      </c>
      <c r="AJ64" s="27"/>
      <c r="AK64" s="28"/>
      <c r="AL64" s="29"/>
      <c r="AM64" s="23" t="str">
        <f>IF(AJ64="","",(BaseLine-AJ64)/ChzCupSlv)</f>
        <v/>
      </c>
      <c r="AN64" s="26" t="str">
        <f>IF(AO64="",(""),((AJ64+AL64*ChzCupSlv)+AK64-AO64))</f>
        <v/>
      </c>
      <c r="AO64" s="27"/>
      <c r="AP64" s="28"/>
      <c r="AQ64" s="29"/>
      <c r="AR64" s="23" t="str">
        <f>IF(AO64="","",(BaseLine-AO64)/ChzCupSlv)</f>
        <v/>
      </c>
      <c r="AS64" s="26" t="str">
        <f>IF(AT64="",(""),((AO64+AQ64*ChzCupSlv)+AP64-AT64))</f>
        <v/>
      </c>
      <c r="AT64" s="27"/>
      <c r="AU64" s="28"/>
      <c r="AV64" s="29"/>
      <c r="AW64" s="23" t="str">
        <f>IF(AT64="","",(BaseLine-AT64)/ChzCupSlv)</f>
        <v/>
      </c>
      <c r="AX64" s="26" t="str">
        <f>IF(AY64="",(""),((AT64+AV64*ChzCupSlv)+AU64-AY64))</f>
        <v/>
      </c>
      <c r="AY64" s="27"/>
      <c r="AZ64" s="28"/>
      <c r="BA64" s="29"/>
      <c r="BB64" s="23" t="str">
        <f>IF(AY64="","",(BaseLine-AY64)/ChzCupSlv)</f>
        <v/>
      </c>
      <c r="BC64" s="26" t="str">
        <f>IF(BD64="",(""),((AY64+BA64*ChzCupSlv)+AZ64-BD64))</f>
        <v/>
      </c>
      <c r="BD64" s="22"/>
      <c r="BE64" s="22">
        <f t="shared" si="34"/>
        <v>0</v>
      </c>
      <c r="BF64" s="22">
        <f t="shared" si="35"/>
        <v>0</v>
      </c>
      <c r="BG64" s="22" t="str">
        <f t="shared" si="36"/>
        <v/>
      </c>
      <c r="BH64" s="22"/>
      <c r="BI64" s="22" t="str">
        <f t="shared" si="37"/>
        <v/>
      </c>
      <c r="BJ64" s="18">
        <v>10</v>
      </c>
    </row>
    <row r="65" spans="1:62" x14ac:dyDescent="0.25">
      <c r="A65" s="11" t="s">
        <v>53</v>
      </c>
      <c r="B65" s="18" t="s">
        <v>119</v>
      </c>
      <c r="C65" s="59"/>
      <c r="D65" s="25"/>
      <c r="E65" s="26" t="str">
        <f t="shared" si="33"/>
        <v/>
      </c>
      <c r="F65" s="27"/>
      <c r="G65" s="28"/>
      <c r="H65" s="29"/>
      <c r="I65" s="23" t="str">
        <f t="shared" si="88"/>
        <v/>
      </c>
      <c r="J65" s="26" t="str">
        <f t="shared" si="41"/>
        <v/>
      </c>
      <c r="K65" s="27"/>
      <c r="L65" s="28"/>
      <c r="M65" s="29"/>
      <c r="N65" s="23" t="str">
        <f t="shared" si="89"/>
        <v/>
      </c>
      <c r="O65" s="26" t="str">
        <f t="shared" si="90"/>
        <v/>
      </c>
      <c r="P65" s="27"/>
      <c r="Q65" s="28"/>
      <c r="R65" s="29"/>
      <c r="S65" s="23" t="str">
        <f t="shared" si="91"/>
        <v/>
      </c>
      <c r="T65" s="26" t="str">
        <f t="shared" si="92"/>
        <v/>
      </c>
      <c r="U65" s="27"/>
      <c r="V65" s="28"/>
      <c r="W65" s="29"/>
      <c r="X65" s="23" t="str">
        <f t="shared" si="93"/>
        <v/>
      </c>
      <c r="Y65" s="26" t="str">
        <f t="shared" si="94"/>
        <v/>
      </c>
      <c r="Z65" s="27"/>
      <c r="AA65" s="28"/>
      <c r="AB65" s="29"/>
      <c r="AC65" s="23" t="str">
        <f t="shared" si="95"/>
        <v/>
      </c>
      <c r="AD65" s="26" t="str">
        <f t="shared" si="96"/>
        <v/>
      </c>
      <c r="AE65" s="27"/>
      <c r="AF65" s="28"/>
      <c r="AG65" s="29"/>
      <c r="AH65" s="23" t="str">
        <f t="shared" si="97"/>
        <v/>
      </c>
      <c r="AI65" s="26" t="str">
        <f t="shared" si="98"/>
        <v/>
      </c>
      <c r="AJ65" s="27"/>
      <c r="AK65" s="28"/>
      <c r="AL65" s="29"/>
      <c r="AM65" s="23" t="str">
        <f t="shared" si="99"/>
        <v/>
      </c>
      <c r="AN65" s="26" t="str">
        <f t="shared" si="100"/>
        <v/>
      </c>
      <c r="AO65" s="27"/>
      <c r="AP65" s="28"/>
      <c r="AQ65" s="29"/>
      <c r="AR65" s="23" t="str">
        <f t="shared" si="101"/>
        <v/>
      </c>
      <c r="AS65" s="26" t="str">
        <f t="shared" si="102"/>
        <v/>
      </c>
      <c r="AT65" s="27"/>
      <c r="AU65" s="28"/>
      <c r="AV65" s="29"/>
      <c r="AW65" s="23" t="str">
        <f t="shared" si="103"/>
        <v/>
      </c>
      <c r="AX65" s="26" t="str">
        <f t="shared" si="104"/>
        <v/>
      </c>
      <c r="AY65" s="27"/>
      <c r="AZ65" s="28"/>
      <c r="BA65" s="29"/>
      <c r="BB65" s="23" t="str">
        <f t="shared" si="105"/>
        <v/>
      </c>
      <c r="BC65" s="26" t="str">
        <f t="shared" si="106"/>
        <v/>
      </c>
      <c r="BD65" s="22"/>
      <c r="BE65" s="22">
        <f t="shared" si="34"/>
        <v>0</v>
      </c>
      <c r="BF65" s="22">
        <f t="shared" si="35"/>
        <v>0</v>
      </c>
      <c r="BG65" s="22" t="str">
        <f t="shared" si="36"/>
        <v/>
      </c>
      <c r="BH65" s="22"/>
      <c r="BI65" s="22" t="str">
        <f t="shared" si="37"/>
        <v/>
      </c>
      <c r="BJ65" s="18">
        <v>1</v>
      </c>
    </row>
    <row r="66" spans="1:62" x14ac:dyDescent="0.25">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row>
    <row r="67" spans="1:62" x14ac:dyDescent="0.25">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row>
    <row r="68" spans="1:62" s="3" customFormat="1" x14ac:dyDescent="0.25">
      <c r="A68" s="7" t="s">
        <v>0</v>
      </c>
      <c r="B68" s="38"/>
      <c r="C68" s="55"/>
      <c r="D68" s="56" t="s">
        <v>132</v>
      </c>
      <c r="E68" s="56"/>
      <c r="F68" s="57" t="s">
        <v>132</v>
      </c>
      <c r="G68" s="58"/>
      <c r="H68" s="58"/>
      <c r="I68" s="58"/>
      <c r="J68" s="58"/>
      <c r="K68" s="57" t="s">
        <v>132</v>
      </c>
      <c r="L68" s="58"/>
      <c r="M68" s="58"/>
      <c r="N68" s="58"/>
      <c r="O68" s="58"/>
      <c r="P68" s="57" t="s">
        <v>132</v>
      </c>
      <c r="Q68" s="58"/>
      <c r="R68" s="58"/>
      <c r="S68" s="58"/>
      <c r="T68" s="58"/>
      <c r="U68" s="57" t="s">
        <v>132</v>
      </c>
      <c r="V68" s="58"/>
      <c r="W68" s="58"/>
      <c r="X68" s="58"/>
      <c r="Y68" s="58"/>
      <c r="Z68" s="57" t="s">
        <v>132</v>
      </c>
      <c r="AA68" s="58"/>
      <c r="AB68" s="58"/>
      <c r="AC68" s="58"/>
      <c r="AD68" s="58"/>
      <c r="AE68" s="57" t="s">
        <v>132</v>
      </c>
      <c r="AF68" s="58"/>
      <c r="AG68" s="58"/>
      <c r="AH68" s="58"/>
      <c r="AI68" s="58"/>
      <c r="AJ68" s="57" t="s">
        <v>132</v>
      </c>
      <c r="AK68" s="58"/>
      <c r="AL68" s="58"/>
      <c r="AM68" s="58"/>
      <c r="AN68" s="58"/>
      <c r="AO68" s="57" t="s">
        <v>132</v>
      </c>
      <c r="AP68" s="58"/>
      <c r="AQ68" s="58"/>
      <c r="AR68" s="58"/>
      <c r="AS68" s="58"/>
      <c r="AT68" s="57" t="s">
        <v>132</v>
      </c>
      <c r="AU68" s="58"/>
      <c r="AV68" s="58"/>
      <c r="AW68" s="58"/>
      <c r="AX68" s="58"/>
      <c r="AY68" s="57" t="s">
        <v>132</v>
      </c>
      <c r="AZ68" s="58"/>
      <c r="BA68" s="58"/>
      <c r="BB68" s="58"/>
      <c r="BC68" s="58"/>
      <c r="BD68" s="40"/>
      <c r="BE68" s="22"/>
      <c r="BF68" s="22"/>
      <c r="BG68" s="22"/>
      <c r="BH68" s="22"/>
      <c r="BI68" s="22"/>
      <c r="BJ68" s="38"/>
    </row>
    <row r="69" spans="1:62" s="3" customFormat="1" x14ac:dyDescent="0.25">
      <c r="A69" s="7" t="s">
        <v>1</v>
      </c>
      <c r="B69" s="38"/>
      <c r="C69" s="55"/>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40"/>
      <c r="BE69" s="22"/>
      <c r="BF69" s="22"/>
      <c r="BG69" s="22"/>
      <c r="BH69" s="22"/>
      <c r="BI69" s="22"/>
      <c r="BJ69" s="38"/>
    </row>
    <row r="70" spans="1:62" s="1" customFormat="1" x14ac:dyDescent="0.25">
      <c r="A70" s="10" t="s">
        <v>54</v>
      </c>
      <c r="B70" s="9" t="s">
        <v>85</v>
      </c>
      <c r="C70" s="44" t="s">
        <v>135</v>
      </c>
      <c r="D70" s="44" t="s">
        <v>134</v>
      </c>
      <c r="E70" s="24" t="s">
        <v>16</v>
      </c>
      <c r="F70" s="24" t="s">
        <v>15</v>
      </c>
      <c r="G70" s="24" t="s">
        <v>83</v>
      </c>
      <c r="H70" s="24" t="s">
        <v>82</v>
      </c>
      <c r="I70" s="24" t="s">
        <v>81</v>
      </c>
      <c r="J70" s="24" t="s">
        <v>16</v>
      </c>
      <c r="K70" s="24" t="s">
        <v>15</v>
      </c>
      <c r="L70" s="24" t="s">
        <v>83</v>
      </c>
      <c r="M70" s="24" t="s">
        <v>82</v>
      </c>
      <c r="N70" s="24" t="s">
        <v>81</v>
      </c>
      <c r="O70" s="24" t="s">
        <v>16</v>
      </c>
      <c r="P70" s="24" t="s">
        <v>15</v>
      </c>
      <c r="Q70" s="24" t="s">
        <v>83</v>
      </c>
      <c r="R70" s="24" t="s">
        <v>82</v>
      </c>
      <c r="S70" s="24" t="s">
        <v>81</v>
      </c>
      <c r="T70" s="24" t="s">
        <v>16</v>
      </c>
      <c r="U70" s="24" t="s">
        <v>15</v>
      </c>
      <c r="V70" s="24" t="s">
        <v>83</v>
      </c>
      <c r="W70" s="24" t="s">
        <v>82</v>
      </c>
      <c r="X70" s="24" t="s">
        <v>81</v>
      </c>
      <c r="Y70" s="24" t="s">
        <v>16</v>
      </c>
      <c r="Z70" s="24" t="s">
        <v>15</v>
      </c>
      <c r="AA70" s="24" t="s">
        <v>83</v>
      </c>
      <c r="AB70" s="24" t="s">
        <v>82</v>
      </c>
      <c r="AC70" s="24" t="s">
        <v>81</v>
      </c>
      <c r="AD70" s="24" t="s">
        <v>16</v>
      </c>
      <c r="AE70" s="24" t="s">
        <v>15</v>
      </c>
      <c r="AF70" s="24" t="s">
        <v>83</v>
      </c>
      <c r="AG70" s="24" t="s">
        <v>82</v>
      </c>
      <c r="AH70" s="24" t="s">
        <v>81</v>
      </c>
      <c r="AI70" s="24" t="s">
        <v>16</v>
      </c>
      <c r="AJ70" s="24" t="s">
        <v>15</v>
      </c>
      <c r="AK70" s="24" t="s">
        <v>83</v>
      </c>
      <c r="AL70" s="24" t="s">
        <v>82</v>
      </c>
      <c r="AM70" s="24" t="s">
        <v>81</v>
      </c>
      <c r="AN70" s="24" t="s">
        <v>16</v>
      </c>
      <c r="AO70" s="24" t="s">
        <v>15</v>
      </c>
      <c r="AP70" s="24" t="s">
        <v>83</v>
      </c>
      <c r="AQ70" s="24" t="s">
        <v>82</v>
      </c>
      <c r="AR70" s="24" t="s">
        <v>81</v>
      </c>
      <c r="AS70" s="24" t="s">
        <v>16</v>
      </c>
      <c r="AT70" s="24" t="s">
        <v>15</v>
      </c>
      <c r="AU70" s="24" t="s">
        <v>83</v>
      </c>
      <c r="AV70" s="24" t="s">
        <v>82</v>
      </c>
      <c r="AW70" s="24" t="s">
        <v>81</v>
      </c>
      <c r="AX70" s="24" t="s">
        <v>16</v>
      </c>
      <c r="AY70" s="24" t="s">
        <v>15</v>
      </c>
      <c r="AZ70" s="24" t="s">
        <v>83</v>
      </c>
      <c r="BA70" s="24" t="s">
        <v>82</v>
      </c>
      <c r="BB70" s="24" t="s">
        <v>81</v>
      </c>
      <c r="BC70" s="24" t="s">
        <v>16</v>
      </c>
      <c r="BD70" s="24" t="s">
        <v>77</v>
      </c>
      <c r="BE70" s="24" t="s">
        <v>17</v>
      </c>
      <c r="BF70" s="24" t="s">
        <v>125</v>
      </c>
      <c r="BG70" s="24" t="s">
        <v>78</v>
      </c>
      <c r="BH70" s="24" t="s">
        <v>79</v>
      </c>
      <c r="BI70" s="24" t="s">
        <v>80</v>
      </c>
      <c r="BJ70" s="9" t="s">
        <v>131</v>
      </c>
    </row>
    <row r="71" spans="1:62" x14ac:dyDescent="0.25">
      <c r="A71" s="8" t="s">
        <v>55</v>
      </c>
      <c r="B71" s="21">
        <v>48</v>
      </c>
      <c r="C71" s="59"/>
      <c r="D71" s="25"/>
      <c r="E71" s="26" t="str">
        <f t="shared" ref="E71:E84" si="107">IF(F71="",(""),(D71+C71-F71))</f>
        <v/>
      </c>
      <c r="F71" s="27"/>
      <c r="G71" s="28"/>
      <c r="H71" s="29"/>
      <c r="I71" s="23" t="str">
        <f t="shared" ref="I71:I84" si="108">IF(F71="","",(BaseLine-F71))</f>
        <v/>
      </c>
      <c r="J71" s="26" t="str">
        <f t="shared" ref="J71:J84" si="109">IF(K71="",(""),((F71+H71)+G71-K71))</f>
        <v/>
      </c>
      <c r="K71" s="27"/>
      <c r="L71" s="28"/>
      <c r="M71" s="29"/>
      <c r="N71" s="23" t="str">
        <f t="shared" ref="N71:N84" si="110">IF(K71="","",(BaseLine-K71))</f>
        <v/>
      </c>
      <c r="O71" s="26" t="str">
        <f t="shared" ref="O71:O84" si="111">IF(P71="",(""),((K71+M71)+L71-P71))</f>
        <v/>
      </c>
      <c r="P71" s="27"/>
      <c r="Q71" s="28"/>
      <c r="R71" s="29"/>
      <c r="S71" s="23" t="str">
        <f t="shared" ref="S71:S84" si="112">IF(P71="","",(BaseLine-P71))</f>
        <v/>
      </c>
      <c r="T71" s="26" t="str">
        <f t="shared" ref="T71:T84" si="113">IF(U71="",(""),((P71+R71)+Q71-U71))</f>
        <v/>
      </c>
      <c r="U71" s="27"/>
      <c r="V71" s="28"/>
      <c r="W71" s="29"/>
      <c r="X71" s="23" t="str">
        <f t="shared" ref="X71:X84" si="114">IF(U71="","",(BaseLine-U71))</f>
        <v/>
      </c>
      <c r="Y71" s="26" t="str">
        <f t="shared" ref="Y71:Y84" si="115">IF(Z71="",(""),((U71+W71)+V71-Z71))</f>
        <v/>
      </c>
      <c r="Z71" s="27"/>
      <c r="AA71" s="28"/>
      <c r="AB71" s="29"/>
      <c r="AC71" s="23" t="str">
        <f t="shared" ref="AC71:AC84" si="116">IF(Z71="","",(BaseLine-Z71))</f>
        <v/>
      </c>
      <c r="AD71" s="26" t="str">
        <f t="shared" ref="AD71:AD84" si="117">IF(AE71="",(""),((Z71+AB71)+AA71-AE71))</f>
        <v/>
      </c>
      <c r="AE71" s="27"/>
      <c r="AF71" s="28"/>
      <c r="AG71" s="29"/>
      <c r="AH71" s="23" t="str">
        <f t="shared" ref="AH71:AH84" si="118">IF(AE71="","",(BaseLine-AE71))</f>
        <v/>
      </c>
      <c r="AI71" s="26" t="str">
        <f t="shared" ref="AI71:AI84" si="119">IF(AJ71="",(""),((AE71+AG71)+AF71-AJ71))</f>
        <v/>
      </c>
      <c r="AJ71" s="27"/>
      <c r="AK71" s="28"/>
      <c r="AL71" s="29"/>
      <c r="AM71" s="23" t="str">
        <f t="shared" ref="AM71:AM84" si="120">IF(AJ71="","",(BaseLine-AJ71))</f>
        <v/>
      </c>
      <c r="AN71" s="26" t="str">
        <f t="shared" ref="AN71:AN84" si="121">IF(AO71="",(""),((AJ71+AL71)+AK71-AO71))</f>
        <v/>
      </c>
      <c r="AO71" s="27"/>
      <c r="AP71" s="28"/>
      <c r="AQ71" s="29"/>
      <c r="AR71" s="23" t="str">
        <f t="shared" ref="AR71:AR84" si="122">IF(AO71="","",(BaseLine-AO71))</f>
        <v/>
      </c>
      <c r="AS71" s="26" t="str">
        <f t="shared" ref="AS71:AS84" si="123">IF(AT71="",(""),((AO71+AQ71)+AP71-AT71))</f>
        <v/>
      </c>
      <c r="AT71" s="27"/>
      <c r="AU71" s="28"/>
      <c r="AV71" s="29"/>
      <c r="AW71" s="23" t="str">
        <f t="shared" ref="AW71:AW84" si="124">IF(AT71="","",(BaseLine-AT71))</f>
        <v/>
      </c>
      <c r="AX71" s="26" t="str">
        <f t="shared" ref="AX71:AX84" si="125">IF(AY71="",(""),((AT71+AV71)+AU71-AY71))</f>
        <v/>
      </c>
      <c r="AY71" s="27"/>
      <c r="AZ71" s="28"/>
      <c r="BA71" s="29"/>
      <c r="BB71" s="23" t="str">
        <f t="shared" ref="BB71:BB84" si="126">IF(AY71="","",(BaseLine-AY71))</f>
        <v/>
      </c>
      <c r="BC71" s="26" t="str">
        <f t="shared" ref="BC71:BC84" si="127">IF(BD71="",(""),((AY71+BA71)+AZ71-BD71))</f>
        <v/>
      </c>
      <c r="BD71" s="22"/>
      <c r="BE71" s="22">
        <f t="shared" ref="BE71:BE84" si="128">SUM(BA71,AQ71,AL71,AG71,AB71,W71,R71,M71,H71,AV71,D71)</f>
        <v>0</v>
      </c>
      <c r="BF71" s="22">
        <f t="shared" ref="BF71:BF84" si="129">SUM(AX71,BC71,AS71,AN71,AI71,AD71,Y71,T71,O71,J71,E71)</f>
        <v>0</v>
      </c>
      <c r="BG71" s="22" t="str">
        <f t="shared" ref="BG71:BG84" si="130">IF(F71="","",AVERAGE(BC71,AS71,AN71,AI71,AD71,Y71,T71,O71,J71,E71,AX71))</f>
        <v/>
      </c>
      <c r="BH71" s="22"/>
      <c r="BI71" s="22" t="str">
        <f t="shared" ref="BI71:BI84" si="131">IF(BG71="","",(BG71+BH71))</f>
        <v/>
      </c>
      <c r="BJ71" s="37" t="s">
        <v>129</v>
      </c>
    </row>
    <row r="72" spans="1:62" x14ac:dyDescent="0.25">
      <c r="A72" s="8" t="s">
        <v>56</v>
      </c>
      <c r="B72" s="21">
        <v>36</v>
      </c>
      <c r="C72" s="59"/>
      <c r="D72" s="25"/>
      <c r="E72" s="26" t="str">
        <f t="shared" si="107"/>
        <v/>
      </c>
      <c r="F72" s="27"/>
      <c r="G72" s="28"/>
      <c r="H72" s="29"/>
      <c r="I72" s="23" t="str">
        <f t="shared" si="108"/>
        <v/>
      </c>
      <c r="J72" s="26" t="str">
        <f t="shared" si="109"/>
        <v/>
      </c>
      <c r="K72" s="27"/>
      <c r="L72" s="28"/>
      <c r="M72" s="29"/>
      <c r="N72" s="23" t="str">
        <f t="shared" si="110"/>
        <v/>
      </c>
      <c r="O72" s="26" t="str">
        <f t="shared" si="111"/>
        <v/>
      </c>
      <c r="P72" s="27"/>
      <c r="Q72" s="28"/>
      <c r="R72" s="29"/>
      <c r="S72" s="23" t="str">
        <f t="shared" si="112"/>
        <v/>
      </c>
      <c r="T72" s="26" t="str">
        <f t="shared" si="113"/>
        <v/>
      </c>
      <c r="U72" s="27"/>
      <c r="V72" s="28"/>
      <c r="W72" s="29"/>
      <c r="X72" s="23" t="str">
        <f t="shared" si="114"/>
        <v/>
      </c>
      <c r="Y72" s="26" t="str">
        <f t="shared" si="115"/>
        <v/>
      </c>
      <c r="Z72" s="27"/>
      <c r="AA72" s="28"/>
      <c r="AB72" s="29"/>
      <c r="AC72" s="23" t="str">
        <f t="shared" si="116"/>
        <v/>
      </c>
      <c r="AD72" s="26" t="str">
        <f t="shared" si="117"/>
        <v/>
      </c>
      <c r="AE72" s="27"/>
      <c r="AF72" s="28"/>
      <c r="AG72" s="29"/>
      <c r="AH72" s="23" t="str">
        <f t="shared" si="118"/>
        <v/>
      </c>
      <c r="AI72" s="26" t="str">
        <f t="shared" si="119"/>
        <v/>
      </c>
      <c r="AJ72" s="27"/>
      <c r="AK72" s="28"/>
      <c r="AL72" s="29"/>
      <c r="AM72" s="23" t="str">
        <f t="shared" si="120"/>
        <v/>
      </c>
      <c r="AN72" s="26" t="str">
        <f t="shared" si="121"/>
        <v/>
      </c>
      <c r="AO72" s="27"/>
      <c r="AP72" s="28"/>
      <c r="AQ72" s="29"/>
      <c r="AR72" s="23" t="str">
        <f t="shared" si="122"/>
        <v/>
      </c>
      <c r="AS72" s="26" t="str">
        <f t="shared" si="123"/>
        <v/>
      </c>
      <c r="AT72" s="27"/>
      <c r="AU72" s="28"/>
      <c r="AV72" s="29"/>
      <c r="AW72" s="23" t="str">
        <f t="shared" si="124"/>
        <v/>
      </c>
      <c r="AX72" s="26" t="str">
        <f t="shared" si="125"/>
        <v/>
      </c>
      <c r="AY72" s="27"/>
      <c r="AZ72" s="28"/>
      <c r="BA72" s="29"/>
      <c r="BB72" s="23" t="str">
        <f t="shared" si="126"/>
        <v/>
      </c>
      <c r="BC72" s="26" t="str">
        <f t="shared" si="127"/>
        <v/>
      </c>
      <c r="BD72" s="22"/>
      <c r="BE72" s="22">
        <f t="shared" si="128"/>
        <v>0</v>
      </c>
      <c r="BF72" s="22">
        <f t="shared" si="129"/>
        <v>0</v>
      </c>
      <c r="BG72" s="22" t="str">
        <f t="shared" si="130"/>
        <v/>
      </c>
      <c r="BH72" s="22"/>
      <c r="BI72" s="22" t="str">
        <f t="shared" si="131"/>
        <v/>
      </c>
      <c r="BJ72" s="37" t="s">
        <v>129</v>
      </c>
    </row>
    <row r="73" spans="1:62" x14ac:dyDescent="0.25">
      <c r="A73" s="8" t="s">
        <v>57</v>
      </c>
      <c r="B73" s="21">
        <v>36</v>
      </c>
      <c r="C73" s="59"/>
      <c r="D73" s="25"/>
      <c r="E73" s="26" t="str">
        <f t="shared" si="107"/>
        <v/>
      </c>
      <c r="F73" s="27"/>
      <c r="G73" s="28"/>
      <c r="H73" s="29"/>
      <c r="I73" s="23" t="str">
        <f t="shared" si="108"/>
        <v/>
      </c>
      <c r="J73" s="26" t="str">
        <f t="shared" si="109"/>
        <v/>
      </c>
      <c r="K73" s="27"/>
      <c r="L73" s="28"/>
      <c r="M73" s="29"/>
      <c r="N73" s="23" t="str">
        <f t="shared" si="110"/>
        <v/>
      </c>
      <c r="O73" s="26" t="str">
        <f t="shared" si="111"/>
        <v/>
      </c>
      <c r="P73" s="27"/>
      <c r="Q73" s="28"/>
      <c r="R73" s="29"/>
      <c r="S73" s="23" t="str">
        <f t="shared" si="112"/>
        <v/>
      </c>
      <c r="T73" s="26" t="str">
        <f t="shared" si="113"/>
        <v/>
      </c>
      <c r="U73" s="27"/>
      <c r="V73" s="28"/>
      <c r="W73" s="29"/>
      <c r="X73" s="23" t="str">
        <f t="shared" si="114"/>
        <v/>
      </c>
      <c r="Y73" s="26" t="str">
        <f t="shared" si="115"/>
        <v/>
      </c>
      <c r="Z73" s="27"/>
      <c r="AA73" s="28"/>
      <c r="AB73" s="29"/>
      <c r="AC73" s="23" t="str">
        <f t="shared" si="116"/>
        <v/>
      </c>
      <c r="AD73" s="26" t="str">
        <f t="shared" si="117"/>
        <v/>
      </c>
      <c r="AE73" s="27"/>
      <c r="AF73" s="28"/>
      <c r="AG73" s="29"/>
      <c r="AH73" s="23" t="str">
        <f t="shared" si="118"/>
        <v/>
      </c>
      <c r="AI73" s="26" t="str">
        <f t="shared" si="119"/>
        <v/>
      </c>
      <c r="AJ73" s="27"/>
      <c r="AK73" s="28"/>
      <c r="AL73" s="29"/>
      <c r="AM73" s="23" t="str">
        <f t="shared" si="120"/>
        <v/>
      </c>
      <c r="AN73" s="26" t="str">
        <f t="shared" si="121"/>
        <v/>
      </c>
      <c r="AO73" s="27"/>
      <c r="AP73" s="28"/>
      <c r="AQ73" s="29"/>
      <c r="AR73" s="23" t="str">
        <f t="shared" si="122"/>
        <v/>
      </c>
      <c r="AS73" s="26" t="str">
        <f t="shared" si="123"/>
        <v/>
      </c>
      <c r="AT73" s="27"/>
      <c r="AU73" s="28"/>
      <c r="AV73" s="29"/>
      <c r="AW73" s="23" t="str">
        <f t="shared" si="124"/>
        <v/>
      </c>
      <c r="AX73" s="26" t="str">
        <f t="shared" si="125"/>
        <v/>
      </c>
      <c r="AY73" s="27"/>
      <c r="AZ73" s="28"/>
      <c r="BA73" s="29"/>
      <c r="BB73" s="23" t="str">
        <f t="shared" si="126"/>
        <v/>
      </c>
      <c r="BC73" s="26" t="str">
        <f t="shared" si="127"/>
        <v/>
      </c>
      <c r="BD73" s="22"/>
      <c r="BE73" s="22">
        <f t="shared" si="128"/>
        <v>0</v>
      </c>
      <c r="BF73" s="22">
        <f t="shared" si="129"/>
        <v>0</v>
      </c>
      <c r="BG73" s="22" t="str">
        <f t="shared" si="130"/>
        <v/>
      </c>
      <c r="BH73" s="22"/>
      <c r="BI73" s="22" t="str">
        <f t="shared" si="131"/>
        <v/>
      </c>
      <c r="BJ73" s="37" t="s">
        <v>129</v>
      </c>
    </row>
    <row r="74" spans="1:62" x14ac:dyDescent="0.25">
      <c r="A74" s="8" t="s">
        <v>58</v>
      </c>
      <c r="B74" s="21">
        <v>36</v>
      </c>
      <c r="C74" s="59"/>
      <c r="D74" s="25"/>
      <c r="E74" s="26" t="str">
        <f t="shared" si="107"/>
        <v/>
      </c>
      <c r="F74" s="27"/>
      <c r="G74" s="28"/>
      <c r="H74" s="29"/>
      <c r="I74" s="23" t="str">
        <f t="shared" si="108"/>
        <v/>
      </c>
      <c r="J74" s="26" t="str">
        <f t="shared" si="109"/>
        <v/>
      </c>
      <c r="K74" s="27"/>
      <c r="L74" s="28"/>
      <c r="M74" s="29"/>
      <c r="N74" s="23" t="str">
        <f t="shared" si="110"/>
        <v/>
      </c>
      <c r="O74" s="26" t="str">
        <f t="shared" si="111"/>
        <v/>
      </c>
      <c r="P74" s="27"/>
      <c r="Q74" s="28"/>
      <c r="R74" s="29"/>
      <c r="S74" s="23" t="str">
        <f t="shared" si="112"/>
        <v/>
      </c>
      <c r="T74" s="26" t="str">
        <f t="shared" si="113"/>
        <v/>
      </c>
      <c r="U74" s="27"/>
      <c r="V74" s="28"/>
      <c r="W74" s="29"/>
      <c r="X74" s="23" t="str">
        <f t="shared" si="114"/>
        <v/>
      </c>
      <c r="Y74" s="26" t="str">
        <f t="shared" si="115"/>
        <v/>
      </c>
      <c r="Z74" s="27"/>
      <c r="AA74" s="28"/>
      <c r="AB74" s="29"/>
      <c r="AC74" s="23" t="str">
        <f t="shared" si="116"/>
        <v/>
      </c>
      <c r="AD74" s="26" t="str">
        <f t="shared" si="117"/>
        <v/>
      </c>
      <c r="AE74" s="27"/>
      <c r="AF74" s="28"/>
      <c r="AG74" s="29"/>
      <c r="AH74" s="23" t="str">
        <f t="shared" si="118"/>
        <v/>
      </c>
      <c r="AI74" s="26" t="str">
        <f t="shared" si="119"/>
        <v/>
      </c>
      <c r="AJ74" s="27"/>
      <c r="AK74" s="28"/>
      <c r="AL74" s="29"/>
      <c r="AM74" s="23" t="str">
        <f t="shared" si="120"/>
        <v/>
      </c>
      <c r="AN74" s="26" t="str">
        <f t="shared" si="121"/>
        <v/>
      </c>
      <c r="AO74" s="27"/>
      <c r="AP74" s="28"/>
      <c r="AQ74" s="29"/>
      <c r="AR74" s="23" t="str">
        <f t="shared" si="122"/>
        <v/>
      </c>
      <c r="AS74" s="26" t="str">
        <f t="shared" si="123"/>
        <v/>
      </c>
      <c r="AT74" s="27"/>
      <c r="AU74" s="28"/>
      <c r="AV74" s="29"/>
      <c r="AW74" s="23" t="str">
        <f t="shared" si="124"/>
        <v/>
      </c>
      <c r="AX74" s="26" t="str">
        <f t="shared" si="125"/>
        <v/>
      </c>
      <c r="AY74" s="27"/>
      <c r="AZ74" s="28"/>
      <c r="BA74" s="29"/>
      <c r="BB74" s="23" t="str">
        <f t="shared" si="126"/>
        <v/>
      </c>
      <c r="BC74" s="26" t="str">
        <f t="shared" si="127"/>
        <v/>
      </c>
      <c r="BD74" s="22"/>
      <c r="BE74" s="22">
        <f t="shared" si="128"/>
        <v>0</v>
      </c>
      <c r="BF74" s="22">
        <f t="shared" si="129"/>
        <v>0</v>
      </c>
      <c r="BG74" s="22" t="str">
        <f t="shared" si="130"/>
        <v/>
      </c>
      <c r="BH74" s="22"/>
      <c r="BI74" s="22" t="str">
        <f t="shared" si="131"/>
        <v/>
      </c>
      <c r="BJ74" s="37" t="s">
        <v>129</v>
      </c>
    </row>
    <row r="75" spans="1:62" x14ac:dyDescent="0.25">
      <c r="A75" s="8" t="s">
        <v>59</v>
      </c>
      <c r="B75" s="21">
        <v>36</v>
      </c>
      <c r="C75" s="59"/>
      <c r="D75" s="25"/>
      <c r="E75" s="26" t="str">
        <f t="shared" si="107"/>
        <v/>
      </c>
      <c r="F75" s="27"/>
      <c r="G75" s="28"/>
      <c r="H75" s="29"/>
      <c r="I75" s="23" t="str">
        <f t="shared" si="108"/>
        <v/>
      </c>
      <c r="J75" s="26" t="str">
        <f t="shared" si="109"/>
        <v/>
      </c>
      <c r="K75" s="27"/>
      <c r="L75" s="28"/>
      <c r="M75" s="29"/>
      <c r="N75" s="23" t="str">
        <f t="shared" si="110"/>
        <v/>
      </c>
      <c r="O75" s="26" t="str">
        <f t="shared" si="111"/>
        <v/>
      </c>
      <c r="P75" s="27"/>
      <c r="Q75" s="28"/>
      <c r="R75" s="29"/>
      <c r="S75" s="23" t="str">
        <f t="shared" si="112"/>
        <v/>
      </c>
      <c r="T75" s="26" t="str">
        <f t="shared" si="113"/>
        <v/>
      </c>
      <c r="U75" s="27"/>
      <c r="V75" s="28"/>
      <c r="W75" s="29"/>
      <c r="X75" s="23" t="str">
        <f t="shared" si="114"/>
        <v/>
      </c>
      <c r="Y75" s="26" t="str">
        <f t="shared" si="115"/>
        <v/>
      </c>
      <c r="Z75" s="27"/>
      <c r="AA75" s="28"/>
      <c r="AB75" s="29"/>
      <c r="AC75" s="23" t="str">
        <f t="shared" si="116"/>
        <v/>
      </c>
      <c r="AD75" s="26" t="str">
        <f t="shared" si="117"/>
        <v/>
      </c>
      <c r="AE75" s="27"/>
      <c r="AF75" s="28"/>
      <c r="AG75" s="29"/>
      <c r="AH75" s="23" t="str">
        <f t="shared" si="118"/>
        <v/>
      </c>
      <c r="AI75" s="26" t="str">
        <f t="shared" si="119"/>
        <v/>
      </c>
      <c r="AJ75" s="27"/>
      <c r="AK75" s="28"/>
      <c r="AL75" s="29"/>
      <c r="AM75" s="23" t="str">
        <f t="shared" si="120"/>
        <v/>
      </c>
      <c r="AN75" s="26" t="str">
        <f t="shared" si="121"/>
        <v/>
      </c>
      <c r="AO75" s="27"/>
      <c r="AP75" s="28"/>
      <c r="AQ75" s="29"/>
      <c r="AR75" s="23" t="str">
        <f t="shared" si="122"/>
        <v/>
      </c>
      <c r="AS75" s="26" t="str">
        <f t="shared" si="123"/>
        <v/>
      </c>
      <c r="AT75" s="27"/>
      <c r="AU75" s="28"/>
      <c r="AV75" s="29"/>
      <c r="AW75" s="23" t="str">
        <f t="shared" si="124"/>
        <v/>
      </c>
      <c r="AX75" s="26" t="str">
        <f t="shared" si="125"/>
        <v/>
      </c>
      <c r="AY75" s="27"/>
      <c r="AZ75" s="28"/>
      <c r="BA75" s="29"/>
      <c r="BB75" s="23" t="str">
        <f t="shared" si="126"/>
        <v/>
      </c>
      <c r="BC75" s="26" t="str">
        <f t="shared" si="127"/>
        <v/>
      </c>
      <c r="BD75" s="22"/>
      <c r="BE75" s="22">
        <f t="shared" si="128"/>
        <v>0</v>
      </c>
      <c r="BF75" s="22">
        <f t="shared" si="129"/>
        <v>0</v>
      </c>
      <c r="BG75" s="22" t="str">
        <f t="shared" si="130"/>
        <v/>
      </c>
      <c r="BH75" s="22"/>
      <c r="BI75" s="22" t="str">
        <f t="shared" si="131"/>
        <v/>
      </c>
      <c r="BJ75" s="37" t="s">
        <v>129</v>
      </c>
    </row>
    <row r="76" spans="1:62" x14ac:dyDescent="0.25">
      <c r="A76" s="8" t="s">
        <v>60</v>
      </c>
      <c r="B76" s="21">
        <v>36</v>
      </c>
      <c r="C76" s="59"/>
      <c r="D76" s="25"/>
      <c r="E76" s="26" t="str">
        <f t="shared" si="107"/>
        <v/>
      </c>
      <c r="F76" s="27"/>
      <c r="G76" s="28"/>
      <c r="H76" s="29"/>
      <c r="I76" s="23" t="str">
        <f t="shared" si="108"/>
        <v/>
      </c>
      <c r="J76" s="26" t="str">
        <f t="shared" si="109"/>
        <v/>
      </c>
      <c r="K76" s="27"/>
      <c r="L76" s="28"/>
      <c r="M76" s="29"/>
      <c r="N76" s="23" t="str">
        <f t="shared" si="110"/>
        <v/>
      </c>
      <c r="O76" s="26" t="str">
        <f t="shared" si="111"/>
        <v/>
      </c>
      <c r="P76" s="27"/>
      <c r="Q76" s="28"/>
      <c r="R76" s="29"/>
      <c r="S76" s="23" t="str">
        <f t="shared" si="112"/>
        <v/>
      </c>
      <c r="T76" s="26" t="str">
        <f t="shared" si="113"/>
        <v/>
      </c>
      <c r="U76" s="27"/>
      <c r="V76" s="28"/>
      <c r="W76" s="29"/>
      <c r="X76" s="23" t="str">
        <f t="shared" si="114"/>
        <v/>
      </c>
      <c r="Y76" s="26" t="str">
        <f t="shared" si="115"/>
        <v/>
      </c>
      <c r="Z76" s="27"/>
      <c r="AA76" s="28"/>
      <c r="AB76" s="29"/>
      <c r="AC76" s="23" t="str">
        <f t="shared" si="116"/>
        <v/>
      </c>
      <c r="AD76" s="26" t="str">
        <f t="shared" si="117"/>
        <v/>
      </c>
      <c r="AE76" s="27"/>
      <c r="AF76" s="28"/>
      <c r="AG76" s="29"/>
      <c r="AH76" s="23" t="str">
        <f t="shared" si="118"/>
        <v/>
      </c>
      <c r="AI76" s="26" t="str">
        <f t="shared" si="119"/>
        <v/>
      </c>
      <c r="AJ76" s="27"/>
      <c r="AK76" s="28"/>
      <c r="AL76" s="29"/>
      <c r="AM76" s="23" t="str">
        <f t="shared" si="120"/>
        <v/>
      </c>
      <c r="AN76" s="26" t="str">
        <f t="shared" si="121"/>
        <v/>
      </c>
      <c r="AO76" s="27"/>
      <c r="AP76" s="28"/>
      <c r="AQ76" s="29"/>
      <c r="AR76" s="23" t="str">
        <f t="shared" si="122"/>
        <v/>
      </c>
      <c r="AS76" s="26" t="str">
        <f t="shared" si="123"/>
        <v/>
      </c>
      <c r="AT76" s="27"/>
      <c r="AU76" s="28"/>
      <c r="AV76" s="29"/>
      <c r="AW76" s="23" t="str">
        <f t="shared" si="124"/>
        <v/>
      </c>
      <c r="AX76" s="26" t="str">
        <f t="shared" si="125"/>
        <v/>
      </c>
      <c r="AY76" s="27"/>
      <c r="AZ76" s="28"/>
      <c r="BA76" s="29"/>
      <c r="BB76" s="23" t="str">
        <f t="shared" si="126"/>
        <v/>
      </c>
      <c r="BC76" s="26" t="str">
        <f t="shared" si="127"/>
        <v/>
      </c>
      <c r="BD76" s="22"/>
      <c r="BE76" s="22">
        <f t="shared" si="128"/>
        <v>0</v>
      </c>
      <c r="BF76" s="22">
        <f t="shared" si="129"/>
        <v>0</v>
      </c>
      <c r="BG76" s="22" t="str">
        <f t="shared" si="130"/>
        <v/>
      </c>
      <c r="BH76" s="22"/>
      <c r="BI76" s="22" t="str">
        <f t="shared" si="131"/>
        <v/>
      </c>
      <c r="BJ76" s="37" t="s">
        <v>129</v>
      </c>
    </row>
    <row r="77" spans="1:62" x14ac:dyDescent="0.25">
      <c r="A77" s="8" t="s">
        <v>61</v>
      </c>
      <c r="B77" s="21">
        <v>36</v>
      </c>
      <c r="C77" s="59"/>
      <c r="D77" s="25"/>
      <c r="E77" s="26" t="str">
        <f t="shared" si="107"/>
        <v/>
      </c>
      <c r="F77" s="27"/>
      <c r="G77" s="28"/>
      <c r="H77" s="29"/>
      <c r="I77" s="23" t="str">
        <f t="shared" si="108"/>
        <v/>
      </c>
      <c r="J77" s="26" t="str">
        <f t="shared" si="109"/>
        <v/>
      </c>
      <c r="K77" s="27"/>
      <c r="L77" s="28"/>
      <c r="M77" s="29"/>
      <c r="N77" s="23" t="str">
        <f t="shared" si="110"/>
        <v/>
      </c>
      <c r="O77" s="26" t="str">
        <f t="shared" si="111"/>
        <v/>
      </c>
      <c r="P77" s="27"/>
      <c r="Q77" s="28"/>
      <c r="R77" s="29"/>
      <c r="S77" s="23" t="str">
        <f t="shared" si="112"/>
        <v/>
      </c>
      <c r="T77" s="26" t="str">
        <f t="shared" si="113"/>
        <v/>
      </c>
      <c r="U77" s="27"/>
      <c r="V77" s="28"/>
      <c r="W77" s="29"/>
      <c r="X77" s="23" t="str">
        <f t="shared" si="114"/>
        <v/>
      </c>
      <c r="Y77" s="26" t="str">
        <f t="shared" si="115"/>
        <v/>
      </c>
      <c r="Z77" s="27"/>
      <c r="AA77" s="28"/>
      <c r="AB77" s="29"/>
      <c r="AC77" s="23" t="str">
        <f t="shared" si="116"/>
        <v/>
      </c>
      <c r="AD77" s="26" t="str">
        <f t="shared" si="117"/>
        <v/>
      </c>
      <c r="AE77" s="27"/>
      <c r="AF77" s="28"/>
      <c r="AG77" s="29"/>
      <c r="AH77" s="23" t="str">
        <f t="shared" si="118"/>
        <v/>
      </c>
      <c r="AI77" s="26" t="str">
        <f t="shared" si="119"/>
        <v/>
      </c>
      <c r="AJ77" s="27"/>
      <c r="AK77" s="28"/>
      <c r="AL77" s="29"/>
      <c r="AM77" s="23" t="str">
        <f t="shared" si="120"/>
        <v/>
      </c>
      <c r="AN77" s="26" t="str">
        <f t="shared" si="121"/>
        <v/>
      </c>
      <c r="AO77" s="27"/>
      <c r="AP77" s="28"/>
      <c r="AQ77" s="29"/>
      <c r="AR77" s="23" t="str">
        <f t="shared" si="122"/>
        <v/>
      </c>
      <c r="AS77" s="26" t="str">
        <f t="shared" si="123"/>
        <v/>
      </c>
      <c r="AT77" s="27"/>
      <c r="AU77" s="28"/>
      <c r="AV77" s="29"/>
      <c r="AW77" s="23" t="str">
        <f t="shared" si="124"/>
        <v/>
      </c>
      <c r="AX77" s="26" t="str">
        <f t="shared" si="125"/>
        <v/>
      </c>
      <c r="AY77" s="27"/>
      <c r="AZ77" s="28"/>
      <c r="BA77" s="29"/>
      <c r="BB77" s="23" t="str">
        <f t="shared" si="126"/>
        <v/>
      </c>
      <c r="BC77" s="26" t="str">
        <f t="shared" si="127"/>
        <v/>
      </c>
      <c r="BD77" s="22"/>
      <c r="BE77" s="22">
        <f t="shared" si="128"/>
        <v>0</v>
      </c>
      <c r="BF77" s="22">
        <f t="shared" si="129"/>
        <v>0</v>
      </c>
      <c r="BG77" s="22" t="str">
        <f t="shared" si="130"/>
        <v/>
      </c>
      <c r="BH77" s="22"/>
      <c r="BI77" s="22" t="str">
        <f t="shared" si="131"/>
        <v/>
      </c>
      <c r="BJ77" s="37" t="s">
        <v>129</v>
      </c>
    </row>
    <row r="78" spans="1:62" x14ac:dyDescent="0.25">
      <c r="A78" s="8" t="s">
        <v>62</v>
      </c>
      <c r="B78" s="21">
        <v>48</v>
      </c>
      <c r="C78" s="59"/>
      <c r="D78" s="25"/>
      <c r="E78" s="26" t="str">
        <f t="shared" si="107"/>
        <v/>
      </c>
      <c r="F78" s="27"/>
      <c r="G78" s="28"/>
      <c r="H78" s="29"/>
      <c r="I78" s="23" t="str">
        <f t="shared" si="108"/>
        <v/>
      </c>
      <c r="J78" s="26" t="str">
        <f t="shared" si="109"/>
        <v/>
      </c>
      <c r="K78" s="27"/>
      <c r="L78" s="28"/>
      <c r="M78" s="29"/>
      <c r="N78" s="23" t="str">
        <f t="shared" si="110"/>
        <v/>
      </c>
      <c r="O78" s="26" t="str">
        <f t="shared" si="111"/>
        <v/>
      </c>
      <c r="P78" s="27"/>
      <c r="Q78" s="28"/>
      <c r="R78" s="29"/>
      <c r="S78" s="23" t="str">
        <f t="shared" si="112"/>
        <v/>
      </c>
      <c r="T78" s="26" t="str">
        <f t="shared" si="113"/>
        <v/>
      </c>
      <c r="U78" s="27"/>
      <c r="V78" s="28"/>
      <c r="W78" s="29"/>
      <c r="X78" s="23" t="str">
        <f t="shared" si="114"/>
        <v/>
      </c>
      <c r="Y78" s="26" t="str">
        <f t="shared" si="115"/>
        <v/>
      </c>
      <c r="Z78" s="27"/>
      <c r="AA78" s="28"/>
      <c r="AB78" s="29"/>
      <c r="AC78" s="23" t="str">
        <f t="shared" si="116"/>
        <v/>
      </c>
      <c r="AD78" s="26" t="str">
        <f t="shared" si="117"/>
        <v/>
      </c>
      <c r="AE78" s="27"/>
      <c r="AF78" s="28"/>
      <c r="AG78" s="29"/>
      <c r="AH78" s="23" t="str">
        <f t="shared" si="118"/>
        <v/>
      </c>
      <c r="AI78" s="26" t="str">
        <f t="shared" si="119"/>
        <v/>
      </c>
      <c r="AJ78" s="27"/>
      <c r="AK78" s="28"/>
      <c r="AL78" s="29"/>
      <c r="AM78" s="23" t="str">
        <f t="shared" si="120"/>
        <v/>
      </c>
      <c r="AN78" s="26" t="str">
        <f t="shared" si="121"/>
        <v/>
      </c>
      <c r="AO78" s="27"/>
      <c r="AP78" s="28"/>
      <c r="AQ78" s="29"/>
      <c r="AR78" s="23" t="str">
        <f t="shared" si="122"/>
        <v/>
      </c>
      <c r="AS78" s="26" t="str">
        <f t="shared" si="123"/>
        <v/>
      </c>
      <c r="AT78" s="27"/>
      <c r="AU78" s="28"/>
      <c r="AV78" s="29"/>
      <c r="AW78" s="23" t="str">
        <f t="shared" si="124"/>
        <v/>
      </c>
      <c r="AX78" s="26" t="str">
        <f t="shared" si="125"/>
        <v/>
      </c>
      <c r="AY78" s="27"/>
      <c r="AZ78" s="28"/>
      <c r="BA78" s="29"/>
      <c r="BB78" s="23" t="str">
        <f t="shared" si="126"/>
        <v/>
      </c>
      <c r="BC78" s="26" t="str">
        <f t="shared" si="127"/>
        <v/>
      </c>
      <c r="BD78" s="22"/>
      <c r="BE78" s="22">
        <f t="shared" si="128"/>
        <v>0</v>
      </c>
      <c r="BF78" s="22">
        <f t="shared" si="129"/>
        <v>0</v>
      </c>
      <c r="BG78" s="22" t="str">
        <f t="shared" si="130"/>
        <v/>
      </c>
      <c r="BH78" s="22"/>
      <c r="BI78" s="22" t="str">
        <f t="shared" si="131"/>
        <v/>
      </c>
      <c r="BJ78" s="37" t="s">
        <v>129</v>
      </c>
    </row>
    <row r="79" spans="1:62" x14ac:dyDescent="0.25">
      <c r="A79" s="8" t="s">
        <v>63</v>
      </c>
      <c r="B79" s="21">
        <v>36</v>
      </c>
      <c r="C79" s="59"/>
      <c r="D79" s="25"/>
      <c r="E79" s="26" t="str">
        <f t="shared" si="107"/>
        <v/>
      </c>
      <c r="F79" s="27"/>
      <c r="G79" s="28"/>
      <c r="H79" s="29"/>
      <c r="I79" s="23" t="str">
        <f t="shared" si="108"/>
        <v/>
      </c>
      <c r="J79" s="26" t="str">
        <f t="shared" si="109"/>
        <v/>
      </c>
      <c r="K79" s="27"/>
      <c r="L79" s="28"/>
      <c r="M79" s="29"/>
      <c r="N79" s="23" t="str">
        <f t="shared" si="110"/>
        <v/>
      </c>
      <c r="O79" s="26" t="str">
        <f t="shared" si="111"/>
        <v/>
      </c>
      <c r="P79" s="27"/>
      <c r="Q79" s="28"/>
      <c r="R79" s="29"/>
      <c r="S79" s="23" t="str">
        <f t="shared" si="112"/>
        <v/>
      </c>
      <c r="T79" s="26" t="str">
        <f t="shared" si="113"/>
        <v/>
      </c>
      <c r="U79" s="27"/>
      <c r="V79" s="28"/>
      <c r="W79" s="29"/>
      <c r="X79" s="23" t="str">
        <f t="shared" si="114"/>
        <v/>
      </c>
      <c r="Y79" s="26" t="str">
        <f t="shared" si="115"/>
        <v/>
      </c>
      <c r="Z79" s="27"/>
      <c r="AA79" s="28"/>
      <c r="AB79" s="29"/>
      <c r="AC79" s="23" t="str">
        <f t="shared" si="116"/>
        <v/>
      </c>
      <c r="AD79" s="26" t="str">
        <f t="shared" si="117"/>
        <v/>
      </c>
      <c r="AE79" s="27"/>
      <c r="AF79" s="28"/>
      <c r="AG79" s="29"/>
      <c r="AH79" s="23" t="str">
        <f t="shared" si="118"/>
        <v/>
      </c>
      <c r="AI79" s="26" t="str">
        <f t="shared" si="119"/>
        <v/>
      </c>
      <c r="AJ79" s="27"/>
      <c r="AK79" s="28"/>
      <c r="AL79" s="29"/>
      <c r="AM79" s="23" t="str">
        <f t="shared" si="120"/>
        <v/>
      </c>
      <c r="AN79" s="26" t="str">
        <f t="shared" si="121"/>
        <v/>
      </c>
      <c r="AO79" s="27"/>
      <c r="AP79" s="28"/>
      <c r="AQ79" s="29"/>
      <c r="AR79" s="23" t="str">
        <f t="shared" si="122"/>
        <v/>
      </c>
      <c r="AS79" s="26" t="str">
        <f t="shared" si="123"/>
        <v/>
      </c>
      <c r="AT79" s="27"/>
      <c r="AU79" s="28"/>
      <c r="AV79" s="29"/>
      <c r="AW79" s="23" t="str">
        <f t="shared" si="124"/>
        <v/>
      </c>
      <c r="AX79" s="26" t="str">
        <f t="shared" si="125"/>
        <v/>
      </c>
      <c r="AY79" s="27"/>
      <c r="AZ79" s="28"/>
      <c r="BA79" s="29"/>
      <c r="BB79" s="23" t="str">
        <f t="shared" si="126"/>
        <v/>
      </c>
      <c r="BC79" s="26" t="str">
        <f t="shared" si="127"/>
        <v/>
      </c>
      <c r="BD79" s="22"/>
      <c r="BE79" s="22">
        <f t="shared" si="128"/>
        <v>0</v>
      </c>
      <c r="BF79" s="22">
        <f t="shared" si="129"/>
        <v>0</v>
      </c>
      <c r="BG79" s="22" t="str">
        <f t="shared" si="130"/>
        <v/>
      </c>
      <c r="BH79" s="22"/>
      <c r="BI79" s="22" t="str">
        <f t="shared" si="131"/>
        <v/>
      </c>
      <c r="BJ79" s="37" t="s">
        <v>129</v>
      </c>
    </row>
    <row r="80" spans="1:62" x14ac:dyDescent="0.25">
      <c r="A80" s="8" t="s">
        <v>64</v>
      </c>
      <c r="B80" s="21">
        <v>24</v>
      </c>
      <c r="C80" s="59"/>
      <c r="D80" s="25"/>
      <c r="E80" s="26" t="str">
        <f t="shared" si="107"/>
        <v/>
      </c>
      <c r="F80" s="27"/>
      <c r="G80" s="28"/>
      <c r="H80" s="29"/>
      <c r="I80" s="23" t="str">
        <f t="shared" si="108"/>
        <v/>
      </c>
      <c r="J80" s="26" t="str">
        <f t="shared" si="109"/>
        <v/>
      </c>
      <c r="K80" s="27"/>
      <c r="L80" s="28"/>
      <c r="M80" s="29"/>
      <c r="N80" s="23" t="str">
        <f t="shared" si="110"/>
        <v/>
      </c>
      <c r="O80" s="26" t="str">
        <f t="shared" si="111"/>
        <v/>
      </c>
      <c r="P80" s="27"/>
      <c r="Q80" s="28"/>
      <c r="R80" s="29"/>
      <c r="S80" s="23" t="str">
        <f t="shared" si="112"/>
        <v/>
      </c>
      <c r="T80" s="26" t="str">
        <f t="shared" si="113"/>
        <v/>
      </c>
      <c r="U80" s="27"/>
      <c r="V80" s="28"/>
      <c r="W80" s="29"/>
      <c r="X80" s="23" t="str">
        <f t="shared" si="114"/>
        <v/>
      </c>
      <c r="Y80" s="26" t="str">
        <f t="shared" si="115"/>
        <v/>
      </c>
      <c r="Z80" s="27"/>
      <c r="AA80" s="28"/>
      <c r="AB80" s="29"/>
      <c r="AC80" s="23" t="str">
        <f t="shared" si="116"/>
        <v/>
      </c>
      <c r="AD80" s="26" t="str">
        <f t="shared" si="117"/>
        <v/>
      </c>
      <c r="AE80" s="27"/>
      <c r="AF80" s="28"/>
      <c r="AG80" s="29"/>
      <c r="AH80" s="23" t="str">
        <f t="shared" si="118"/>
        <v/>
      </c>
      <c r="AI80" s="26" t="str">
        <f t="shared" si="119"/>
        <v/>
      </c>
      <c r="AJ80" s="27"/>
      <c r="AK80" s="28"/>
      <c r="AL80" s="29"/>
      <c r="AM80" s="23" t="str">
        <f t="shared" si="120"/>
        <v/>
      </c>
      <c r="AN80" s="26" t="str">
        <f t="shared" si="121"/>
        <v/>
      </c>
      <c r="AO80" s="27"/>
      <c r="AP80" s="28"/>
      <c r="AQ80" s="29"/>
      <c r="AR80" s="23" t="str">
        <f t="shared" si="122"/>
        <v/>
      </c>
      <c r="AS80" s="26" t="str">
        <f t="shared" si="123"/>
        <v/>
      </c>
      <c r="AT80" s="27"/>
      <c r="AU80" s="28"/>
      <c r="AV80" s="29"/>
      <c r="AW80" s="23" t="str">
        <f t="shared" si="124"/>
        <v/>
      </c>
      <c r="AX80" s="26" t="str">
        <f t="shared" si="125"/>
        <v/>
      </c>
      <c r="AY80" s="27"/>
      <c r="AZ80" s="28"/>
      <c r="BA80" s="29"/>
      <c r="BB80" s="23" t="str">
        <f t="shared" si="126"/>
        <v/>
      </c>
      <c r="BC80" s="26" t="str">
        <f t="shared" si="127"/>
        <v/>
      </c>
      <c r="BD80" s="22"/>
      <c r="BE80" s="22">
        <f t="shared" si="128"/>
        <v>0</v>
      </c>
      <c r="BF80" s="22">
        <f t="shared" si="129"/>
        <v>0</v>
      </c>
      <c r="BG80" s="22" t="str">
        <f t="shared" si="130"/>
        <v/>
      </c>
      <c r="BH80" s="22"/>
      <c r="BI80" s="22" t="str">
        <f t="shared" si="131"/>
        <v/>
      </c>
      <c r="BJ80" s="37" t="s">
        <v>129</v>
      </c>
    </row>
    <row r="81" spans="1:62" x14ac:dyDescent="0.25">
      <c r="A81" s="8" t="s">
        <v>65</v>
      </c>
      <c r="B81" s="21">
        <v>24</v>
      </c>
      <c r="C81" s="59"/>
      <c r="D81" s="25"/>
      <c r="E81" s="26" t="str">
        <f t="shared" si="107"/>
        <v/>
      </c>
      <c r="F81" s="27"/>
      <c r="G81" s="28"/>
      <c r="H81" s="29"/>
      <c r="I81" s="23" t="str">
        <f t="shared" si="108"/>
        <v/>
      </c>
      <c r="J81" s="26" t="str">
        <f t="shared" si="109"/>
        <v/>
      </c>
      <c r="K81" s="27"/>
      <c r="L81" s="28"/>
      <c r="M81" s="29"/>
      <c r="N81" s="23" t="str">
        <f t="shared" si="110"/>
        <v/>
      </c>
      <c r="O81" s="26" t="str">
        <f t="shared" si="111"/>
        <v/>
      </c>
      <c r="P81" s="27"/>
      <c r="Q81" s="28"/>
      <c r="R81" s="29"/>
      <c r="S81" s="23" t="str">
        <f t="shared" si="112"/>
        <v/>
      </c>
      <c r="T81" s="26" t="str">
        <f t="shared" si="113"/>
        <v/>
      </c>
      <c r="U81" s="27"/>
      <c r="V81" s="28"/>
      <c r="W81" s="29"/>
      <c r="X81" s="23" t="str">
        <f t="shared" si="114"/>
        <v/>
      </c>
      <c r="Y81" s="26" t="str">
        <f t="shared" si="115"/>
        <v/>
      </c>
      <c r="Z81" s="27"/>
      <c r="AA81" s="28"/>
      <c r="AB81" s="29"/>
      <c r="AC81" s="23" t="str">
        <f t="shared" si="116"/>
        <v/>
      </c>
      <c r="AD81" s="26" t="str">
        <f t="shared" si="117"/>
        <v/>
      </c>
      <c r="AE81" s="27"/>
      <c r="AF81" s="28"/>
      <c r="AG81" s="29"/>
      <c r="AH81" s="23" t="str">
        <f t="shared" si="118"/>
        <v/>
      </c>
      <c r="AI81" s="26" t="str">
        <f t="shared" si="119"/>
        <v/>
      </c>
      <c r="AJ81" s="27"/>
      <c r="AK81" s="28"/>
      <c r="AL81" s="29"/>
      <c r="AM81" s="23" t="str">
        <f t="shared" si="120"/>
        <v/>
      </c>
      <c r="AN81" s="26" t="str">
        <f t="shared" si="121"/>
        <v/>
      </c>
      <c r="AO81" s="27"/>
      <c r="AP81" s="28"/>
      <c r="AQ81" s="29"/>
      <c r="AR81" s="23" t="str">
        <f t="shared" si="122"/>
        <v/>
      </c>
      <c r="AS81" s="26" t="str">
        <f t="shared" si="123"/>
        <v/>
      </c>
      <c r="AT81" s="27"/>
      <c r="AU81" s="28"/>
      <c r="AV81" s="29"/>
      <c r="AW81" s="23" t="str">
        <f t="shared" si="124"/>
        <v/>
      </c>
      <c r="AX81" s="26" t="str">
        <f t="shared" si="125"/>
        <v/>
      </c>
      <c r="AY81" s="27"/>
      <c r="AZ81" s="28"/>
      <c r="BA81" s="29"/>
      <c r="BB81" s="23" t="str">
        <f t="shared" si="126"/>
        <v/>
      </c>
      <c r="BC81" s="26" t="str">
        <f t="shared" si="127"/>
        <v/>
      </c>
      <c r="BD81" s="22"/>
      <c r="BE81" s="22">
        <f t="shared" si="128"/>
        <v>0</v>
      </c>
      <c r="BF81" s="22">
        <f t="shared" si="129"/>
        <v>0</v>
      </c>
      <c r="BG81" s="22" t="str">
        <f t="shared" si="130"/>
        <v/>
      </c>
      <c r="BH81" s="22"/>
      <c r="BI81" s="22" t="str">
        <f t="shared" si="131"/>
        <v/>
      </c>
      <c r="BJ81" s="37" t="s">
        <v>129</v>
      </c>
    </row>
    <row r="82" spans="1:62" x14ac:dyDescent="0.25">
      <c r="A82" s="8" t="s">
        <v>66</v>
      </c>
      <c r="B82" s="21">
        <v>24</v>
      </c>
      <c r="C82" s="59"/>
      <c r="D82" s="25"/>
      <c r="E82" s="26" t="str">
        <f t="shared" si="107"/>
        <v/>
      </c>
      <c r="F82" s="27"/>
      <c r="G82" s="28"/>
      <c r="H82" s="29"/>
      <c r="I82" s="23" t="str">
        <f t="shared" si="108"/>
        <v/>
      </c>
      <c r="J82" s="26" t="str">
        <f t="shared" si="109"/>
        <v/>
      </c>
      <c r="K82" s="27"/>
      <c r="L82" s="28"/>
      <c r="M82" s="29"/>
      <c r="N82" s="23" t="str">
        <f t="shared" si="110"/>
        <v/>
      </c>
      <c r="O82" s="26" t="str">
        <f t="shared" si="111"/>
        <v/>
      </c>
      <c r="P82" s="27"/>
      <c r="Q82" s="28"/>
      <c r="R82" s="29"/>
      <c r="S82" s="23" t="str">
        <f t="shared" si="112"/>
        <v/>
      </c>
      <c r="T82" s="26" t="str">
        <f t="shared" si="113"/>
        <v/>
      </c>
      <c r="U82" s="27"/>
      <c r="V82" s="28"/>
      <c r="W82" s="29"/>
      <c r="X82" s="23" t="str">
        <f t="shared" si="114"/>
        <v/>
      </c>
      <c r="Y82" s="26" t="str">
        <f t="shared" si="115"/>
        <v/>
      </c>
      <c r="Z82" s="27"/>
      <c r="AA82" s="28"/>
      <c r="AB82" s="29"/>
      <c r="AC82" s="23" t="str">
        <f t="shared" si="116"/>
        <v/>
      </c>
      <c r="AD82" s="26" t="str">
        <f t="shared" si="117"/>
        <v/>
      </c>
      <c r="AE82" s="27"/>
      <c r="AF82" s="28"/>
      <c r="AG82" s="29"/>
      <c r="AH82" s="23" t="str">
        <f t="shared" si="118"/>
        <v/>
      </c>
      <c r="AI82" s="26" t="str">
        <f t="shared" si="119"/>
        <v/>
      </c>
      <c r="AJ82" s="27"/>
      <c r="AK82" s="28"/>
      <c r="AL82" s="29"/>
      <c r="AM82" s="23" t="str">
        <f t="shared" si="120"/>
        <v/>
      </c>
      <c r="AN82" s="26" t="str">
        <f t="shared" si="121"/>
        <v/>
      </c>
      <c r="AO82" s="27"/>
      <c r="AP82" s="28"/>
      <c r="AQ82" s="29"/>
      <c r="AR82" s="23" t="str">
        <f t="shared" si="122"/>
        <v/>
      </c>
      <c r="AS82" s="26" t="str">
        <f t="shared" si="123"/>
        <v/>
      </c>
      <c r="AT82" s="27"/>
      <c r="AU82" s="28"/>
      <c r="AV82" s="29"/>
      <c r="AW82" s="23" t="str">
        <f t="shared" si="124"/>
        <v/>
      </c>
      <c r="AX82" s="26" t="str">
        <f t="shared" si="125"/>
        <v/>
      </c>
      <c r="AY82" s="27"/>
      <c r="AZ82" s="28"/>
      <c r="BA82" s="29"/>
      <c r="BB82" s="23" t="str">
        <f t="shared" si="126"/>
        <v/>
      </c>
      <c r="BC82" s="26" t="str">
        <f t="shared" si="127"/>
        <v/>
      </c>
      <c r="BD82" s="22"/>
      <c r="BE82" s="22">
        <f t="shared" si="128"/>
        <v>0</v>
      </c>
      <c r="BF82" s="22">
        <f t="shared" si="129"/>
        <v>0</v>
      </c>
      <c r="BG82" s="22" t="str">
        <f t="shared" si="130"/>
        <v/>
      </c>
      <c r="BH82" s="22"/>
      <c r="BI82" s="22" t="str">
        <f t="shared" si="131"/>
        <v/>
      </c>
      <c r="BJ82" s="37" t="s">
        <v>129</v>
      </c>
    </row>
    <row r="83" spans="1:62" x14ac:dyDescent="0.25">
      <c r="A83" s="8" t="s">
        <v>67</v>
      </c>
      <c r="B83" s="21">
        <v>24</v>
      </c>
      <c r="C83" s="59"/>
      <c r="D83" s="25"/>
      <c r="E83" s="26" t="str">
        <f t="shared" si="107"/>
        <v/>
      </c>
      <c r="F83" s="27"/>
      <c r="G83" s="28"/>
      <c r="H83" s="29"/>
      <c r="I83" s="23" t="str">
        <f t="shared" si="108"/>
        <v/>
      </c>
      <c r="J83" s="26" t="str">
        <f t="shared" si="109"/>
        <v/>
      </c>
      <c r="K83" s="27"/>
      <c r="L83" s="28"/>
      <c r="M83" s="29"/>
      <c r="N83" s="23" t="str">
        <f t="shared" si="110"/>
        <v/>
      </c>
      <c r="O83" s="26" t="str">
        <f t="shared" si="111"/>
        <v/>
      </c>
      <c r="P83" s="27"/>
      <c r="Q83" s="28"/>
      <c r="R83" s="29"/>
      <c r="S83" s="23" t="str">
        <f t="shared" si="112"/>
        <v/>
      </c>
      <c r="T83" s="26" t="str">
        <f t="shared" si="113"/>
        <v/>
      </c>
      <c r="U83" s="27"/>
      <c r="V83" s="28"/>
      <c r="W83" s="29"/>
      <c r="X83" s="23" t="str">
        <f t="shared" si="114"/>
        <v/>
      </c>
      <c r="Y83" s="26" t="str">
        <f t="shared" si="115"/>
        <v/>
      </c>
      <c r="Z83" s="27"/>
      <c r="AA83" s="28"/>
      <c r="AB83" s="29"/>
      <c r="AC83" s="23" t="str">
        <f t="shared" si="116"/>
        <v/>
      </c>
      <c r="AD83" s="26" t="str">
        <f t="shared" si="117"/>
        <v/>
      </c>
      <c r="AE83" s="27"/>
      <c r="AF83" s="28"/>
      <c r="AG83" s="29"/>
      <c r="AH83" s="23" t="str">
        <f t="shared" si="118"/>
        <v/>
      </c>
      <c r="AI83" s="26" t="str">
        <f t="shared" si="119"/>
        <v/>
      </c>
      <c r="AJ83" s="27"/>
      <c r="AK83" s="28"/>
      <c r="AL83" s="29"/>
      <c r="AM83" s="23" t="str">
        <f t="shared" si="120"/>
        <v/>
      </c>
      <c r="AN83" s="26" t="str">
        <f t="shared" si="121"/>
        <v/>
      </c>
      <c r="AO83" s="27"/>
      <c r="AP83" s="28"/>
      <c r="AQ83" s="29"/>
      <c r="AR83" s="23" t="str">
        <f t="shared" si="122"/>
        <v/>
      </c>
      <c r="AS83" s="26" t="str">
        <f t="shared" si="123"/>
        <v/>
      </c>
      <c r="AT83" s="27"/>
      <c r="AU83" s="28"/>
      <c r="AV83" s="29"/>
      <c r="AW83" s="23" t="str">
        <f t="shared" si="124"/>
        <v/>
      </c>
      <c r="AX83" s="26" t="str">
        <f t="shared" si="125"/>
        <v/>
      </c>
      <c r="AY83" s="27"/>
      <c r="AZ83" s="28"/>
      <c r="BA83" s="29"/>
      <c r="BB83" s="23" t="str">
        <f t="shared" si="126"/>
        <v/>
      </c>
      <c r="BC83" s="26" t="str">
        <f t="shared" si="127"/>
        <v/>
      </c>
      <c r="BD83" s="22"/>
      <c r="BE83" s="22">
        <f t="shared" si="128"/>
        <v>0</v>
      </c>
      <c r="BF83" s="22">
        <f t="shared" si="129"/>
        <v>0</v>
      </c>
      <c r="BG83" s="22" t="str">
        <f t="shared" si="130"/>
        <v/>
      </c>
      <c r="BH83" s="22"/>
      <c r="BI83" s="22" t="str">
        <f t="shared" si="131"/>
        <v/>
      </c>
      <c r="BJ83" s="37" t="s">
        <v>129</v>
      </c>
    </row>
    <row r="84" spans="1:62" x14ac:dyDescent="0.25">
      <c r="A84" s="11" t="s">
        <v>68</v>
      </c>
      <c r="B84" s="18" t="s">
        <v>126</v>
      </c>
      <c r="C84" s="59"/>
      <c r="D84" s="25"/>
      <c r="E84" s="26" t="str">
        <f t="shared" si="107"/>
        <v/>
      </c>
      <c r="F84" s="27"/>
      <c r="G84" s="28"/>
      <c r="H84" s="29"/>
      <c r="I84" s="23" t="str">
        <f t="shared" si="108"/>
        <v/>
      </c>
      <c r="J84" s="26" t="str">
        <f t="shared" si="109"/>
        <v/>
      </c>
      <c r="K84" s="27"/>
      <c r="L84" s="28"/>
      <c r="M84" s="29"/>
      <c r="N84" s="23" t="str">
        <f t="shared" si="110"/>
        <v/>
      </c>
      <c r="O84" s="26" t="str">
        <f t="shared" si="111"/>
        <v/>
      </c>
      <c r="P84" s="27"/>
      <c r="Q84" s="28"/>
      <c r="R84" s="29"/>
      <c r="S84" s="23" t="str">
        <f t="shared" si="112"/>
        <v/>
      </c>
      <c r="T84" s="26" t="str">
        <f t="shared" si="113"/>
        <v/>
      </c>
      <c r="U84" s="27"/>
      <c r="V84" s="28"/>
      <c r="W84" s="29"/>
      <c r="X84" s="23" t="str">
        <f t="shared" si="114"/>
        <v/>
      </c>
      <c r="Y84" s="26" t="str">
        <f t="shared" si="115"/>
        <v/>
      </c>
      <c r="Z84" s="27"/>
      <c r="AA84" s="28"/>
      <c r="AB84" s="29"/>
      <c r="AC84" s="23" t="str">
        <f t="shared" si="116"/>
        <v/>
      </c>
      <c r="AD84" s="26" t="str">
        <f t="shared" si="117"/>
        <v/>
      </c>
      <c r="AE84" s="27"/>
      <c r="AF84" s="28"/>
      <c r="AG84" s="29"/>
      <c r="AH84" s="23" t="str">
        <f t="shared" si="118"/>
        <v/>
      </c>
      <c r="AI84" s="26" t="str">
        <f t="shared" si="119"/>
        <v/>
      </c>
      <c r="AJ84" s="27"/>
      <c r="AK84" s="28"/>
      <c r="AL84" s="29"/>
      <c r="AM84" s="23" t="str">
        <f t="shared" si="120"/>
        <v/>
      </c>
      <c r="AN84" s="26" t="str">
        <f t="shared" si="121"/>
        <v/>
      </c>
      <c r="AO84" s="27"/>
      <c r="AP84" s="28"/>
      <c r="AQ84" s="29"/>
      <c r="AR84" s="23" t="str">
        <f t="shared" si="122"/>
        <v/>
      </c>
      <c r="AS84" s="26" t="str">
        <f t="shared" si="123"/>
        <v/>
      </c>
      <c r="AT84" s="27"/>
      <c r="AU84" s="28"/>
      <c r="AV84" s="29"/>
      <c r="AW84" s="23" t="str">
        <f t="shared" si="124"/>
        <v/>
      </c>
      <c r="AX84" s="26" t="str">
        <f t="shared" si="125"/>
        <v/>
      </c>
      <c r="AY84" s="27"/>
      <c r="AZ84" s="28"/>
      <c r="BA84" s="29"/>
      <c r="BB84" s="23" t="str">
        <f t="shared" si="126"/>
        <v/>
      </c>
      <c r="BC84" s="26" t="str">
        <f t="shared" si="127"/>
        <v/>
      </c>
      <c r="BD84" s="22"/>
      <c r="BE84" s="22">
        <f t="shared" si="128"/>
        <v>0</v>
      </c>
      <c r="BF84" s="22">
        <f t="shared" si="129"/>
        <v>0</v>
      </c>
      <c r="BG84" s="22" t="str">
        <f t="shared" si="130"/>
        <v/>
      </c>
      <c r="BH84" s="22"/>
      <c r="BI84" s="22" t="str">
        <f t="shared" si="131"/>
        <v/>
      </c>
      <c r="BJ84" s="18">
        <v>1</v>
      </c>
    </row>
    <row r="85" spans="1:62" x14ac:dyDescent="0.25">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row>
    <row r="86" spans="1:62" x14ac:dyDescent="0.25">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row>
    <row r="87" spans="1:62" x14ac:dyDescent="0.25">
      <c r="A87" s="5" t="s">
        <v>69</v>
      </c>
      <c r="B87" s="16"/>
      <c r="C87" s="16"/>
      <c r="D87" s="32"/>
      <c r="E87" s="32"/>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16"/>
    </row>
    <row r="88" spans="1:62" x14ac:dyDescent="0.25">
      <c r="A88" s="8" t="s">
        <v>70</v>
      </c>
      <c r="B88" s="21"/>
      <c r="C88" s="60"/>
      <c r="D88" s="33"/>
      <c r="E88" s="26" t="str">
        <f t="shared" ref="E88:E94" si="132">IF(F88="",(""),(D88+C88-F88))</f>
        <v/>
      </c>
      <c r="F88" s="27"/>
      <c r="G88" s="28"/>
      <c r="H88" s="29"/>
      <c r="I88" s="23" t="str">
        <f t="shared" ref="I88:I94" si="133">IF(F88="","",(BaseLine-F88))</f>
        <v/>
      </c>
      <c r="J88" s="26" t="str">
        <f t="shared" ref="J88:J94" si="134">IF(K88="",(""),((F88+H88)+G88-K88))</f>
        <v/>
      </c>
      <c r="K88" s="27"/>
      <c r="L88" s="28"/>
      <c r="M88" s="29"/>
      <c r="N88" s="23" t="str">
        <f t="shared" ref="N88:N94" si="135">IF(K88="","",(BaseLine-K88))</f>
        <v/>
      </c>
      <c r="O88" s="26" t="str">
        <f t="shared" ref="O88:O94" si="136">IF(P88="",(""),((K88+M88)+L88-P88))</f>
        <v/>
      </c>
      <c r="P88" s="27"/>
      <c r="Q88" s="28"/>
      <c r="R88" s="29"/>
      <c r="S88" s="23" t="str">
        <f t="shared" ref="S88:S94" si="137">IF(P88="","",(BaseLine-P88))</f>
        <v/>
      </c>
      <c r="T88" s="26" t="str">
        <f t="shared" ref="T88:T94" si="138">IF(U88="",(""),((P88+R88)+Q88-U88))</f>
        <v/>
      </c>
      <c r="U88" s="27"/>
      <c r="V88" s="28"/>
      <c r="W88" s="29"/>
      <c r="X88" s="23" t="str">
        <f t="shared" ref="X88:X94" si="139">IF(U88="","",(BaseLine-U88))</f>
        <v/>
      </c>
      <c r="Y88" s="26" t="str">
        <f t="shared" ref="Y88:Y94" si="140">IF(Z88="",(""),((U88+W88)+V88-Z88))</f>
        <v/>
      </c>
      <c r="Z88" s="27"/>
      <c r="AA88" s="28"/>
      <c r="AB88" s="29"/>
      <c r="AC88" s="23" t="str">
        <f t="shared" ref="AC88:AC94" si="141">IF(Z88="","",(BaseLine-Z88))</f>
        <v/>
      </c>
      <c r="AD88" s="26" t="str">
        <f t="shared" ref="AD88:AD94" si="142">IF(AE88="",(""),((Z88+AB88)+AA88-AE88))</f>
        <v/>
      </c>
      <c r="AE88" s="27"/>
      <c r="AF88" s="28"/>
      <c r="AG88" s="29"/>
      <c r="AH88" s="23" t="str">
        <f t="shared" ref="AH88:AH94" si="143">IF(AE88="","",(BaseLine-AE88))</f>
        <v/>
      </c>
      <c r="AI88" s="26" t="str">
        <f t="shared" ref="AI88:AI94" si="144">IF(AJ88="",(""),((AE88+AG88)+AF88-AJ88))</f>
        <v/>
      </c>
      <c r="AJ88" s="27"/>
      <c r="AK88" s="28"/>
      <c r="AL88" s="29"/>
      <c r="AM88" s="23" t="str">
        <f t="shared" ref="AM88:AM94" si="145">IF(AJ88="","",(BaseLine-AJ88))</f>
        <v/>
      </c>
      <c r="AN88" s="26" t="str">
        <f t="shared" ref="AN88:AN94" si="146">IF(AO88="",(""),((AJ88+AL88)+AK88-AO88))</f>
        <v/>
      </c>
      <c r="AO88" s="27"/>
      <c r="AP88" s="28"/>
      <c r="AQ88" s="29"/>
      <c r="AR88" s="23" t="str">
        <f t="shared" ref="AR88:AR94" si="147">IF(AO88="","",(BaseLine-AO88))</f>
        <v/>
      </c>
      <c r="AS88" s="26" t="str">
        <f t="shared" ref="AS88:AS94" si="148">IF(AT88="",(""),((AO88+AQ88)+AP88-AT88))</f>
        <v/>
      </c>
      <c r="AT88" s="27"/>
      <c r="AU88" s="28"/>
      <c r="AV88" s="29"/>
      <c r="AW88" s="23" t="str">
        <f t="shared" ref="AW88:AW94" si="149">IF(AT88="","",(BaseLine-AT88))</f>
        <v/>
      </c>
      <c r="AX88" s="26" t="str">
        <f t="shared" ref="AX88:AX94" si="150">IF(AY88="",(""),((AT88+AV88)+AU88-AY88))</f>
        <v/>
      </c>
      <c r="AY88" s="27"/>
      <c r="AZ88" s="28"/>
      <c r="BA88" s="29"/>
      <c r="BB88" s="23" t="str">
        <f t="shared" ref="BB88:BB94" si="151">IF(AY88="","",(BaseLine-AY88))</f>
        <v/>
      </c>
      <c r="BC88" s="26" t="str">
        <f t="shared" ref="BC88:BC94" si="152">IF(BD88="",(""),((AY88+BA88)+AZ88-BD88))</f>
        <v/>
      </c>
      <c r="BD88" s="22"/>
      <c r="BE88" s="22">
        <f t="shared" ref="BE88:BE94" si="153">SUM(BA88,AQ88,AL88,AG88,AB88,W88,R88,M88,H88,AV88,D88)</f>
        <v>0</v>
      </c>
      <c r="BF88" s="22">
        <f t="shared" ref="BF88:BF94" si="154">SUM(AX88,BC88,AS88,AN88,AI88,AD88,Y88,T88,O88,J88,E88)</f>
        <v>0</v>
      </c>
      <c r="BG88" s="22" t="str">
        <f t="shared" ref="BG88:BG94" si="155">IF(F88="","",AVERAGE(BC88,AS88,AN88,AI88,AD88,Y88,T88,O88,J88,E88,AX88))</f>
        <v/>
      </c>
      <c r="BH88" s="22"/>
      <c r="BI88" s="22" t="str">
        <f t="shared" ref="BI88:BI94" si="156">IF(BG88="","",(BG88+BH88))</f>
        <v/>
      </c>
      <c r="BJ88" s="35"/>
    </row>
    <row r="89" spans="1:62" x14ac:dyDescent="0.25">
      <c r="A89" s="8" t="s">
        <v>71</v>
      </c>
      <c r="B89" s="21"/>
      <c r="C89" s="60"/>
      <c r="D89" s="33"/>
      <c r="E89" s="26" t="str">
        <f t="shared" si="132"/>
        <v/>
      </c>
      <c r="F89" s="27"/>
      <c r="G89" s="28"/>
      <c r="H89" s="29"/>
      <c r="I89" s="23" t="str">
        <f t="shared" si="133"/>
        <v/>
      </c>
      <c r="J89" s="26" t="str">
        <f t="shared" si="134"/>
        <v/>
      </c>
      <c r="K89" s="27"/>
      <c r="L89" s="28"/>
      <c r="M89" s="29"/>
      <c r="N89" s="23" t="str">
        <f t="shared" si="135"/>
        <v/>
      </c>
      <c r="O89" s="26" t="str">
        <f t="shared" si="136"/>
        <v/>
      </c>
      <c r="P89" s="27"/>
      <c r="Q89" s="28"/>
      <c r="R89" s="29"/>
      <c r="S89" s="23" t="str">
        <f t="shared" si="137"/>
        <v/>
      </c>
      <c r="T89" s="26" t="str">
        <f t="shared" si="138"/>
        <v/>
      </c>
      <c r="U89" s="27"/>
      <c r="V89" s="28"/>
      <c r="W89" s="29"/>
      <c r="X89" s="23" t="str">
        <f t="shared" si="139"/>
        <v/>
      </c>
      <c r="Y89" s="26" t="str">
        <f t="shared" si="140"/>
        <v/>
      </c>
      <c r="Z89" s="27"/>
      <c r="AA89" s="28"/>
      <c r="AB89" s="29"/>
      <c r="AC89" s="23" t="str">
        <f t="shared" si="141"/>
        <v/>
      </c>
      <c r="AD89" s="26" t="str">
        <f t="shared" si="142"/>
        <v/>
      </c>
      <c r="AE89" s="27"/>
      <c r="AF89" s="28"/>
      <c r="AG89" s="29"/>
      <c r="AH89" s="23" t="str">
        <f t="shared" si="143"/>
        <v/>
      </c>
      <c r="AI89" s="26" t="str">
        <f t="shared" si="144"/>
        <v/>
      </c>
      <c r="AJ89" s="27"/>
      <c r="AK89" s="28"/>
      <c r="AL89" s="29"/>
      <c r="AM89" s="23" t="str">
        <f t="shared" si="145"/>
        <v/>
      </c>
      <c r="AN89" s="26" t="str">
        <f t="shared" si="146"/>
        <v/>
      </c>
      <c r="AO89" s="27"/>
      <c r="AP89" s="28"/>
      <c r="AQ89" s="29"/>
      <c r="AR89" s="23" t="str">
        <f t="shared" si="147"/>
        <v/>
      </c>
      <c r="AS89" s="26" t="str">
        <f t="shared" si="148"/>
        <v/>
      </c>
      <c r="AT89" s="27"/>
      <c r="AU89" s="28"/>
      <c r="AV89" s="29"/>
      <c r="AW89" s="23" t="str">
        <f t="shared" si="149"/>
        <v/>
      </c>
      <c r="AX89" s="26" t="str">
        <f t="shared" si="150"/>
        <v/>
      </c>
      <c r="AY89" s="27"/>
      <c r="AZ89" s="28"/>
      <c r="BA89" s="29"/>
      <c r="BB89" s="23" t="str">
        <f t="shared" si="151"/>
        <v/>
      </c>
      <c r="BC89" s="26" t="str">
        <f t="shared" si="152"/>
        <v/>
      </c>
      <c r="BD89" s="22"/>
      <c r="BE89" s="22">
        <f t="shared" si="153"/>
        <v>0</v>
      </c>
      <c r="BF89" s="22">
        <f t="shared" si="154"/>
        <v>0</v>
      </c>
      <c r="BG89" s="22" t="str">
        <f t="shared" si="155"/>
        <v/>
      </c>
      <c r="BH89" s="22"/>
      <c r="BI89" s="22" t="str">
        <f t="shared" si="156"/>
        <v/>
      </c>
      <c r="BJ89" s="35"/>
    </row>
    <row r="90" spans="1:62" x14ac:dyDescent="0.25">
      <c r="A90" s="8" t="s">
        <v>72</v>
      </c>
      <c r="B90" s="21"/>
      <c r="C90" s="60"/>
      <c r="D90" s="33"/>
      <c r="E90" s="26" t="str">
        <f t="shared" si="132"/>
        <v/>
      </c>
      <c r="F90" s="27"/>
      <c r="G90" s="28"/>
      <c r="H90" s="29"/>
      <c r="I90" s="23" t="str">
        <f t="shared" si="133"/>
        <v/>
      </c>
      <c r="J90" s="26" t="str">
        <f t="shared" si="134"/>
        <v/>
      </c>
      <c r="K90" s="27"/>
      <c r="L90" s="28"/>
      <c r="M90" s="29"/>
      <c r="N90" s="23" t="str">
        <f t="shared" si="135"/>
        <v/>
      </c>
      <c r="O90" s="26" t="str">
        <f t="shared" si="136"/>
        <v/>
      </c>
      <c r="P90" s="27"/>
      <c r="Q90" s="28"/>
      <c r="R90" s="29"/>
      <c r="S90" s="23" t="str">
        <f t="shared" si="137"/>
        <v/>
      </c>
      <c r="T90" s="26" t="str">
        <f t="shared" si="138"/>
        <v/>
      </c>
      <c r="U90" s="27"/>
      <c r="V90" s="28"/>
      <c r="W90" s="29"/>
      <c r="X90" s="23" t="str">
        <f t="shared" si="139"/>
        <v/>
      </c>
      <c r="Y90" s="26" t="str">
        <f t="shared" si="140"/>
        <v/>
      </c>
      <c r="Z90" s="27"/>
      <c r="AA90" s="28"/>
      <c r="AB90" s="29"/>
      <c r="AC90" s="23" t="str">
        <f t="shared" si="141"/>
        <v/>
      </c>
      <c r="AD90" s="26" t="str">
        <f t="shared" si="142"/>
        <v/>
      </c>
      <c r="AE90" s="27"/>
      <c r="AF90" s="28"/>
      <c r="AG90" s="29"/>
      <c r="AH90" s="23" t="str">
        <f t="shared" si="143"/>
        <v/>
      </c>
      <c r="AI90" s="26" t="str">
        <f t="shared" si="144"/>
        <v/>
      </c>
      <c r="AJ90" s="27"/>
      <c r="AK90" s="28"/>
      <c r="AL90" s="29"/>
      <c r="AM90" s="23" t="str">
        <f t="shared" si="145"/>
        <v/>
      </c>
      <c r="AN90" s="26" t="str">
        <f t="shared" si="146"/>
        <v/>
      </c>
      <c r="AO90" s="27"/>
      <c r="AP90" s="28"/>
      <c r="AQ90" s="29"/>
      <c r="AR90" s="23" t="str">
        <f t="shared" si="147"/>
        <v/>
      </c>
      <c r="AS90" s="26" t="str">
        <f t="shared" si="148"/>
        <v/>
      </c>
      <c r="AT90" s="27"/>
      <c r="AU90" s="28"/>
      <c r="AV90" s="29"/>
      <c r="AW90" s="23" t="str">
        <f t="shared" si="149"/>
        <v/>
      </c>
      <c r="AX90" s="26" t="str">
        <f t="shared" si="150"/>
        <v/>
      </c>
      <c r="AY90" s="27"/>
      <c r="AZ90" s="28"/>
      <c r="BA90" s="29"/>
      <c r="BB90" s="23" t="str">
        <f t="shared" si="151"/>
        <v/>
      </c>
      <c r="BC90" s="26" t="str">
        <f t="shared" si="152"/>
        <v/>
      </c>
      <c r="BD90" s="22"/>
      <c r="BE90" s="22">
        <f t="shared" si="153"/>
        <v>0</v>
      </c>
      <c r="BF90" s="22">
        <f t="shared" si="154"/>
        <v>0</v>
      </c>
      <c r="BG90" s="22" t="str">
        <f t="shared" si="155"/>
        <v/>
      </c>
      <c r="BH90" s="22"/>
      <c r="BI90" s="22" t="str">
        <f t="shared" si="156"/>
        <v/>
      </c>
      <c r="BJ90" s="35"/>
    </row>
    <row r="91" spans="1:62" x14ac:dyDescent="0.25">
      <c r="A91" s="8" t="s">
        <v>73</v>
      </c>
      <c r="B91" s="21"/>
      <c r="C91" s="60"/>
      <c r="D91" s="33"/>
      <c r="E91" s="26" t="str">
        <f t="shared" si="132"/>
        <v/>
      </c>
      <c r="F91" s="27"/>
      <c r="G91" s="28"/>
      <c r="H91" s="29"/>
      <c r="I91" s="23" t="str">
        <f t="shared" si="133"/>
        <v/>
      </c>
      <c r="J91" s="26" t="str">
        <f t="shared" si="134"/>
        <v/>
      </c>
      <c r="K91" s="27"/>
      <c r="L91" s="28"/>
      <c r="M91" s="29"/>
      <c r="N91" s="23" t="str">
        <f t="shared" si="135"/>
        <v/>
      </c>
      <c r="O91" s="26" t="str">
        <f t="shared" si="136"/>
        <v/>
      </c>
      <c r="P91" s="27"/>
      <c r="Q91" s="28"/>
      <c r="R91" s="29"/>
      <c r="S91" s="23" t="str">
        <f t="shared" si="137"/>
        <v/>
      </c>
      <c r="T91" s="26" t="str">
        <f t="shared" si="138"/>
        <v/>
      </c>
      <c r="U91" s="27"/>
      <c r="V91" s="28"/>
      <c r="W91" s="29"/>
      <c r="X91" s="23" t="str">
        <f t="shared" si="139"/>
        <v/>
      </c>
      <c r="Y91" s="26" t="str">
        <f t="shared" si="140"/>
        <v/>
      </c>
      <c r="Z91" s="27"/>
      <c r="AA91" s="28"/>
      <c r="AB91" s="29"/>
      <c r="AC91" s="23" t="str">
        <f t="shared" si="141"/>
        <v/>
      </c>
      <c r="AD91" s="26" t="str">
        <f t="shared" si="142"/>
        <v/>
      </c>
      <c r="AE91" s="27"/>
      <c r="AF91" s="28"/>
      <c r="AG91" s="29"/>
      <c r="AH91" s="23" t="str">
        <f t="shared" si="143"/>
        <v/>
      </c>
      <c r="AI91" s="26" t="str">
        <f t="shared" si="144"/>
        <v/>
      </c>
      <c r="AJ91" s="27"/>
      <c r="AK91" s="28"/>
      <c r="AL91" s="29"/>
      <c r="AM91" s="23" t="str">
        <f t="shared" si="145"/>
        <v/>
      </c>
      <c r="AN91" s="26" t="str">
        <f t="shared" si="146"/>
        <v/>
      </c>
      <c r="AO91" s="27"/>
      <c r="AP91" s="28"/>
      <c r="AQ91" s="29"/>
      <c r="AR91" s="23" t="str">
        <f t="shared" si="147"/>
        <v/>
      </c>
      <c r="AS91" s="26" t="str">
        <f t="shared" si="148"/>
        <v/>
      </c>
      <c r="AT91" s="27"/>
      <c r="AU91" s="28"/>
      <c r="AV91" s="29"/>
      <c r="AW91" s="23" t="str">
        <f t="shared" si="149"/>
        <v/>
      </c>
      <c r="AX91" s="26" t="str">
        <f t="shared" si="150"/>
        <v/>
      </c>
      <c r="AY91" s="27"/>
      <c r="AZ91" s="28"/>
      <c r="BA91" s="29"/>
      <c r="BB91" s="23" t="str">
        <f t="shared" si="151"/>
        <v/>
      </c>
      <c r="BC91" s="26" t="str">
        <f t="shared" si="152"/>
        <v/>
      </c>
      <c r="BD91" s="22"/>
      <c r="BE91" s="22">
        <f t="shared" si="153"/>
        <v>0</v>
      </c>
      <c r="BF91" s="22">
        <f t="shared" si="154"/>
        <v>0</v>
      </c>
      <c r="BG91" s="22" t="str">
        <f t="shared" si="155"/>
        <v/>
      </c>
      <c r="BH91" s="22"/>
      <c r="BI91" s="22" t="str">
        <f t="shared" si="156"/>
        <v/>
      </c>
      <c r="BJ91" s="35"/>
    </row>
    <row r="92" spans="1:62" x14ac:dyDescent="0.25">
      <c r="A92" s="8" t="s">
        <v>74</v>
      </c>
      <c r="B92" s="21"/>
      <c r="C92" s="60"/>
      <c r="D92" s="33"/>
      <c r="E92" s="26" t="str">
        <f t="shared" si="132"/>
        <v/>
      </c>
      <c r="F92" s="27"/>
      <c r="G92" s="28"/>
      <c r="H92" s="29"/>
      <c r="I92" s="23" t="str">
        <f t="shared" si="133"/>
        <v/>
      </c>
      <c r="J92" s="26" t="str">
        <f t="shared" si="134"/>
        <v/>
      </c>
      <c r="K92" s="27"/>
      <c r="L92" s="28"/>
      <c r="M92" s="29"/>
      <c r="N92" s="23" t="str">
        <f t="shared" si="135"/>
        <v/>
      </c>
      <c r="O92" s="26" t="str">
        <f t="shared" si="136"/>
        <v/>
      </c>
      <c r="P92" s="27"/>
      <c r="Q92" s="28"/>
      <c r="R92" s="29"/>
      <c r="S92" s="23" t="str">
        <f t="shared" si="137"/>
        <v/>
      </c>
      <c r="T92" s="26" t="str">
        <f t="shared" si="138"/>
        <v/>
      </c>
      <c r="U92" s="27"/>
      <c r="V92" s="28"/>
      <c r="W92" s="29"/>
      <c r="X92" s="23" t="str">
        <f t="shared" si="139"/>
        <v/>
      </c>
      <c r="Y92" s="26" t="str">
        <f t="shared" si="140"/>
        <v/>
      </c>
      <c r="Z92" s="27"/>
      <c r="AA92" s="28"/>
      <c r="AB92" s="29"/>
      <c r="AC92" s="23" t="str">
        <f t="shared" si="141"/>
        <v/>
      </c>
      <c r="AD92" s="26" t="str">
        <f t="shared" si="142"/>
        <v/>
      </c>
      <c r="AE92" s="27"/>
      <c r="AF92" s="28"/>
      <c r="AG92" s="29"/>
      <c r="AH92" s="23" t="str">
        <f t="shared" si="143"/>
        <v/>
      </c>
      <c r="AI92" s="26" t="str">
        <f t="shared" si="144"/>
        <v/>
      </c>
      <c r="AJ92" s="27"/>
      <c r="AK92" s="28"/>
      <c r="AL92" s="29"/>
      <c r="AM92" s="23" t="str">
        <f t="shared" si="145"/>
        <v/>
      </c>
      <c r="AN92" s="26" t="str">
        <f t="shared" si="146"/>
        <v/>
      </c>
      <c r="AO92" s="27"/>
      <c r="AP92" s="28"/>
      <c r="AQ92" s="29"/>
      <c r="AR92" s="23" t="str">
        <f t="shared" si="147"/>
        <v/>
      </c>
      <c r="AS92" s="26" t="str">
        <f t="shared" si="148"/>
        <v/>
      </c>
      <c r="AT92" s="27"/>
      <c r="AU92" s="28"/>
      <c r="AV92" s="29"/>
      <c r="AW92" s="23" t="str">
        <f t="shared" si="149"/>
        <v/>
      </c>
      <c r="AX92" s="26" t="str">
        <f t="shared" si="150"/>
        <v/>
      </c>
      <c r="AY92" s="27"/>
      <c r="AZ92" s="28"/>
      <c r="BA92" s="29"/>
      <c r="BB92" s="23" t="str">
        <f t="shared" si="151"/>
        <v/>
      </c>
      <c r="BC92" s="26" t="str">
        <f t="shared" si="152"/>
        <v/>
      </c>
      <c r="BD92" s="22"/>
      <c r="BE92" s="22">
        <f t="shared" si="153"/>
        <v>0</v>
      </c>
      <c r="BF92" s="22">
        <f t="shared" si="154"/>
        <v>0</v>
      </c>
      <c r="BG92" s="22" t="str">
        <f t="shared" si="155"/>
        <v/>
      </c>
      <c r="BH92" s="22"/>
      <c r="BI92" s="22" t="str">
        <f t="shared" si="156"/>
        <v/>
      </c>
      <c r="BJ92" s="35"/>
    </row>
    <row r="93" spans="1:62" x14ac:dyDescent="0.25">
      <c r="A93" s="8" t="s">
        <v>75</v>
      </c>
      <c r="B93" s="21"/>
      <c r="C93" s="60"/>
      <c r="D93" s="33"/>
      <c r="E93" s="26" t="str">
        <f t="shared" si="132"/>
        <v/>
      </c>
      <c r="F93" s="27"/>
      <c r="G93" s="28"/>
      <c r="H93" s="29"/>
      <c r="I93" s="23" t="str">
        <f t="shared" si="133"/>
        <v/>
      </c>
      <c r="J93" s="26" t="str">
        <f t="shared" si="134"/>
        <v/>
      </c>
      <c r="K93" s="27"/>
      <c r="L93" s="28"/>
      <c r="M93" s="29"/>
      <c r="N93" s="23" t="str">
        <f t="shared" si="135"/>
        <v/>
      </c>
      <c r="O93" s="26" t="str">
        <f t="shared" si="136"/>
        <v/>
      </c>
      <c r="P93" s="27"/>
      <c r="Q93" s="28"/>
      <c r="R93" s="29"/>
      <c r="S93" s="23" t="str">
        <f t="shared" si="137"/>
        <v/>
      </c>
      <c r="T93" s="26" t="str">
        <f t="shared" si="138"/>
        <v/>
      </c>
      <c r="U93" s="27"/>
      <c r="V93" s="28"/>
      <c r="W93" s="29"/>
      <c r="X93" s="23" t="str">
        <f t="shared" si="139"/>
        <v/>
      </c>
      <c r="Y93" s="26" t="str">
        <f t="shared" si="140"/>
        <v/>
      </c>
      <c r="Z93" s="27"/>
      <c r="AA93" s="28"/>
      <c r="AB93" s="29"/>
      <c r="AC93" s="23" t="str">
        <f t="shared" si="141"/>
        <v/>
      </c>
      <c r="AD93" s="26" t="str">
        <f t="shared" si="142"/>
        <v/>
      </c>
      <c r="AE93" s="27"/>
      <c r="AF93" s="28"/>
      <c r="AG93" s="29"/>
      <c r="AH93" s="23" t="str">
        <f t="shared" si="143"/>
        <v/>
      </c>
      <c r="AI93" s="26" t="str">
        <f t="shared" si="144"/>
        <v/>
      </c>
      <c r="AJ93" s="27"/>
      <c r="AK93" s="28"/>
      <c r="AL93" s="29"/>
      <c r="AM93" s="23" t="str">
        <f t="shared" si="145"/>
        <v/>
      </c>
      <c r="AN93" s="26" t="str">
        <f t="shared" si="146"/>
        <v/>
      </c>
      <c r="AO93" s="27"/>
      <c r="AP93" s="28"/>
      <c r="AQ93" s="29"/>
      <c r="AR93" s="23" t="str">
        <f t="shared" si="147"/>
        <v/>
      </c>
      <c r="AS93" s="26" t="str">
        <f t="shared" si="148"/>
        <v/>
      </c>
      <c r="AT93" s="27"/>
      <c r="AU93" s="28"/>
      <c r="AV93" s="29"/>
      <c r="AW93" s="23" t="str">
        <f t="shared" si="149"/>
        <v/>
      </c>
      <c r="AX93" s="26" t="str">
        <f t="shared" si="150"/>
        <v/>
      </c>
      <c r="AY93" s="27"/>
      <c r="AZ93" s="28"/>
      <c r="BA93" s="29"/>
      <c r="BB93" s="23" t="str">
        <f t="shared" si="151"/>
        <v/>
      </c>
      <c r="BC93" s="26" t="str">
        <f t="shared" si="152"/>
        <v/>
      </c>
      <c r="BD93" s="22"/>
      <c r="BE93" s="22">
        <f t="shared" si="153"/>
        <v>0</v>
      </c>
      <c r="BF93" s="22">
        <f t="shared" si="154"/>
        <v>0</v>
      </c>
      <c r="BG93" s="22" t="str">
        <f t="shared" si="155"/>
        <v/>
      </c>
      <c r="BH93" s="22"/>
      <c r="BI93" s="22" t="str">
        <f t="shared" si="156"/>
        <v/>
      </c>
      <c r="BJ93" s="35"/>
    </row>
    <row r="94" spans="1:62" x14ac:dyDescent="0.25">
      <c r="A94" s="11" t="s">
        <v>76</v>
      </c>
      <c r="B94" s="21"/>
      <c r="C94" s="60"/>
      <c r="D94" s="33"/>
      <c r="E94" s="26" t="str">
        <f t="shared" si="132"/>
        <v/>
      </c>
      <c r="F94" s="27"/>
      <c r="G94" s="28"/>
      <c r="H94" s="29"/>
      <c r="I94" s="23" t="str">
        <f t="shared" si="133"/>
        <v/>
      </c>
      <c r="J94" s="26" t="str">
        <f t="shared" si="134"/>
        <v/>
      </c>
      <c r="K94" s="27"/>
      <c r="L94" s="28"/>
      <c r="M94" s="29"/>
      <c r="N94" s="23" t="str">
        <f t="shared" si="135"/>
        <v/>
      </c>
      <c r="O94" s="26" t="str">
        <f t="shared" si="136"/>
        <v/>
      </c>
      <c r="P94" s="27"/>
      <c r="Q94" s="28"/>
      <c r="R94" s="29"/>
      <c r="S94" s="23" t="str">
        <f t="shared" si="137"/>
        <v/>
      </c>
      <c r="T94" s="26" t="str">
        <f t="shared" si="138"/>
        <v/>
      </c>
      <c r="U94" s="27"/>
      <c r="V94" s="28"/>
      <c r="W94" s="29"/>
      <c r="X94" s="23" t="str">
        <f t="shared" si="139"/>
        <v/>
      </c>
      <c r="Y94" s="26" t="str">
        <f t="shared" si="140"/>
        <v/>
      </c>
      <c r="Z94" s="27"/>
      <c r="AA94" s="28"/>
      <c r="AB94" s="29"/>
      <c r="AC94" s="23" t="str">
        <f t="shared" si="141"/>
        <v/>
      </c>
      <c r="AD94" s="26" t="str">
        <f t="shared" si="142"/>
        <v/>
      </c>
      <c r="AE94" s="27"/>
      <c r="AF94" s="28"/>
      <c r="AG94" s="29"/>
      <c r="AH94" s="23" t="str">
        <f t="shared" si="143"/>
        <v/>
      </c>
      <c r="AI94" s="26" t="str">
        <f t="shared" si="144"/>
        <v/>
      </c>
      <c r="AJ94" s="27"/>
      <c r="AK94" s="28"/>
      <c r="AL94" s="29"/>
      <c r="AM94" s="23" t="str">
        <f t="shared" si="145"/>
        <v/>
      </c>
      <c r="AN94" s="26" t="str">
        <f t="shared" si="146"/>
        <v/>
      </c>
      <c r="AO94" s="27"/>
      <c r="AP94" s="28"/>
      <c r="AQ94" s="29"/>
      <c r="AR94" s="23" t="str">
        <f t="shared" si="147"/>
        <v/>
      </c>
      <c r="AS94" s="26" t="str">
        <f t="shared" si="148"/>
        <v/>
      </c>
      <c r="AT94" s="27"/>
      <c r="AU94" s="28"/>
      <c r="AV94" s="29"/>
      <c r="AW94" s="23" t="str">
        <f t="shared" si="149"/>
        <v/>
      </c>
      <c r="AX94" s="26" t="str">
        <f t="shared" si="150"/>
        <v/>
      </c>
      <c r="AY94" s="27"/>
      <c r="AZ94" s="28"/>
      <c r="BA94" s="29"/>
      <c r="BB94" s="23" t="str">
        <f t="shared" si="151"/>
        <v/>
      </c>
      <c r="BC94" s="26" t="str">
        <f t="shared" si="152"/>
        <v/>
      </c>
      <c r="BD94" s="22"/>
      <c r="BE94" s="22">
        <f t="shared" si="153"/>
        <v>0</v>
      </c>
      <c r="BF94" s="22">
        <f t="shared" si="154"/>
        <v>0</v>
      </c>
      <c r="BG94" s="22" t="str">
        <f t="shared" si="155"/>
        <v/>
      </c>
      <c r="BH94" s="22"/>
      <c r="BI94" s="22" t="str">
        <f t="shared" si="156"/>
        <v/>
      </c>
      <c r="BJ94" s="35"/>
    </row>
    <row r="95" spans="1:62" x14ac:dyDescent="0.25">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row>
    <row r="96" spans="1:62" x14ac:dyDescent="0.25">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row>
    <row r="97" spans="1:62" x14ac:dyDescent="0.25">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row>
    <row r="98" spans="1:62" x14ac:dyDescent="0.25">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row>
    <row r="99" spans="1:62" x14ac:dyDescent="0.25">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row>
    <row r="100" spans="1:62" x14ac:dyDescent="0.25">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row>
    <row r="101" spans="1:62" x14ac:dyDescent="0.25">
      <c r="A101" s="4" t="s">
        <v>84</v>
      </c>
      <c r="C101" s="33"/>
      <c r="D101" s="33"/>
      <c r="E101" s="26" t="str">
        <f t="shared" ref="E101:E104" si="157">IF(F101="",(""),(D101+C101-F101))</f>
        <v/>
      </c>
      <c r="F101" s="27"/>
      <c r="G101" s="28"/>
      <c r="H101" s="29"/>
      <c r="I101" s="23" t="str">
        <f t="shared" ref="I101:I104" si="158">IF(F101="","",(BI101-F101))</f>
        <v/>
      </c>
      <c r="J101" s="26" t="str">
        <f t="shared" ref="J101:J104" si="159">IF(K101="",(""),((F101+H101)+G101-K101))</f>
        <v/>
      </c>
      <c r="K101" s="27"/>
      <c r="L101" s="28"/>
      <c r="M101" s="29"/>
      <c r="N101" s="23" t="str">
        <f t="shared" ref="N101:N104" si="160">IF(K101="","",(BN101-K101))</f>
        <v/>
      </c>
      <c r="O101" s="26" t="str">
        <f t="shared" ref="O101:O104" si="161">IF(P101="",(""),((K101+M101)+L101-P101))</f>
        <v/>
      </c>
      <c r="P101" s="27"/>
      <c r="Q101" s="28"/>
      <c r="R101" s="29"/>
      <c r="S101" s="23" t="str">
        <f t="shared" ref="S101:S104" si="162">IF(P101="","",(BS101-P101))</f>
        <v/>
      </c>
      <c r="T101" s="26" t="str">
        <f t="shared" ref="T101:T104" si="163">IF(U101="",(""),((P101+R101)+Q101-U101))</f>
        <v/>
      </c>
      <c r="U101" s="27"/>
      <c r="V101" s="28"/>
      <c r="W101" s="29"/>
      <c r="X101" s="23" t="str">
        <f t="shared" ref="X101:X104" si="164">IF(U101="","",(BX101-U101))</f>
        <v/>
      </c>
      <c r="Y101" s="26" t="str">
        <f t="shared" ref="Y101:Y104" si="165">IF(Z101="",(""),((U101+W101)+V101-Z101))</f>
        <v/>
      </c>
      <c r="Z101" s="27"/>
      <c r="AA101" s="28"/>
      <c r="AB101" s="29"/>
      <c r="AC101" s="23" t="str">
        <f t="shared" ref="AC101:AC104" si="166">IF(Z101="","",(CC101-Z101))</f>
        <v/>
      </c>
      <c r="AD101" s="26" t="str">
        <f t="shared" ref="AD101:AD104" si="167">IF(AE101="",(""),((Z101+AB101)+AA101-AE101))</f>
        <v/>
      </c>
      <c r="AE101" s="27"/>
      <c r="AF101" s="28"/>
      <c r="AG101" s="29"/>
      <c r="AH101" s="23" t="str">
        <f t="shared" ref="AH101:AH104" si="168">IF(AE101="","",(CH101-AE101))</f>
        <v/>
      </c>
      <c r="AI101" s="26" t="str">
        <f t="shared" ref="AI101:AI104" si="169">IF(AJ101="",(""),((AE101+AG101)+AF101-AJ101))</f>
        <v/>
      </c>
      <c r="AJ101" s="27"/>
      <c r="AK101" s="28"/>
      <c r="AL101" s="29"/>
      <c r="AM101" s="23" t="str">
        <f t="shared" ref="AM101:AM104" si="170">IF(AJ101="","",(CM101-AJ101))</f>
        <v/>
      </c>
      <c r="AN101" s="26" t="str">
        <f t="shared" ref="AN101:AN104" si="171">IF(AO101="",(""),((AJ101+AL101)+AK101-AO101))</f>
        <v/>
      </c>
      <c r="AO101" s="27"/>
      <c r="AP101" s="28"/>
      <c r="AQ101" s="29"/>
      <c r="AR101" s="23" t="str">
        <f t="shared" ref="AR101:AR104" si="172">IF(AO101="","",(CR101-AO101))</f>
        <v/>
      </c>
      <c r="AS101" s="26" t="str">
        <f t="shared" ref="AS101:AS104" si="173">IF(AT101="",(""),((AO101+AQ101)+AP101-AT101))</f>
        <v/>
      </c>
      <c r="AT101" s="27"/>
      <c r="AU101" s="28"/>
      <c r="AV101" s="29"/>
      <c r="AW101" s="23" t="str">
        <f t="shared" ref="AW101:AW104" si="174">IF(AT101="","",(CW101-AT101))</f>
        <v/>
      </c>
      <c r="AX101" s="26" t="str">
        <f t="shared" ref="AX101:AX104" si="175">IF(AY101="",(""),((AT101+AV101)+AU101-AY101))</f>
        <v/>
      </c>
      <c r="AY101" s="27"/>
      <c r="AZ101" s="28"/>
      <c r="BA101" s="29"/>
      <c r="BB101" s="23" t="str">
        <f t="shared" ref="BB101:BB104" si="176">IF(AY101="","",(DB101-AY101))</f>
        <v/>
      </c>
      <c r="BC101" s="26" t="str">
        <f t="shared" ref="BC101:BC104" si="177">IF(BD101="",(""),((AY101+BA101)+AZ101-BD101))</f>
        <v/>
      </c>
      <c r="BD101" s="22"/>
      <c r="BE101" s="22">
        <f t="shared" ref="BE101:BE104" si="178">SUM(BA101,AQ101,AL101,AG101,AB101,W101,R101,M101,H101,AV101,D101)</f>
        <v>0</v>
      </c>
      <c r="BF101" s="22">
        <f t="shared" ref="BF101:BF104" si="179">SUM(AX101,BC101,AS101,AN101,AI101,AD101,Y101,T101,O101,J101,E101)</f>
        <v>0</v>
      </c>
      <c r="BG101" s="22" t="str">
        <f t="shared" ref="BG101:BG104" si="180">IF(F101="","",AVERAGE(BC101,AS101,AN101,AI101,AD101,Y101,T101,O101,J101,E101,AX101))</f>
        <v/>
      </c>
      <c r="BH101" s="22"/>
      <c r="BI101" s="22" t="str">
        <f t="shared" ref="BI101:BI104" si="181">IF(BG101="","",(BG101+BH101))</f>
        <v/>
      </c>
      <c r="BJ101" s="38"/>
    </row>
    <row r="102" spans="1:62" x14ac:dyDescent="0.25">
      <c r="C102" s="33"/>
      <c r="D102" s="33"/>
      <c r="E102" s="26" t="str">
        <f t="shared" si="157"/>
        <v/>
      </c>
      <c r="F102" s="27"/>
      <c r="G102" s="28"/>
      <c r="H102" s="29"/>
      <c r="I102" s="23" t="str">
        <f t="shared" si="158"/>
        <v/>
      </c>
      <c r="J102" s="26" t="str">
        <f t="shared" si="159"/>
        <v/>
      </c>
      <c r="K102" s="27"/>
      <c r="L102" s="28"/>
      <c r="M102" s="29"/>
      <c r="N102" s="23" t="str">
        <f t="shared" si="160"/>
        <v/>
      </c>
      <c r="O102" s="26" t="str">
        <f t="shared" si="161"/>
        <v/>
      </c>
      <c r="P102" s="27"/>
      <c r="Q102" s="28"/>
      <c r="R102" s="29"/>
      <c r="S102" s="23" t="str">
        <f t="shared" si="162"/>
        <v/>
      </c>
      <c r="T102" s="26" t="str">
        <f t="shared" si="163"/>
        <v/>
      </c>
      <c r="U102" s="27"/>
      <c r="V102" s="28"/>
      <c r="W102" s="29"/>
      <c r="X102" s="23" t="str">
        <f t="shared" si="164"/>
        <v/>
      </c>
      <c r="Y102" s="26" t="str">
        <f t="shared" si="165"/>
        <v/>
      </c>
      <c r="Z102" s="27"/>
      <c r="AA102" s="28"/>
      <c r="AB102" s="29"/>
      <c r="AC102" s="23" t="str">
        <f t="shared" si="166"/>
        <v/>
      </c>
      <c r="AD102" s="26" t="str">
        <f t="shared" si="167"/>
        <v/>
      </c>
      <c r="AE102" s="27"/>
      <c r="AF102" s="28"/>
      <c r="AG102" s="29"/>
      <c r="AH102" s="23" t="str">
        <f t="shared" si="168"/>
        <v/>
      </c>
      <c r="AI102" s="26" t="str">
        <f t="shared" si="169"/>
        <v/>
      </c>
      <c r="AJ102" s="27"/>
      <c r="AK102" s="28"/>
      <c r="AL102" s="29"/>
      <c r="AM102" s="23" t="str">
        <f t="shared" si="170"/>
        <v/>
      </c>
      <c r="AN102" s="26" t="str">
        <f t="shared" si="171"/>
        <v/>
      </c>
      <c r="AO102" s="27"/>
      <c r="AP102" s="28"/>
      <c r="AQ102" s="29"/>
      <c r="AR102" s="23" t="str">
        <f t="shared" si="172"/>
        <v/>
      </c>
      <c r="AS102" s="26" t="str">
        <f t="shared" si="173"/>
        <v/>
      </c>
      <c r="AT102" s="27"/>
      <c r="AU102" s="28"/>
      <c r="AV102" s="29"/>
      <c r="AW102" s="23" t="str">
        <f t="shared" si="174"/>
        <v/>
      </c>
      <c r="AX102" s="26" t="str">
        <f t="shared" si="175"/>
        <v/>
      </c>
      <c r="AY102" s="27"/>
      <c r="AZ102" s="28"/>
      <c r="BA102" s="29"/>
      <c r="BB102" s="23" t="str">
        <f t="shared" si="176"/>
        <v/>
      </c>
      <c r="BC102" s="26" t="str">
        <f t="shared" si="177"/>
        <v/>
      </c>
      <c r="BD102" s="22"/>
      <c r="BE102" s="22">
        <f t="shared" si="178"/>
        <v>0</v>
      </c>
      <c r="BF102" s="22">
        <f t="shared" si="179"/>
        <v>0</v>
      </c>
      <c r="BG102" s="22" t="str">
        <f t="shared" si="180"/>
        <v/>
      </c>
      <c r="BH102" s="22"/>
      <c r="BI102" s="22" t="str">
        <f t="shared" si="181"/>
        <v/>
      </c>
      <c r="BJ102" s="38"/>
    </row>
    <row r="103" spans="1:62" x14ac:dyDescent="0.25">
      <c r="C103" s="33"/>
      <c r="D103" s="33"/>
      <c r="E103" s="26" t="str">
        <f t="shared" si="157"/>
        <v/>
      </c>
      <c r="F103" s="27"/>
      <c r="G103" s="28"/>
      <c r="H103" s="29"/>
      <c r="I103" s="23" t="str">
        <f t="shared" si="158"/>
        <v/>
      </c>
      <c r="J103" s="26" t="str">
        <f t="shared" si="159"/>
        <v/>
      </c>
      <c r="K103" s="27"/>
      <c r="L103" s="28"/>
      <c r="M103" s="29"/>
      <c r="N103" s="23" t="str">
        <f t="shared" si="160"/>
        <v/>
      </c>
      <c r="O103" s="26" t="str">
        <f t="shared" si="161"/>
        <v/>
      </c>
      <c r="P103" s="27"/>
      <c r="Q103" s="28"/>
      <c r="R103" s="29"/>
      <c r="S103" s="23" t="str">
        <f t="shared" si="162"/>
        <v/>
      </c>
      <c r="T103" s="26" t="str">
        <f t="shared" si="163"/>
        <v/>
      </c>
      <c r="U103" s="27"/>
      <c r="V103" s="28"/>
      <c r="W103" s="29"/>
      <c r="X103" s="23" t="str">
        <f t="shared" si="164"/>
        <v/>
      </c>
      <c r="Y103" s="26" t="str">
        <f t="shared" si="165"/>
        <v/>
      </c>
      <c r="Z103" s="27"/>
      <c r="AA103" s="28"/>
      <c r="AB103" s="29"/>
      <c r="AC103" s="23" t="str">
        <f t="shared" si="166"/>
        <v/>
      </c>
      <c r="AD103" s="26" t="str">
        <f t="shared" si="167"/>
        <v/>
      </c>
      <c r="AE103" s="27"/>
      <c r="AF103" s="28"/>
      <c r="AG103" s="29"/>
      <c r="AH103" s="23" t="str">
        <f t="shared" si="168"/>
        <v/>
      </c>
      <c r="AI103" s="26" t="str">
        <f t="shared" si="169"/>
        <v/>
      </c>
      <c r="AJ103" s="27"/>
      <c r="AK103" s="28"/>
      <c r="AL103" s="29"/>
      <c r="AM103" s="23" t="str">
        <f t="shared" si="170"/>
        <v/>
      </c>
      <c r="AN103" s="26" t="str">
        <f t="shared" si="171"/>
        <v/>
      </c>
      <c r="AO103" s="27"/>
      <c r="AP103" s="28"/>
      <c r="AQ103" s="29"/>
      <c r="AR103" s="23" t="str">
        <f t="shared" si="172"/>
        <v/>
      </c>
      <c r="AS103" s="26" t="str">
        <f t="shared" si="173"/>
        <v/>
      </c>
      <c r="AT103" s="27"/>
      <c r="AU103" s="28"/>
      <c r="AV103" s="29"/>
      <c r="AW103" s="23" t="str">
        <f t="shared" si="174"/>
        <v/>
      </c>
      <c r="AX103" s="26" t="str">
        <f t="shared" si="175"/>
        <v/>
      </c>
      <c r="AY103" s="27"/>
      <c r="AZ103" s="28"/>
      <c r="BA103" s="29"/>
      <c r="BB103" s="23" t="str">
        <f t="shared" si="176"/>
        <v/>
      </c>
      <c r="BC103" s="26" t="str">
        <f t="shared" si="177"/>
        <v/>
      </c>
      <c r="BD103" s="22"/>
      <c r="BE103" s="22">
        <f t="shared" si="178"/>
        <v>0</v>
      </c>
      <c r="BF103" s="22">
        <f t="shared" si="179"/>
        <v>0</v>
      </c>
      <c r="BG103" s="22" t="str">
        <f t="shared" si="180"/>
        <v/>
      </c>
      <c r="BH103" s="22"/>
      <c r="BI103" s="22" t="str">
        <f t="shared" si="181"/>
        <v/>
      </c>
      <c r="BJ103" s="38"/>
    </row>
    <row r="104" spans="1:62" x14ac:dyDescent="0.25">
      <c r="C104" s="33"/>
      <c r="D104" s="33"/>
      <c r="E104" s="26" t="str">
        <f t="shared" si="157"/>
        <v/>
      </c>
      <c r="F104" s="27"/>
      <c r="G104" s="28"/>
      <c r="H104" s="29"/>
      <c r="I104" s="23" t="str">
        <f t="shared" si="158"/>
        <v/>
      </c>
      <c r="J104" s="26" t="str">
        <f t="shared" si="159"/>
        <v/>
      </c>
      <c r="K104" s="27"/>
      <c r="L104" s="28"/>
      <c r="M104" s="29"/>
      <c r="N104" s="23" t="str">
        <f t="shared" si="160"/>
        <v/>
      </c>
      <c r="O104" s="26" t="str">
        <f t="shared" si="161"/>
        <v/>
      </c>
      <c r="P104" s="27"/>
      <c r="Q104" s="28"/>
      <c r="R104" s="29"/>
      <c r="S104" s="23" t="str">
        <f t="shared" si="162"/>
        <v/>
      </c>
      <c r="T104" s="26" t="str">
        <f t="shared" si="163"/>
        <v/>
      </c>
      <c r="U104" s="27"/>
      <c r="V104" s="28"/>
      <c r="W104" s="29"/>
      <c r="X104" s="23" t="str">
        <f t="shared" si="164"/>
        <v/>
      </c>
      <c r="Y104" s="26" t="str">
        <f t="shared" si="165"/>
        <v/>
      </c>
      <c r="Z104" s="27"/>
      <c r="AA104" s="28"/>
      <c r="AB104" s="29"/>
      <c r="AC104" s="23" t="str">
        <f t="shared" si="166"/>
        <v/>
      </c>
      <c r="AD104" s="26" t="str">
        <f t="shared" si="167"/>
        <v/>
      </c>
      <c r="AE104" s="27"/>
      <c r="AF104" s="28"/>
      <c r="AG104" s="29"/>
      <c r="AH104" s="23" t="str">
        <f t="shared" si="168"/>
        <v/>
      </c>
      <c r="AI104" s="26" t="str">
        <f t="shared" si="169"/>
        <v/>
      </c>
      <c r="AJ104" s="27"/>
      <c r="AK104" s="28"/>
      <c r="AL104" s="29"/>
      <c r="AM104" s="23" t="str">
        <f t="shared" si="170"/>
        <v/>
      </c>
      <c r="AN104" s="26" t="str">
        <f t="shared" si="171"/>
        <v/>
      </c>
      <c r="AO104" s="27"/>
      <c r="AP104" s="28"/>
      <c r="AQ104" s="29"/>
      <c r="AR104" s="23" t="str">
        <f t="shared" si="172"/>
        <v/>
      </c>
      <c r="AS104" s="26" t="str">
        <f t="shared" si="173"/>
        <v/>
      </c>
      <c r="AT104" s="27"/>
      <c r="AU104" s="28"/>
      <c r="AV104" s="29"/>
      <c r="AW104" s="23" t="str">
        <f t="shared" si="174"/>
        <v/>
      </c>
      <c r="AX104" s="26" t="str">
        <f t="shared" si="175"/>
        <v/>
      </c>
      <c r="AY104" s="27"/>
      <c r="AZ104" s="28"/>
      <c r="BA104" s="29"/>
      <c r="BB104" s="23" t="str">
        <f t="shared" si="176"/>
        <v/>
      </c>
      <c r="BC104" s="26" t="str">
        <f t="shared" si="177"/>
        <v/>
      </c>
      <c r="BD104" s="22"/>
      <c r="BE104" s="22">
        <f t="shared" si="178"/>
        <v>0</v>
      </c>
      <c r="BF104" s="22">
        <f t="shared" si="179"/>
        <v>0</v>
      </c>
      <c r="BG104" s="22" t="str">
        <f t="shared" si="180"/>
        <v/>
      </c>
      <c r="BH104" s="22"/>
      <c r="BI104" s="22" t="str">
        <f t="shared" si="181"/>
        <v/>
      </c>
      <c r="BJ104" s="38"/>
    </row>
  </sheetData>
  <mergeCells count="66">
    <mergeCell ref="Z3:AD3"/>
    <mergeCell ref="D3:E3"/>
    <mergeCell ref="F3:J3"/>
    <mergeCell ref="K3:O3"/>
    <mergeCell ref="P3:T3"/>
    <mergeCell ref="U3:Y3"/>
    <mergeCell ref="D4:E4"/>
    <mergeCell ref="F4:J4"/>
    <mergeCell ref="K4:O4"/>
    <mergeCell ref="P4:T4"/>
    <mergeCell ref="U4:Y4"/>
    <mergeCell ref="AT4:AX4"/>
    <mergeCell ref="AY4:BC4"/>
    <mergeCell ref="AE3:AI3"/>
    <mergeCell ref="AJ3:AN3"/>
    <mergeCell ref="AO3:AS3"/>
    <mergeCell ref="AT3:AX3"/>
    <mergeCell ref="AY3:BC3"/>
    <mergeCell ref="Z24:AD24"/>
    <mergeCell ref="Z4:AD4"/>
    <mergeCell ref="AE4:AI4"/>
    <mergeCell ref="AJ4:AN4"/>
    <mergeCell ref="AO4:AS4"/>
    <mergeCell ref="D24:E24"/>
    <mergeCell ref="F24:J24"/>
    <mergeCell ref="K24:O24"/>
    <mergeCell ref="P24:T24"/>
    <mergeCell ref="U24:Y24"/>
    <mergeCell ref="D25:E25"/>
    <mergeCell ref="F25:J25"/>
    <mergeCell ref="K25:O25"/>
    <mergeCell ref="P25:T25"/>
    <mergeCell ref="U25:Y25"/>
    <mergeCell ref="AT25:AX25"/>
    <mergeCell ref="AY25:BC25"/>
    <mergeCell ref="AE24:AI24"/>
    <mergeCell ref="AJ24:AN24"/>
    <mergeCell ref="AO24:AS24"/>
    <mergeCell ref="AT24:AX24"/>
    <mergeCell ref="AY24:BC24"/>
    <mergeCell ref="Z68:AD68"/>
    <mergeCell ref="Z25:AD25"/>
    <mergeCell ref="AE25:AI25"/>
    <mergeCell ref="AJ25:AN25"/>
    <mergeCell ref="AO25:AS25"/>
    <mergeCell ref="D68:E68"/>
    <mergeCell ref="F68:J68"/>
    <mergeCell ref="K68:O68"/>
    <mergeCell ref="P68:T68"/>
    <mergeCell ref="U68:Y68"/>
    <mergeCell ref="D69:E69"/>
    <mergeCell ref="F69:J69"/>
    <mergeCell ref="K69:O69"/>
    <mergeCell ref="P69:T69"/>
    <mergeCell ref="U69:Y69"/>
    <mergeCell ref="AY69:BC69"/>
    <mergeCell ref="AE68:AI68"/>
    <mergeCell ref="AJ68:AN68"/>
    <mergeCell ref="AO68:AS68"/>
    <mergeCell ref="AT68:AX68"/>
    <mergeCell ref="AY68:BC68"/>
    <mergeCell ref="Z69:AD69"/>
    <mergeCell ref="AE69:AI69"/>
    <mergeCell ref="AJ69:AN69"/>
    <mergeCell ref="AO69:AS69"/>
    <mergeCell ref="AT69:AX69"/>
  </mergeCells>
  <pageMargins left="0.7" right="0.7" top="0.75" bottom="0.75" header="0.3" footer="0.3"/>
  <pageSetup orientation="landscape"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19</vt:i4>
      </vt:variant>
    </vt:vector>
  </HeadingPairs>
  <TitlesOfParts>
    <vt:vector size="20" baseType="lpstr">
      <vt:lpstr>Temp</vt:lpstr>
      <vt:lpstr>BaseLine</vt:lpstr>
      <vt:lpstr>CheeseSlice</vt:lpstr>
      <vt:lpstr>Chili</vt:lpstr>
      <vt:lpstr>ChzCupSlv</vt:lpstr>
      <vt:lpstr>Cocoa</vt:lpstr>
      <vt:lpstr>FoodTray</vt:lpstr>
      <vt:lpstr>Frito</vt:lpstr>
      <vt:lpstr>GloveBox</vt:lpstr>
      <vt:lpstr>HDBuns</vt:lpstr>
      <vt:lpstr>HDWein</vt:lpstr>
      <vt:lpstr>HMBuns</vt:lpstr>
      <vt:lpstr>HMPat</vt:lpstr>
      <vt:lpstr>Jalep</vt:lpstr>
      <vt:lpstr>NachoCheese</vt:lpstr>
      <vt:lpstr>NapPack</vt:lpstr>
      <vt:lpstr>PlateSleeve</vt:lpstr>
      <vt:lpstr>PopOil</vt:lpstr>
      <vt:lpstr>PTRoll</vt:lpstr>
      <vt:lpstr>TortChip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Wells</dc:creator>
  <cp:keywords>Concessions</cp:keywords>
  <cp:lastModifiedBy>Matthew Wells</cp:lastModifiedBy>
  <cp:lastPrinted>2017-11-06T22:00:17Z</cp:lastPrinted>
  <dcterms:created xsi:type="dcterms:W3CDTF">2017-10-09T18:48:37Z</dcterms:created>
  <dcterms:modified xsi:type="dcterms:W3CDTF">2018-05-19T23:14:01Z</dcterms:modified>
</cp:coreProperties>
</file>