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Hub\spec-opensim\specialized-resources\"/>
    </mc:Choice>
  </mc:AlternateContent>
  <xr:revisionPtr revIDLastSave="0" documentId="13_ncr:1_{7AC4932F-5636-4876-B04F-BCBBBC94A0F7}" xr6:coauthVersionLast="46" xr6:coauthVersionMax="46" xr10:uidLastSave="{00000000-0000-0000-0000-000000000000}"/>
  <bookViews>
    <workbookView xWindow="-118" yWindow="-118" windowWidth="25370" windowHeight="13759" xr2:uid="{C9881907-F7FC-48BD-A618-5FD0580897EE}"/>
  </bookViews>
  <sheets>
    <sheet name="Road" sheetId="1" r:id="rId1"/>
    <sheet name="M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C7" i="2"/>
  <c r="C6" i="2"/>
  <c r="L3" i="2"/>
  <c r="K3" i="1"/>
  <c r="K2" i="1"/>
  <c r="C5" i="1"/>
  <c r="D5" i="1"/>
  <c r="E5" i="1"/>
  <c r="F5" i="1"/>
  <c r="G5" i="1"/>
  <c r="H5" i="1"/>
  <c r="I5" i="1"/>
  <c r="J5" i="1"/>
  <c r="K5" i="1" s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C4" i="1"/>
  <c r="D4" i="1"/>
  <c r="E4" i="1"/>
  <c r="F4" i="1"/>
  <c r="G4" i="1"/>
  <c r="H4" i="1"/>
  <c r="I4" i="1"/>
  <c r="J4" i="1"/>
  <c r="K4" i="1" s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5" i="1"/>
  <c r="B4" i="1"/>
</calcChain>
</file>

<file path=xl/sharedStrings.xml><?xml version="1.0" encoding="utf-8"?>
<sst xmlns="http://schemas.openxmlformats.org/spreadsheetml/2006/main" count="156" uniqueCount="107">
  <si>
    <t>Joint angle</t>
  </si>
  <si>
    <t>Mean</t>
  </si>
  <si>
    <t>STD DEV</t>
  </si>
  <si>
    <t>Max</t>
  </si>
  <si>
    <t>Min</t>
  </si>
  <si>
    <t>Ankle Angle Min</t>
  </si>
  <si>
    <t>Ankle Angle Max</t>
  </si>
  <si>
    <t>Ankle Angle Range</t>
  </si>
  <si>
    <t>Ankle Angle at Top</t>
  </si>
  <si>
    <t>Ankle Angle at Front</t>
  </si>
  <si>
    <t>Ankle Angle at Bottom</t>
  </si>
  <si>
    <t>Ankle Angle at Rear</t>
  </si>
  <si>
    <t>Knee Angle Ext</t>
  </si>
  <si>
    <t>Knee Angle Range</t>
  </si>
  <si>
    <t>Hip Angle Closed</t>
  </si>
  <si>
    <t>Hip Angle Open</t>
  </si>
  <si>
    <t>Hip Angle Range</t>
  </si>
  <si>
    <t>Back From Level</t>
  </si>
  <si>
    <t>Hip-Shoulder-Wrist</t>
  </si>
  <si>
    <t>Hip-Shoulder-Elbow</t>
  </si>
  <si>
    <t>Elbow Angle</t>
  </si>
  <si>
    <t>Forearm from Level</t>
  </si>
  <si>
    <t>Knee Fwd of FootOF</t>
  </si>
  <si>
    <t>Knee Forward of Pedal spindle</t>
  </si>
  <si>
    <t xml:space="preserve">Knee to Foot Lateral </t>
  </si>
  <si>
    <t>Hip to Foot Lateral</t>
  </si>
  <si>
    <t>Shoulder to Wrist Lateral</t>
  </si>
  <si>
    <t>Foot from Level Mean</t>
  </si>
  <si>
    <t>Foot Float Angle Min</t>
  </si>
  <si>
    <t>Foot Float Angle Mean</t>
  </si>
  <si>
    <t>Foot Float Angle Max</t>
  </si>
  <si>
    <t>Knee Travel Tilt</t>
  </si>
  <si>
    <t>Knee Lateral Travel</t>
  </si>
  <si>
    <t>Hip Vertical Travel</t>
  </si>
  <si>
    <t>Hip Lateral Travel</t>
  </si>
  <si>
    <t>Thigh Length</t>
  </si>
  <si>
    <t>Shin Length</t>
  </si>
  <si>
    <t>Back Length</t>
  </si>
  <si>
    <t>Upper Arm Length</t>
  </si>
  <si>
    <t>Forearm Length</t>
  </si>
  <si>
    <t>Hip to Wrist Vertical</t>
  </si>
  <si>
    <t>Hip to Wrist Forward</t>
  </si>
  <si>
    <t xml:space="preserve"> Hip to Elbow Vertical</t>
  </si>
  <si>
    <t>Hip to Elbow Forward</t>
  </si>
  <si>
    <t>Mean Wrist X</t>
  </si>
  <si>
    <t>Mean Wrist Y</t>
  </si>
  <si>
    <t xml:space="preserve"> Mean Wrist Z</t>
  </si>
  <si>
    <t xml:space="preserve"> Mean Elbow X</t>
  </si>
  <si>
    <t xml:space="preserve"> Mean Elbow Y</t>
  </si>
  <si>
    <t xml:space="preserve"> Mean Elbow Z</t>
  </si>
  <si>
    <t>Mean Shoulder X</t>
  </si>
  <si>
    <t>Mean Shoulder Y</t>
  </si>
  <si>
    <t xml:space="preserve"> Mean Shoulder Z</t>
  </si>
  <si>
    <t>Mean Hip X</t>
  </si>
  <si>
    <t xml:space="preserve"> Mean Hip Y</t>
  </si>
  <si>
    <t>Mean Hip Z</t>
  </si>
  <si>
    <t xml:space="preserve"> Mean Knee X</t>
  </si>
  <si>
    <t>Mean Knee Y</t>
  </si>
  <si>
    <t>Mean Knee Z</t>
  </si>
  <si>
    <t>Mean Ankle X</t>
  </si>
  <si>
    <t>Mean Ankle Y</t>
  </si>
  <si>
    <t>Mean Ankle Z</t>
  </si>
  <si>
    <t>Mean Heel X</t>
  </si>
  <si>
    <t xml:space="preserve"> Mean Heel Y</t>
  </si>
  <si>
    <t>Mean Heel Z</t>
  </si>
  <si>
    <t xml:space="preserve"> Mean Foot X</t>
  </si>
  <si>
    <t>Mean Foot Y</t>
  </si>
  <si>
    <t xml:space="preserve"> Mean Foot Z</t>
  </si>
  <si>
    <t>Cadence Mean</t>
  </si>
  <si>
    <t>CADENCE MAX</t>
  </si>
  <si>
    <t>Knee Angle Flexion</t>
  </si>
  <si>
    <t>Knee angle from Straight</t>
  </si>
  <si>
    <t>Sample Size:</t>
  </si>
  <si>
    <t>2261 unique  rider sessions</t>
  </si>
  <si>
    <t>LR Ave</t>
  </si>
  <si>
    <t>LR STD DEV</t>
  </si>
  <si>
    <t>L Pedal Spindle Offset X</t>
  </si>
  <si>
    <t>L Shoulder to Wrist Lateral</t>
  </si>
  <si>
    <t>Knee Angle Flex</t>
  </si>
  <si>
    <t>Knee angle from straightleg</t>
  </si>
  <si>
    <t xml:space="preserve"> Ankle Angle Range</t>
  </si>
  <si>
    <t xml:space="preserve"> Ankle Angle at Front</t>
  </si>
  <si>
    <t>Knee forward of foot</t>
  </si>
  <si>
    <t>Knee forward of Pedal spindle</t>
  </si>
  <si>
    <t>Computed Crank Length</t>
  </si>
  <si>
    <t>Pedal Spindle Offset Z</t>
  </si>
  <si>
    <t>Calculated BB X</t>
  </si>
  <si>
    <t>Calculated BB Y</t>
  </si>
  <si>
    <t xml:space="preserve"> Calculated BB Z</t>
  </si>
  <si>
    <t xml:space="preserve"> Foot Float Angle Mean</t>
  </si>
  <si>
    <t>Mean Wrist Z</t>
  </si>
  <si>
    <t>Mean Elbow Y</t>
  </si>
  <si>
    <t>Mean Elbow Z</t>
  </si>
  <si>
    <t>Mean Shoulder Z</t>
  </si>
  <si>
    <t>Mean Knee X</t>
  </si>
  <si>
    <t xml:space="preserve"> Mean Knee Y</t>
  </si>
  <si>
    <t xml:space="preserve"> Mean Ankle X</t>
  </si>
  <si>
    <t xml:space="preserve"> Mean Ankle Y</t>
  </si>
  <si>
    <t xml:space="preserve"> Mean Heel X</t>
  </si>
  <si>
    <t>Mean Heel Y</t>
  </si>
  <si>
    <t>Mean Foot X</t>
  </si>
  <si>
    <t>Mean Foot Z</t>
  </si>
  <si>
    <t>MTB</t>
  </si>
  <si>
    <t>N=340</t>
  </si>
  <si>
    <t>mean + 1 STD DEV</t>
  </si>
  <si>
    <t>Mean -1 STD DEV</t>
  </si>
  <si>
    <t>68% of riders will fall witih this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</si>
</sst>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23B2-6299-4EE2-978C-0712E652FB6B}">
  <dimension ref="A1:BP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7"/>
    </sheetView>
  </sheetViews>
  <sheetFormatPr defaultRowHeight="15.05" x14ac:dyDescent="0.3"/>
  <cols>
    <col min="1" max="1" width="11" bestFit="1" customWidth="1"/>
    <col min="2" max="2" width="14" bestFit="1" customWidth="1"/>
    <col min="3" max="3" width="14.44140625" bestFit="1" customWidth="1"/>
    <col min="4" max="4" width="15.88671875" bestFit="1" customWidth="1"/>
    <col min="5" max="5" width="16.109375" bestFit="1" customWidth="1"/>
    <col min="6" max="6" width="17.44140625" bestFit="1" customWidth="1"/>
    <col min="7" max="7" width="19.33203125" bestFit="1" customWidth="1"/>
    <col min="8" max="8" width="16.77734375" bestFit="1" customWidth="1"/>
    <col min="9" max="9" width="13.6640625" bestFit="1" customWidth="1"/>
    <col min="10" max="10" width="12.88671875" bestFit="1" customWidth="1"/>
    <col min="11" max="11" width="21.109375" bestFit="1" customWidth="1"/>
    <col min="12" max="12" width="15.44140625" bestFit="1" customWidth="1"/>
    <col min="13" max="13" width="14.5546875" bestFit="1" customWidth="1"/>
    <col min="14" max="14" width="13.44140625" bestFit="1" customWidth="1"/>
    <col min="15" max="15" width="14.109375" bestFit="1" customWidth="1"/>
    <col min="16" max="16" width="14.33203125" bestFit="1" customWidth="1"/>
    <col min="17" max="17" width="13.6640625" customWidth="1"/>
    <col min="18" max="18" width="14" customWidth="1"/>
    <col min="22" max="22" width="16.44140625" customWidth="1"/>
    <col min="43" max="43" width="13.33203125" bestFit="1" customWidth="1"/>
  </cols>
  <sheetData>
    <row r="1" spans="1:68" x14ac:dyDescent="0.3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2" t="s">
        <v>70</v>
      </c>
      <c r="J1" s="2" t="s">
        <v>12</v>
      </c>
      <c r="K1" s="2" t="s">
        <v>71</v>
      </c>
      <c r="L1" s="2" t="s">
        <v>13</v>
      </c>
      <c r="M1" s="3" t="s">
        <v>14</v>
      </c>
      <c r="N1" s="3" t="s">
        <v>15</v>
      </c>
      <c r="O1" s="3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</row>
    <row r="2" spans="1:68" x14ac:dyDescent="0.3">
      <c r="A2" t="s">
        <v>1</v>
      </c>
      <c r="B2">
        <v>75.58305826429077</v>
      </c>
      <c r="C2">
        <v>96.013453424120129</v>
      </c>
      <c r="D2">
        <v>20.496851755851999</v>
      </c>
      <c r="E2">
        <v>80.282938143519601</v>
      </c>
      <c r="F2">
        <v>78.353169969890075</v>
      </c>
      <c r="G2">
        <v>94.826585621688324</v>
      </c>
      <c r="H2">
        <v>88.446139193047799</v>
      </c>
      <c r="I2">
        <v>69.499996278194374</v>
      </c>
      <c r="J2">
        <v>142.45824843504022</v>
      </c>
      <c r="K2">
        <f>180-J2</f>
        <v>37.541751564959782</v>
      </c>
      <c r="L2">
        <v>73.087848738106686</v>
      </c>
      <c r="M2">
        <v>63.635102898796717</v>
      </c>
      <c r="N2">
        <v>109.14067416107147</v>
      </c>
      <c r="O2">
        <v>45.611790245380575</v>
      </c>
      <c r="P2">
        <v>45.113013856628392</v>
      </c>
      <c r="Q2">
        <v>82.002906160662832</v>
      </c>
      <c r="R2">
        <v>70.49498551622716</v>
      </c>
      <c r="S2">
        <v>149.98449146655344</v>
      </c>
      <c r="T2">
        <v>-37.128438459330987</v>
      </c>
      <c r="U2">
        <v>-2.5908517733673935</v>
      </c>
      <c r="V2">
        <v>-19.946058954567512</v>
      </c>
      <c r="W2">
        <v>-20.207512921249833</v>
      </c>
      <c r="X2">
        <v>-2.9401125490463738</v>
      </c>
      <c r="Y2">
        <v>19.138265502827885</v>
      </c>
      <c r="Z2">
        <v>-23.113794396800721</v>
      </c>
      <c r="AA2">
        <v>-10.695934323875491</v>
      </c>
      <c r="AB2">
        <v>-9.6652869383404187</v>
      </c>
      <c r="AC2">
        <v>-8.6109465371265657</v>
      </c>
      <c r="AD2">
        <v>1.9589355038988443</v>
      </c>
      <c r="AE2">
        <v>24.766310674264538</v>
      </c>
      <c r="AF2">
        <v>48.497502765950713</v>
      </c>
      <c r="AG2">
        <v>12.478595658680758</v>
      </c>
      <c r="AH2">
        <v>426.14688301905682</v>
      </c>
      <c r="AI2">
        <v>418.02684571321242</v>
      </c>
      <c r="AJ2">
        <v>511.73091354777625</v>
      </c>
      <c r="AK2">
        <v>332.7102616025827</v>
      </c>
      <c r="AL2">
        <v>257.24689191432481</v>
      </c>
      <c r="AM2">
        <v>-89.214782631140295</v>
      </c>
      <c r="AN2">
        <v>697.21020311270081</v>
      </c>
      <c r="AO2">
        <v>64.644739048521103</v>
      </c>
      <c r="AP2">
        <v>497.63315745751044</v>
      </c>
      <c r="AQ2">
        <v>0.83356710501038644</v>
      </c>
      <c r="AR2">
        <v>0.19341040580788593</v>
      </c>
      <c r="AS2">
        <v>0.66500204436463584</v>
      </c>
      <c r="AT2">
        <v>0.30827577477995438</v>
      </c>
      <c r="AU2">
        <v>0.21120401619860227</v>
      </c>
      <c r="AV2">
        <v>0.81852605116220101</v>
      </c>
      <c r="AW2">
        <v>0.16958744988800564</v>
      </c>
      <c r="AX2">
        <v>0.17396688076925185</v>
      </c>
      <c r="AY2">
        <v>1.1131003577844312</v>
      </c>
      <c r="AZ2">
        <v>-0.18865770779551555</v>
      </c>
      <c r="BA2">
        <v>0.16174725433167694</v>
      </c>
      <c r="BB2">
        <v>0.75431301493390968</v>
      </c>
      <c r="BC2">
        <v>0.11522714371225014</v>
      </c>
      <c r="BD2">
        <v>0.13894588604407476</v>
      </c>
      <c r="BE2">
        <v>0.47978353708342292</v>
      </c>
      <c r="BF2">
        <v>-6.8761957950092004E-2</v>
      </c>
      <c r="BG2">
        <v>0.12598459143965468</v>
      </c>
      <c r="BH2">
        <v>0.13182063640659264</v>
      </c>
      <c r="BI2">
        <v>-0.12257349145305761</v>
      </c>
      <c r="BJ2">
        <v>0.13520376147041274</v>
      </c>
      <c r="BK2">
        <v>7.7245590908113171E-2</v>
      </c>
      <c r="BL2">
        <v>6.1188720795088503E-5</v>
      </c>
      <c r="BM2">
        <v>0.15902390109625014</v>
      </c>
      <c r="BN2">
        <v>2.3345628410443343E-2</v>
      </c>
      <c r="BO2">
        <v>87.214029917249476</v>
      </c>
      <c r="BP2">
        <v>101.65722514035069</v>
      </c>
    </row>
    <row r="3" spans="1:68" s="4" customFormat="1" x14ac:dyDescent="0.3">
      <c r="A3" s="4" t="s">
        <v>2</v>
      </c>
      <c r="B3" s="4">
        <v>7.398354054221949</v>
      </c>
      <c r="C3" s="4">
        <v>6.0975630182034486</v>
      </c>
      <c r="D3" s="4">
        <v>6.6328829369870235</v>
      </c>
      <c r="E3" s="4">
        <v>8.12752918907211</v>
      </c>
      <c r="F3" s="4">
        <v>6.9844499616553097</v>
      </c>
      <c r="G3" s="4">
        <v>6.0722376835107088</v>
      </c>
      <c r="H3" s="4">
        <v>7.4387232395141503</v>
      </c>
      <c r="I3" s="4">
        <v>3.6596156008620992</v>
      </c>
      <c r="J3" s="4">
        <v>5.4095832887317847</v>
      </c>
      <c r="K3" s="4">
        <f>J3</f>
        <v>5.4095832887317847</v>
      </c>
      <c r="L3" s="4">
        <v>4.6145145759223443</v>
      </c>
      <c r="M3" s="4">
        <v>5.6114521550331826</v>
      </c>
      <c r="N3" s="4">
        <v>5.9834067235406394</v>
      </c>
      <c r="O3" s="4">
        <v>3.8068908232760328</v>
      </c>
      <c r="P3" s="4">
        <v>6.1145658755743852</v>
      </c>
      <c r="Q3" s="4">
        <v>6.3110069870139833</v>
      </c>
      <c r="R3" s="4">
        <v>5.5197591234926806</v>
      </c>
      <c r="S3" s="4">
        <v>13.604560967985925</v>
      </c>
      <c r="T3" s="4">
        <v>10.741766401644689</v>
      </c>
      <c r="U3" s="4">
        <v>24.559695852936585</v>
      </c>
      <c r="V3" s="4">
        <v>24.175909605215914</v>
      </c>
      <c r="W3" s="4">
        <v>16.505342437908805</v>
      </c>
      <c r="X3" s="4">
        <v>11.605481861250624</v>
      </c>
      <c r="Y3" s="4">
        <v>35.868360453930613</v>
      </c>
      <c r="Z3" s="4">
        <v>5.4764399153655416</v>
      </c>
      <c r="AA3" s="4">
        <v>2.9617323880912223</v>
      </c>
      <c r="AB3" s="4">
        <v>2.9014563666430835</v>
      </c>
      <c r="AC3" s="4">
        <v>2.9762712199168266</v>
      </c>
      <c r="AD3" s="4">
        <v>3.31780087505931</v>
      </c>
      <c r="AE3" s="4">
        <v>12.138465885001713</v>
      </c>
      <c r="AF3" s="4">
        <v>11.471802120009597</v>
      </c>
      <c r="AG3" s="4">
        <v>5.2046861974534595</v>
      </c>
      <c r="AH3" s="4">
        <v>29.522718593694623</v>
      </c>
      <c r="AI3" s="4">
        <v>207.63644533896181</v>
      </c>
      <c r="AJ3" s="4">
        <v>44.206339768893955</v>
      </c>
      <c r="AK3" s="4">
        <v>34.870599841852524</v>
      </c>
      <c r="AL3" s="4">
        <v>18.91389781719775</v>
      </c>
      <c r="AM3" s="4">
        <v>50.078246250835917</v>
      </c>
      <c r="AN3" s="4">
        <v>53.57584853500915</v>
      </c>
      <c r="AO3" s="4">
        <v>53.462192251694226</v>
      </c>
      <c r="AP3" s="4">
        <v>46.425149138966418</v>
      </c>
      <c r="AQ3" s="4">
        <v>12.060879502540331</v>
      </c>
      <c r="AR3" s="4">
        <v>3.0986143734232259E-2</v>
      </c>
      <c r="AS3" s="4">
        <v>5.0487635713864665E-2</v>
      </c>
      <c r="AT3" s="4">
        <v>4.3271980739607335E-2</v>
      </c>
      <c r="AU3" s="4">
        <v>3.057439716626759E-2</v>
      </c>
      <c r="AV3" s="4">
        <v>6.2549797692087281E-2</v>
      </c>
      <c r="AW3" s="4">
        <v>5.9210646917290902E-2</v>
      </c>
      <c r="AX3" s="4">
        <v>3.2923527343514808E-2</v>
      </c>
      <c r="AY3" s="4">
        <v>7.4186007909545923E-2</v>
      </c>
      <c r="AZ3" s="4">
        <v>4.7223253623736944E-2</v>
      </c>
      <c r="BA3" s="4">
        <v>2.084717014083956E-2</v>
      </c>
      <c r="BB3" s="4">
        <v>5.3673390325966713E-2</v>
      </c>
      <c r="BC3" s="4">
        <v>2.6038953060239553E-2</v>
      </c>
      <c r="BD3" s="4">
        <v>2.1172067613975942E-2</v>
      </c>
      <c r="BE3" s="4">
        <v>3.6611323102193297E-2</v>
      </c>
      <c r="BF3" s="4">
        <v>2.1604264439318992E-2</v>
      </c>
      <c r="BG3" s="4">
        <v>0.1893955909097928</v>
      </c>
      <c r="BH3" s="4">
        <v>2.78475793685692E-2</v>
      </c>
      <c r="BI3" s="4">
        <v>1.6879552221785742E-2</v>
      </c>
      <c r="BJ3" s="4">
        <v>1.5901051413779021E-2</v>
      </c>
      <c r="BK3" s="4">
        <v>1.4791700180311253E-2</v>
      </c>
      <c r="BL3" s="4">
        <v>5.0762615820817373E-3</v>
      </c>
      <c r="BM3" s="4">
        <v>1.4930346645554019E-2</v>
      </c>
      <c r="BN3" s="4">
        <v>6.8277963643856082E-3</v>
      </c>
      <c r="BO3" s="4">
        <v>9.9313577467809466</v>
      </c>
      <c r="BP3" s="4">
        <v>27.397485094722228</v>
      </c>
    </row>
    <row r="4" spans="1:68" x14ac:dyDescent="0.3">
      <c r="A4" t="s">
        <v>3</v>
      </c>
      <c r="B4">
        <f>B2+B3</f>
        <v>82.981412318512724</v>
      </c>
      <c r="C4">
        <f t="shared" ref="C4:BO4" si="0">C2+C3</f>
        <v>102.11101644232357</v>
      </c>
      <c r="D4">
        <f t="shared" si="0"/>
        <v>27.129734692839023</v>
      </c>
      <c r="E4">
        <f t="shared" si="0"/>
        <v>88.410467332591708</v>
      </c>
      <c r="F4">
        <f t="shared" si="0"/>
        <v>85.33761993154539</v>
      </c>
      <c r="G4">
        <f t="shared" si="0"/>
        <v>100.89882330519903</v>
      </c>
      <c r="H4">
        <f t="shared" si="0"/>
        <v>95.884862432561945</v>
      </c>
      <c r="I4">
        <f t="shared" si="0"/>
        <v>73.15961187905647</v>
      </c>
      <c r="J4">
        <f t="shared" si="0"/>
        <v>147.86783172377201</v>
      </c>
      <c r="K4">
        <f>180-J4</f>
        <v>32.132168276227986</v>
      </c>
      <c r="L4">
        <f t="shared" si="0"/>
        <v>77.702363314029029</v>
      </c>
      <c r="M4">
        <f t="shared" si="0"/>
        <v>69.246555053829894</v>
      </c>
      <c r="N4">
        <f t="shared" si="0"/>
        <v>115.12408088461211</v>
      </c>
      <c r="O4">
        <f t="shared" si="0"/>
        <v>49.41868106865661</v>
      </c>
      <c r="P4">
        <f t="shared" si="0"/>
        <v>51.227579732202777</v>
      </c>
      <c r="Q4">
        <f t="shared" si="0"/>
        <v>88.313913147676814</v>
      </c>
      <c r="R4">
        <f t="shared" si="0"/>
        <v>76.014744639719837</v>
      </c>
      <c r="S4">
        <f t="shared" si="0"/>
        <v>163.58905243453935</v>
      </c>
      <c r="T4">
        <f t="shared" si="0"/>
        <v>-26.386672057686297</v>
      </c>
      <c r="U4">
        <f t="shared" si="0"/>
        <v>21.968844079569191</v>
      </c>
      <c r="V4">
        <f t="shared" si="0"/>
        <v>4.2298506506484017</v>
      </c>
      <c r="W4">
        <f t="shared" si="0"/>
        <v>-3.7021704833410283</v>
      </c>
      <c r="X4">
        <f t="shared" si="0"/>
        <v>8.6653693122042501</v>
      </c>
      <c r="Y4">
        <f t="shared" si="0"/>
        <v>55.006625956758498</v>
      </c>
      <c r="Z4">
        <f t="shared" si="0"/>
        <v>-17.637354481435178</v>
      </c>
      <c r="AA4">
        <f t="shared" si="0"/>
        <v>-7.7342019357842684</v>
      </c>
      <c r="AB4">
        <f t="shared" si="0"/>
        <v>-6.7638305716973353</v>
      </c>
      <c r="AC4">
        <f t="shared" si="0"/>
        <v>-5.634675317209739</v>
      </c>
      <c r="AD4">
        <f t="shared" si="0"/>
        <v>5.2767363789581543</v>
      </c>
      <c r="AE4">
        <f t="shared" si="0"/>
        <v>36.904776559266253</v>
      </c>
      <c r="AF4">
        <f t="shared" si="0"/>
        <v>59.969304885960312</v>
      </c>
      <c r="AG4">
        <f t="shared" si="0"/>
        <v>17.683281856134219</v>
      </c>
      <c r="AH4">
        <f t="shared" si="0"/>
        <v>455.66960161275142</v>
      </c>
      <c r="AI4">
        <f t="shared" si="0"/>
        <v>625.66329105217426</v>
      </c>
      <c r="AJ4">
        <f t="shared" si="0"/>
        <v>555.93725331667019</v>
      </c>
      <c r="AK4">
        <f t="shared" si="0"/>
        <v>367.58086144443524</v>
      </c>
      <c r="AL4">
        <f t="shared" si="0"/>
        <v>276.16078973152253</v>
      </c>
      <c r="AM4">
        <f t="shared" si="0"/>
        <v>-39.136536380304378</v>
      </c>
      <c r="AN4">
        <f t="shared" si="0"/>
        <v>750.78605164771</v>
      </c>
      <c r="AO4">
        <f t="shared" si="0"/>
        <v>118.10693130021534</v>
      </c>
      <c r="AP4">
        <f t="shared" si="0"/>
        <v>544.05830659647688</v>
      </c>
      <c r="AQ4">
        <f t="shared" si="0"/>
        <v>12.894446607550718</v>
      </c>
      <c r="AR4">
        <f t="shared" si="0"/>
        <v>0.22439654954211818</v>
      </c>
      <c r="AS4">
        <f t="shared" si="0"/>
        <v>0.71548968007850045</v>
      </c>
      <c r="AT4">
        <f t="shared" si="0"/>
        <v>0.35154775551956174</v>
      </c>
      <c r="AU4">
        <f t="shared" si="0"/>
        <v>0.24177841336486985</v>
      </c>
      <c r="AV4">
        <f t="shared" si="0"/>
        <v>0.88107584885428825</v>
      </c>
      <c r="AW4">
        <f t="shared" si="0"/>
        <v>0.22879809680529656</v>
      </c>
      <c r="AX4">
        <f t="shared" si="0"/>
        <v>0.20689040811276665</v>
      </c>
      <c r="AY4">
        <f t="shared" si="0"/>
        <v>1.1872863656939772</v>
      </c>
      <c r="AZ4">
        <f t="shared" si="0"/>
        <v>-0.14143445417177861</v>
      </c>
      <c r="BA4">
        <f t="shared" si="0"/>
        <v>0.1825944244725165</v>
      </c>
      <c r="BB4">
        <f t="shared" si="0"/>
        <v>0.80798640525987642</v>
      </c>
      <c r="BC4">
        <f t="shared" si="0"/>
        <v>0.14126609677248969</v>
      </c>
      <c r="BD4">
        <f t="shared" si="0"/>
        <v>0.1601179536580507</v>
      </c>
      <c r="BE4">
        <f t="shared" si="0"/>
        <v>0.5163948601856162</v>
      </c>
      <c r="BF4">
        <f t="shared" si="0"/>
        <v>-4.7157693510773008E-2</v>
      </c>
      <c r="BG4">
        <f t="shared" si="0"/>
        <v>0.31538018234944748</v>
      </c>
      <c r="BH4">
        <f t="shared" si="0"/>
        <v>0.15966821577516183</v>
      </c>
      <c r="BI4">
        <f t="shared" si="0"/>
        <v>-0.10569393923127188</v>
      </c>
      <c r="BJ4">
        <f t="shared" si="0"/>
        <v>0.15110481288419175</v>
      </c>
      <c r="BK4">
        <f t="shared" si="0"/>
        <v>9.2037291088424428E-2</v>
      </c>
      <c r="BL4">
        <f t="shared" si="0"/>
        <v>5.1374503028768261E-3</v>
      </c>
      <c r="BM4">
        <f t="shared" si="0"/>
        <v>0.17395424774180415</v>
      </c>
      <c r="BN4">
        <f t="shared" si="0"/>
        <v>3.0173424774828952E-2</v>
      </c>
      <c r="BO4">
        <f t="shared" si="0"/>
        <v>97.145387664030423</v>
      </c>
      <c r="BP4">
        <f t="shared" ref="BP4" si="1">BP2+BP3</f>
        <v>129.05471023507292</v>
      </c>
    </row>
    <row r="5" spans="1:68" x14ac:dyDescent="0.3">
      <c r="A5" t="s">
        <v>4</v>
      </c>
      <c r="B5">
        <f>B2-B3</f>
        <v>68.184704210068816</v>
      </c>
      <c r="C5">
        <f t="shared" ref="C5:BO5" si="2">C2-C3</f>
        <v>89.915890405916684</v>
      </c>
      <c r="D5">
        <f t="shared" si="2"/>
        <v>13.863968818864976</v>
      </c>
      <c r="E5">
        <f t="shared" si="2"/>
        <v>72.155408954447495</v>
      </c>
      <c r="F5">
        <f t="shared" si="2"/>
        <v>71.36872000823476</v>
      </c>
      <c r="G5">
        <f t="shared" si="2"/>
        <v>88.754347938177617</v>
      </c>
      <c r="H5">
        <f t="shared" si="2"/>
        <v>81.007415953533652</v>
      </c>
      <c r="I5">
        <f t="shared" si="2"/>
        <v>65.840380677332277</v>
      </c>
      <c r="J5">
        <f t="shared" si="2"/>
        <v>137.04866514630842</v>
      </c>
      <c r="K5">
        <f>180-J5</f>
        <v>42.951334853691577</v>
      </c>
      <c r="L5">
        <f t="shared" si="2"/>
        <v>68.473334162184344</v>
      </c>
      <c r="M5">
        <f t="shared" si="2"/>
        <v>58.023650743763532</v>
      </c>
      <c r="N5">
        <f t="shared" si="2"/>
        <v>103.15726743753083</v>
      </c>
      <c r="O5">
        <f t="shared" si="2"/>
        <v>41.80489942210454</v>
      </c>
      <c r="P5">
        <f t="shared" si="2"/>
        <v>38.998447981054007</v>
      </c>
      <c r="Q5">
        <f t="shared" si="2"/>
        <v>75.691899173648849</v>
      </c>
      <c r="R5">
        <f t="shared" si="2"/>
        <v>64.975226392734484</v>
      </c>
      <c r="S5">
        <f t="shared" si="2"/>
        <v>136.37993049856752</v>
      </c>
      <c r="T5">
        <f t="shared" si="2"/>
        <v>-47.870204860975676</v>
      </c>
      <c r="U5">
        <f t="shared" si="2"/>
        <v>-27.150547626303979</v>
      </c>
      <c r="V5">
        <f t="shared" si="2"/>
        <v>-44.121968559783426</v>
      </c>
      <c r="W5">
        <f t="shared" si="2"/>
        <v>-36.712855359158638</v>
      </c>
      <c r="X5">
        <f t="shared" si="2"/>
        <v>-14.545594410296998</v>
      </c>
      <c r="Y5">
        <f t="shared" si="2"/>
        <v>-16.730094951102728</v>
      </c>
      <c r="Z5">
        <f t="shared" si="2"/>
        <v>-28.590234312166263</v>
      </c>
      <c r="AA5">
        <f t="shared" si="2"/>
        <v>-13.657666711966714</v>
      </c>
      <c r="AB5">
        <f t="shared" si="2"/>
        <v>-12.566743304983502</v>
      </c>
      <c r="AC5">
        <f t="shared" si="2"/>
        <v>-11.587217757043392</v>
      </c>
      <c r="AD5">
        <f t="shared" si="2"/>
        <v>-1.3588653711604657</v>
      </c>
      <c r="AE5">
        <f t="shared" si="2"/>
        <v>12.627844789262825</v>
      </c>
      <c r="AF5">
        <f t="shared" si="2"/>
        <v>37.025700645941114</v>
      </c>
      <c r="AG5">
        <f t="shared" si="2"/>
        <v>7.2739094612272988</v>
      </c>
      <c r="AH5">
        <f t="shared" si="2"/>
        <v>396.62416442536221</v>
      </c>
      <c r="AI5">
        <f t="shared" si="2"/>
        <v>210.39040037425062</v>
      </c>
      <c r="AJ5">
        <f t="shared" si="2"/>
        <v>467.52457377888231</v>
      </c>
      <c r="AK5">
        <f t="shared" si="2"/>
        <v>297.83966176073017</v>
      </c>
      <c r="AL5">
        <f t="shared" si="2"/>
        <v>238.33299409712706</v>
      </c>
      <c r="AM5">
        <f t="shared" si="2"/>
        <v>-139.29302888197623</v>
      </c>
      <c r="AN5">
        <f t="shared" si="2"/>
        <v>643.63435457769162</v>
      </c>
      <c r="AO5">
        <f t="shared" si="2"/>
        <v>11.182546796826877</v>
      </c>
      <c r="AP5">
        <f t="shared" si="2"/>
        <v>451.20800831854399</v>
      </c>
      <c r="AQ5">
        <f t="shared" si="2"/>
        <v>-11.227312397529944</v>
      </c>
      <c r="AR5">
        <f t="shared" si="2"/>
        <v>0.16242426207365368</v>
      </c>
      <c r="AS5">
        <f t="shared" si="2"/>
        <v>0.61451440865077123</v>
      </c>
      <c r="AT5">
        <f t="shared" si="2"/>
        <v>0.26500379404034702</v>
      </c>
      <c r="AU5">
        <f t="shared" si="2"/>
        <v>0.18062961903233468</v>
      </c>
      <c r="AV5">
        <f t="shared" si="2"/>
        <v>0.75597625347011377</v>
      </c>
      <c r="AW5">
        <f t="shared" si="2"/>
        <v>0.11037680297071474</v>
      </c>
      <c r="AX5">
        <f t="shared" si="2"/>
        <v>0.14104335342573704</v>
      </c>
      <c r="AY5">
        <f t="shared" si="2"/>
        <v>1.0389143498748852</v>
      </c>
      <c r="AZ5">
        <f t="shared" si="2"/>
        <v>-0.23588096141925249</v>
      </c>
      <c r="BA5">
        <f t="shared" si="2"/>
        <v>0.14090008419083738</v>
      </c>
      <c r="BB5">
        <f t="shared" si="2"/>
        <v>0.70063962460794293</v>
      </c>
      <c r="BC5">
        <f t="shared" si="2"/>
        <v>8.9188190652010585E-2</v>
      </c>
      <c r="BD5">
        <f t="shared" si="2"/>
        <v>0.11777381843009882</v>
      </c>
      <c r="BE5">
        <f t="shared" si="2"/>
        <v>0.44317221398122963</v>
      </c>
      <c r="BF5">
        <f t="shared" si="2"/>
        <v>-9.0366222389410999E-2</v>
      </c>
      <c r="BG5">
        <f t="shared" si="2"/>
        <v>-6.3410999470138119E-2</v>
      </c>
      <c r="BH5">
        <f t="shared" si="2"/>
        <v>0.10397305703802344</v>
      </c>
      <c r="BI5">
        <f t="shared" si="2"/>
        <v>-0.13945304367484335</v>
      </c>
      <c r="BJ5">
        <f t="shared" si="2"/>
        <v>0.11930271005663372</v>
      </c>
      <c r="BK5">
        <f t="shared" si="2"/>
        <v>6.2453890727801914E-2</v>
      </c>
      <c r="BL5">
        <f t="shared" si="2"/>
        <v>-5.0150728612866485E-3</v>
      </c>
      <c r="BM5">
        <f t="shared" si="2"/>
        <v>0.14409355445069613</v>
      </c>
      <c r="BN5">
        <f t="shared" si="2"/>
        <v>1.6517832046057734E-2</v>
      </c>
      <c r="BO5">
        <f t="shared" si="2"/>
        <v>77.28267217046853</v>
      </c>
      <c r="BP5">
        <f t="shared" ref="BP5" si="3">BP2-BP3</f>
        <v>74.259740045628462</v>
      </c>
    </row>
    <row r="8" spans="1:68" x14ac:dyDescent="0.3">
      <c r="A8" t="s">
        <v>72</v>
      </c>
      <c r="B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624A-3110-4856-8D85-CA9B733FB2F1}">
  <dimension ref="A1:BV10"/>
  <sheetViews>
    <sheetView topLeftCell="BG1" workbookViewId="0">
      <selection activeCell="BV1" sqref="BV1"/>
    </sheetView>
  </sheetViews>
  <sheetFormatPr defaultRowHeight="15.05" x14ac:dyDescent="0.3"/>
  <cols>
    <col min="1" max="1" width="15.88671875" bestFit="1" customWidth="1"/>
    <col min="2" max="2" width="14" bestFit="1" customWidth="1"/>
    <col min="3" max="3" width="14.44140625" bestFit="1" customWidth="1"/>
    <col min="4" max="4" width="15.88671875" bestFit="1" customWidth="1"/>
    <col min="5" max="5" width="17.5546875" bestFit="1" customWidth="1"/>
    <col min="6" max="6" width="18.77734375" bestFit="1" customWidth="1"/>
    <col min="7" max="7" width="19.33203125" bestFit="1" customWidth="1"/>
    <col min="8" max="8" width="16.77734375" bestFit="1" customWidth="1"/>
    <col min="9" max="9" width="18.33203125" customWidth="1"/>
    <col min="10" max="10" width="14.33203125" bestFit="1" customWidth="1"/>
    <col min="11" max="11" width="16.77734375" bestFit="1" customWidth="1"/>
    <col min="12" max="12" width="23.44140625" bestFit="1" customWidth="1"/>
    <col min="13" max="14" width="15.88671875" bestFit="1" customWidth="1"/>
    <col min="15" max="15" width="14.77734375" bestFit="1" customWidth="1"/>
    <col min="16" max="16" width="15.44140625" bestFit="1" customWidth="1"/>
    <col min="17" max="17" width="15.6640625" bestFit="1" customWidth="1"/>
    <col min="18" max="18" width="16.5546875" bestFit="1" customWidth="1"/>
    <col min="19" max="19" width="17.33203125" bestFit="1" customWidth="1"/>
    <col min="20" max="20" width="12" bestFit="1" customWidth="1"/>
    <col min="21" max="21" width="17.21875" bestFit="1" customWidth="1"/>
    <col min="22" max="22" width="18.44140625" bestFit="1" customWidth="1"/>
    <col min="23" max="23" width="25.6640625" bestFit="1" customWidth="1"/>
  </cols>
  <sheetData>
    <row r="1" spans="1:74" x14ac:dyDescent="0.3">
      <c r="A1" t="s">
        <v>0</v>
      </c>
      <c r="B1" t="s">
        <v>102</v>
      </c>
      <c r="C1" t="s">
        <v>5</v>
      </c>
      <c r="D1" t="s">
        <v>6</v>
      </c>
      <c r="E1" t="s">
        <v>80</v>
      </c>
      <c r="F1" t="s">
        <v>8</v>
      </c>
      <c r="G1" t="s">
        <v>81</v>
      </c>
      <c r="H1" t="s">
        <v>10</v>
      </c>
      <c r="I1" t="s">
        <v>11</v>
      </c>
      <c r="J1" t="s">
        <v>78</v>
      </c>
      <c r="K1" t="s">
        <v>12</v>
      </c>
      <c r="L1" t="s">
        <v>79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82</v>
      </c>
      <c r="W1" t="s">
        <v>83</v>
      </c>
      <c r="X1" t="s">
        <v>84</v>
      </c>
      <c r="Y1" t="s">
        <v>76</v>
      </c>
      <c r="Z1" t="s">
        <v>85</v>
      </c>
      <c r="AA1" t="s">
        <v>86</v>
      </c>
      <c r="AB1" t="s">
        <v>87</v>
      </c>
      <c r="AC1" t="s">
        <v>88</v>
      </c>
      <c r="AD1" t="s">
        <v>24</v>
      </c>
      <c r="AE1" t="s">
        <v>25</v>
      </c>
      <c r="AF1" t="s">
        <v>77</v>
      </c>
      <c r="AG1" t="s">
        <v>27</v>
      </c>
      <c r="AH1" t="s">
        <v>28</v>
      </c>
      <c r="AI1" t="s">
        <v>89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90</v>
      </c>
      <c r="BA1" t="s">
        <v>47</v>
      </c>
      <c r="BB1" t="s">
        <v>91</v>
      </c>
      <c r="BC1" t="s">
        <v>92</v>
      </c>
      <c r="BD1" t="s">
        <v>50</v>
      </c>
      <c r="BE1" t="s">
        <v>51</v>
      </c>
      <c r="BF1" t="s">
        <v>93</v>
      </c>
      <c r="BG1" t="s">
        <v>53</v>
      </c>
      <c r="BH1" t="s">
        <v>54</v>
      </c>
      <c r="BI1" t="s">
        <v>55</v>
      </c>
      <c r="BJ1" t="s">
        <v>94</v>
      </c>
      <c r="BK1" t="s">
        <v>95</v>
      </c>
      <c r="BL1" t="s">
        <v>58</v>
      </c>
      <c r="BM1" t="s">
        <v>96</v>
      </c>
      <c r="BN1" t="s">
        <v>97</v>
      </c>
      <c r="BO1" t="s">
        <v>61</v>
      </c>
      <c r="BP1" t="s">
        <v>98</v>
      </c>
      <c r="BQ1" t="s">
        <v>99</v>
      </c>
      <c r="BR1" t="s">
        <v>64</v>
      </c>
      <c r="BS1" t="s">
        <v>100</v>
      </c>
      <c r="BT1" t="s">
        <v>66</v>
      </c>
      <c r="BU1" t="s">
        <v>101</v>
      </c>
      <c r="BV1" t="s">
        <v>68</v>
      </c>
    </row>
    <row r="3" spans="1:74" x14ac:dyDescent="0.3">
      <c r="B3" t="s">
        <v>74</v>
      </c>
      <c r="C3">
        <v>76.745519713261643</v>
      </c>
      <c r="D3">
        <v>96.941084229390682</v>
      </c>
      <c r="E3">
        <v>20.19489247311828</v>
      </c>
      <c r="F3">
        <v>81.921594982078858</v>
      </c>
      <c r="G3">
        <v>79.193996415770613</v>
      </c>
      <c r="H3">
        <v>95.55152329749103</v>
      </c>
      <c r="I3">
        <v>90.424507168458774</v>
      </c>
      <c r="J3">
        <v>67.519041218637994</v>
      </c>
      <c r="K3">
        <v>141.13597670250897</v>
      </c>
      <c r="L3">
        <f>180-K3</f>
        <v>38.86402329749103</v>
      </c>
      <c r="M3">
        <v>73.627688172043008</v>
      </c>
      <c r="N3">
        <v>74.090277777777771</v>
      </c>
      <c r="O3">
        <v>119.60483870967741</v>
      </c>
      <c r="P3">
        <v>45.53001792114695</v>
      </c>
      <c r="Q3">
        <v>57.810931899641574</v>
      </c>
      <c r="R3">
        <v>68.966621863799276</v>
      </c>
      <c r="S3">
        <v>64.208333333333343</v>
      </c>
      <c r="T3">
        <v>160.90120967741936</v>
      </c>
      <c r="U3">
        <v>-46.125224014336915</v>
      </c>
      <c r="V3">
        <v>-9.8519265232974895</v>
      </c>
      <c r="W3">
        <v>-21.036828963795255</v>
      </c>
      <c r="X3">
        <v>173.37297128589262</v>
      </c>
      <c r="Y3">
        <v>1.3230273199023201E-2</v>
      </c>
      <c r="Z3">
        <v>-3.8801871345029243E-2</v>
      </c>
      <c r="AA3">
        <v>-3.5308201505555555E-3</v>
      </c>
      <c r="AB3">
        <v>8.8888888888888351E-4</v>
      </c>
      <c r="AC3">
        <v>-1.6095101958333337E-2</v>
      </c>
      <c r="AD3">
        <v>-26.165994623655912</v>
      </c>
      <c r="AE3">
        <v>9.2338709677419359</v>
      </c>
      <c r="AF3">
        <v>147.46908602150538</v>
      </c>
      <c r="AG3">
        <v>-23.957213261648747</v>
      </c>
      <c r="AH3">
        <v>-11.769041218637993</v>
      </c>
      <c r="AI3">
        <v>-10.834229390681003</v>
      </c>
      <c r="AJ3">
        <v>-9.8248207885304666</v>
      </c>
      <c r="AK3">
        <v>2.2034050179211468</v>
      </c>
      <c r="AL3">
        <v>26.407482078853047</v>
      </c>
      <c r="AM3">
        <v>51.223566308243733</v>
      </c>
      <c r="AN3">
        <v>11.680779569892472</v>
      </c>
      <c r="AO3">
        <v>412.57190860215053</v>
      </c>
      <c r="AP3">
        <v>411.07638888888891</v>
      </c>
      <c r="AQ3">
        <v>510.47491039426529</v>
      </c>
      <c r="AR3">
        <v>319.43458781362006</v>
      </c>
      <c r="AS3">
        <v>266.2809139784946</v>
      </c>
      <c r="AT3">
        <v>-20.478942652329749</v>
      </c>
      <c r="AU3">
        <v>587.75694444444446</v>
      </c>
      <c r="AV3">
        <v>168.79233870967744</v>
      </c>
      <c r="AW3">
        <v>415.46751792114696</v>
      </c>
      <c r="AX3">
        <v>0.39308416801075263</v>
      </c>
      <c r="AY3">
        <v>9.7782313172043445E-3</v>
      </c>
      <c r="AZ3">
        <v>0.71509830981182798</v>
      </c>
      <c r="BA3">
        <v>0.2207595906899642</v>
      </c>
      <c r="BB3">
        <v>1.6624471326165402E-3</v>
      </c>
      <c r="BC3">
        <v>0.90437501657706088</v>
      </c>
      <c r="BD3">
        <v>7.5574193315636182E-2</v>
      </c>
      <c r="BE3">
        <v>6.292510752688163E-4</v>
      </c>
      <c r="BF3">
        <v>1.1623069036738349</v>
      </c>
      <c r="BG3">
        <v>-0.19469910380824371</v>
      </c>
      <c r="BH3">
        <v>-2.7975784050178476E-4</v>
      </c>
      <c r="BI3">
        <v>0.73558087141577055</v>
      </c>
      <c r="BJ3">
        <v>0.10996660224014337</v>
      </c>
      <c r="BK3">
        <v>2.136617069892488E-3</v>
      </c>
      <c r="BL3">
        <v>0.48247954726702508</v>
      </c>
      <c r="BM3">
        <v>-7.4199250873655906E-2</v>
      </c>
      <c r="BN3">
        <v>1.3279746863799763E-3</v>
      </c>
      <c r="BO3">
        <v>0.13101565846774194</v>
      </c>
      <c r="BP3">
        <v>-0.12558690571236558</v>
      </c>
      <c r="BQ3">
        <v>1.9056798835125899E-3</v>
      </c>
      <c r="BR3">
        <v>8.0740102464157706E-2</v>
      </c>
      <c r="BS3">
        <v>-8.8662299345878149E-4</v>
      </c>
      <c r="BT3">
        <v>-7.6395609318880009E-6</v>
      </c>
      <c r="BU3">
        <v>2.3839988252688179E-2</v>
      </c>
      <c r="BV3">
        <v>83.971550179211476</v>
      </c>
    </row>
    <row r="4" spans="1:74" x14ac:dyDescent="0.3">
      <c r="B4" t="s">
        <v>75</v>
      </c>
      <c r="C4">
        <v>7.178378203439383</v>
      </c>
      <c r="D4">
        <v>5.9321738503310186</v>
      </c>
      <c r="E4">
        <v>6.7146296400941408</v>
      </c>
      <c r="F4">
        <v>7.9754287614598507</v>
      </c>
      <c r="G4">
        <v>6.82834838177933</v>
      </c>
      <c r="H4">
        <v>5.7074059617924346</v>
      </c>
      <c r="I4">
        <v>6.9616255182633493</v>
      </c>
      <c r="J4">
        <v>3.8008761301470124</v>
      </c>
      <c r="K4">
        <v>4.3267149201954762</v>
      </c>
      <c r="L4">
        <v>4.3267149201954762</v>
      </c>
      <c r="M4">
        <v>4.1272172389007</v>
      </c>
      <c r="N4">
        <v>7.242077225281899</v>
      </c>
      <c r="O4">
        <v>6.6111076314216151</v>
      </c>
      <c r="P4">
        <v>3.4481589099873062</v>
      </c>
      <c r="Q4">
        <v>7.8226421405900179</v>
      </c>
      <c r="R4">
        <v>6.0760222214174924</v>
      </c>
      <c r="S4">
        <v>6.1393829798556716</v>
      </c>
      <c r="T4">
        <v>11.764195523138264</v>
      </c>
      <c r="U4">
        <v>8.9621636417218475</v>
      </c>
      <c r="V4">
        <v>21.204184900853797</v>
      </c>
      <c r="W4">
        <v>22.739480881711785</v>
      </c>
      <c r="X4">
        <v>3.5725755776131951</v>
      </c>
      <c r="Y4">
        <v>9.057943408168876E-3</v>
      </c>
      <c r="Z4">
        <v>8.3359659031786958E-3</v>
      </c>
      <c r="AA4">
        <v>9.9933827718408919E-3</v>
      </c>
      <c r="AB4">
        <v>8.4327404271153095E-3</v>
      </c>
      <c r="AC4">
        <v>5.9550737949375151E-3</v>
      </c>
      <c r="AD4">
        <v>15.270316245217298</v>
      </c>
      <c r="AE4">
        <v>13.481032352837302</v>
      </c>
      <c r="AF4">
        <v>60.373998927954972</v>
      </c>
      <c r="AG4">
        <v>5.336439289166151</v>
      </c>
      <c r="AH4">
        <v>3.6682495368718797</v>
      </c>
      <c r="AI4">
        <v>3.6010355811401689</v>
      </c>
      <c r="AJ4">
        <v>3.655067531302691</v>
      </c>
      <c r="AK4">
        <v>2.9566721890582719</v>
      </c>
      <c r="AL4">
        <v>11.117389024401103</v>
      </c>
      <c r="AM4">
        <v>11.93592869937039</v>
      </c>
      <c r="AN4">
        <v>4.9206469437592215</v>
      </c>
      <c r="AO4">
        <v>27.118289835595561</v>
      </c>
      <c r="AP4">
        <v>26.045367297417044</v>
      </c>
      <c r="AQ4">
        <v>39.467817924838073</v>
      </c>
      <c r="AR4">
        <v>25.643767321311248</v>
      </c>
      <c r="AS4">
        <v>33.67182824396825</v>
      </c>
      <c r="AT4">
        <v>54.930260690185818</v>
      </c>
      <c r="AU4">
        <v>55.527599314196252</v>
      </c>
      <c r="AV4">
        <v>46.844879659157087</v>
      </c>
      <c r="AW4">
        <v>60.526870576556149</v>
      </c>
      <c r="AX4">
        <v>5.5352279894984029E-2</v>
      </c>
      <c r="AY4">
        <v>5.8840636232724987E-2</v>
      </c>
      <c r="AZ4">
        <v>4.053260710935222E-2</v>
      </c>
      <c r="BA4">
        <v>6.2596475426548392E-2</v>
      </c>
      <c r="BB4">
        <v>3.3593733778486158E-2</v>
      </c>
      <c r="BC4">
        <v>5.3141968651395192E-2</v>
      </c>
      <c r="BD4">
        <v>7.3135712636573286E-2</v>
      </c>
      <c r="BE4">
        <v>1.9078518295942849E-2</v>
      </c>
      <c r="BF4">
        <v>6.7253789619263898E-2</v>
      </c>
      <c r="BG4">
        <v>2.9236518038529724E-2</v>
      </c>
      <c r="BH4">
        <v>1.371852666137394E-2</v>
      </c>
      <c r="BI4">
        <v>4.8930708473257874E-2</v>
      </c>
      <c r="BJ4">
        <v>1.9677753230000913E-2</v>
      </c>
      <c r="BK4">
        <v>1.5261970114877477E-2</v>
      </c>
      <c r="BL4">
        <v>3.1654685864724974E-2</v>
      </c>
      <c r="BM4">
        <v>1.303139518821044E-2</v>
      </c>
      <c r="BN4">
        <v>8.1951827343708407E-3</v>
      </c>
      <c r="BO4">
        <v>1.3109538071611266E-2</v>
      </c>
      <c r="BP4">
        <v>1.297303679030744E-2</v>
      </c>
      <c r="BQ4">
        <v>8.8716584366340182E-3</v>
      </c>
      <c r="BR4">
        <v>1.3691813177739515E-2</v>
      </c>
      <c r="BS4">
        <v>4.2588675602195404E-3</v>
      </c>
      <c r="BT4">
        <v>1.3199595557058434E-3</v>
      </c>
      <c r="BU4">
        <v>5.1779828820513983E-3</v>
      </c>
      <c r="BV4">
        <v>10.022813054639073</v>
      </c>
    </row>
    <row r="6" spans="1:74" x14ac:dyDescent="0.3">
      <c r="A6" t="s">
        <v>104</v>
      </c>
      <c r="B6" t="s">
        <v>3</v>
      </c>
      <c r="C6">
        <f>C3+C4</f>
        <v>83.923897916701023</v>
      </c>
      <c r="D6">
        <f t="shared" ref="D6:BO6" si="0">D3+D4</f>
        <v>102.87325807972169</v>
      </c>
      <c r="E6">
        <f t="shared" si="0"/>
        <v>26.909522113212422</v>
      </c>
      <c r="F6">
        <f t="shared" si="0"/>
        <v>89.897023743538711</v>
      </c>
      <c r="G6">
        <f t="shared" si="0"/>
        <v>86.022344797549948</v>
      </c>
      <c r="H6">
        <f t="shared" si="0"/>
        <v>101.25892925928346</v>
      </c>
      <c r="I6">
        <f t="shared" si="0"/>
        <v>97.386132686722121</v>
      </c>
      <c r="J6">
        <f t="shared" si="0"/>
        <v>71.319917348785012</v>
      </c>
      <c r="K6">
        <f t="shared" si="0"/>
        <v>145.46269162270445</v>
      </c>
      <c r="L6">
        <f t="shared" si="0"/>
        <v>43.190738217686508</v>
      </c>
      <c r="M6">
        <f t="shared" si="0"/>
        <v>77.754905410943707</v>
      </c>
      <c r="N6">
        <f t="shared" si="0"/>
        <v>81.332355003059675</v>
      </c>
      <c r="O6">
        <f t="shared" si="0"/>
        <v>126.21594634109903</v>
      </c>
      <c r="P6">
        <f t="shared" si="0"/>
        <v>48.978176831134256</v>
      </c>
      <c r="Q6">
        <f t="shared" si="0"/>
        <v>65.633574040231593</v>
      </c>
      <c r="R6">
        <f t="shared" si="0"/>
        <v>75.042644085216764</v>
      </c>
      <c r="S6">
        <f t="shared" si="0"/>
        <v>70.347716313189011</v>
      </c>
      <c r="T6">
        <f t="shared" si="0"/>
        <v>172.66540520055761</v>
      </c>
      <c r="U6">
        <f t="shared" si="0"/>
        <v>-37.163060372615064</v>
      </c>
      <c r="V6">
        <f t="shared" si="0"/>
        <v>11.352258377556307</v>
      </c>
      <c r="W6">
        <f t="shared" si="0"/>
        <v>1.7026519179165298</v>
      </c>
      <c r="X6">
        <f t="shared" si="0"/>
        <v>176.94554686350583</v>
      </c>
      <c r="Y6">
        <f t="shared" si="0"/>
        <v>2.2288216607192077E-2</v>
      </c>
      <c r="Z6">
        <f t="shared" si="0"/>
        <v>-3.0465905441850547E-2</v>
      </c>
      <c r="AA6">
        <f t="shared" si="0"/>
        <v>6.4625626212853364E-3</v>
      </c>
      <c r="AB6">
        <f t="shared" si="0"/>
        <v>9.321629316004193E-3</v>
      </c>
      <c r="AC6">
        <f t="shared" si="0"/>
        <v>-1.0140028163395822E-2</v>
      </c>
      <c r="AD6">
        <f t="shared" si="0"/>
        <v>-10.895678378438614</v>
      </c>
      <c r="AE6">
        <f t="shared" si="0"/>
        <v>22.714903320579239</v>
      </c>
      <c r="AF6">
        <f t="shared" si="0"/>
        <v>207.84308494946035</v>
      </c>
      <c r="AG6">
        <f t="shared" si="0"/>
        <v>-18.620773972482596</v>
      </c>
      <c r="AH6">
        <f t="shared" si="0"/>
        <v>-8.100791681766113</v>
      </c>
      <c r="AI6">
        <f t="shared" si="0"/>
        <v>-7.2331938095408344</v>
      </c>
      <c r="AJ6">
        <f t="shared" si="0"/>
        <v>-6.1697532572277751</v>
      </c>
      <c r="AK6">
        <f t="shared" si="0"/>
        <v>5.1600772069794187</v>
      </c>
      <c r="AL6">
        <f t="shared" si="0"/>
        <v>37.524871103254149</v>
      </c>
      <c r="AM6">
        <f t="shared" si="0"/>
        <v>63.159495007614126</v>
      </c>
      <c r="AN6">
        <f t="shared" si="0"/>
        <v>16.601426513651695</v>
      </c>
      <c r="AO6">
        <f t="shared" si="0"/>
        <v>439.69019843774606</v>
      </c>
      <c r="AP6">
        <f t="shared" si="0"/>
        <v>437.12175618630596</v>
      </c>
      <c r="AQ6">
        <f t="shared" si="0"/>
        <v>549.94272831910337</v>
      </c>
      <c r="AR6">
        <f t="shared" si="0"/>
        <v>345.07835513493131</v>
      </c>
      <c r="AS6">
        <f t="shared" si="0"/>
        <v>299.95274222246286</v>
      </c>
      <c r="AT6">
        <f t="shared" si="0"/>
        <v>34.451318037856069</v>
      </c>
      <c r="AU6">
        <f t="shared" si="0"/>
        <v>643.28454375864067</v>
      </c>
      <c r="AV6">
        <f t="shared" si="0"/>
        <v>215.63721836883451</v>
      </c>
      <c r="AW6">
        <f t="shared" si="0"/>
        <v>475.99438849770308</v>
      </c>
      <c r="AX6">
        <f t="shared" si="0"/>
        <v>0.44843644790573667</v>
      </c>
      <c r="AY6">
        <f t="shared" si="0"/>
        <v>6.8618867549929324E-2</v>
      </c>
      <c r="AZ6">
        <f t="shared" si="0"/>
        <v>0.75563091692118023</v>
      </c>
      <c r="BA6">
        <f t="shared" si="0"/>
        <v>0.28335606611651259</v>
      </c>
      <c r="BB6">
        <f t="shared" si="0"/>
        <v>3.5256180911102698E-2</v>
      </c>
      <c r="BC6">
        <f t="shared" si="0"/>
        <v>0.95751698522845607</v>
      </c>
      <c r="BD6">
        <f t="shared" si="0"/>
        <v>0.14870990595220945</v>
      </c>
      <c r="BE6">
        <f t="shared" si="0"/>
        <v>1.9707769371211666E-2</v>
      </c>
      <c r="BF6">
        <f t="shared" si="0"/>
        <v>1.2295606932930989</v>
      </c>
      <c r="BG6">
        <f t="shared" si="0"/>
        <v>-0.16546258576971398</v>
      </c>
      <c r="BH6">
        <f t="shared" si="0"/>
        <v>1.3438768820872155E-2</v>
      </c>
      <c r="BI6">
        <f t="shared" si="0"/>
        <v>0.78451157988902842</v>
      </c>
      <c r="BJ6">
        <f t="shared" si="0"/>
        <v>0.1296443554701443</v>
      </c>
      <c r="BK6">
        <f t="shared" si="0"/>
        <v>1.7398587184769963E-2</v>
      </c>
      <c r="BL6">
        <f t="shared" si="0"/>
        <v>0.51413423313175</v>
      </c>
      <c r="BM6">
        <f t="shared" si="0"/>
        <v>-6.1167855685445464E-2</v>
      </c>
      <c r="BN6">
        <f t="shared" si="0"/>
        <v>9.523157420750817E-3</v>
      </c>
      <c r="BO6">
        <f t="shared" si="0"/>
        <v>0.14412519653935321</v>
      </c>
      <c r="BP6">
        <f t="shared" ref="BP6:BV6" si="1">BP3+BP4</f>
        <v>-0.11261386892205814</v>
      </c>
      <c r="BQ6">
        <f t="shared" si="1"/>
        <v>1.0777338320146608E-2</v>
      </c>
      <c r="BR6">
        <f t="shared" si="1"/>
        <v>9.4431915641897221E-2</v>
      </c>
      <c r="BS6">
        <f t="shared" si="1"/>
        <v>3.3722445667607589E-3</v>
      </c>
      <c r="BT6">
        <f t="shared" si="1"/>
        <v>1.3123199947739554E-3</v>
      </c>
      <c r="BU6">
        <f t="shared" si="1"/>
        <v>2.9017971134739577E-2</v>
      </c>
      <c r="BV6">
        <f t="shared" si="1"/>
        <v>93.994363233850549</v>
      </c>
    </row>
    <row r="7" spans="1:74" x14ac:dyDescent="0.3">
      <c r="A7" t="s">
        <v>105</v>
      </c>
      <c r="B7" t="s">
        <v>4</v>
      </c>
      <c r="C7">
        <f>C3-C4</f>
        <v>69.567141509822264</v>
      </c>
      <c r="D7">
        <f t="shared" ref="D7:BO7" si="2">D3-D4</f>
        <v>91.008910379059671</v>
      </c>
      <c r="E7">
        <f t="shared" si="2"/>
        <v>13.480262833024138</v>
      </c>
      <c r="F7">
        <f t="shared" si="2"/>
        <v>73.946166220619006</v>
      </c>
      <c r="G7">
        <f t="shared" si="2"/>
        <v>72.365648033991278</v>
      </c>
      <c r="H7">
        <f t="shared" si="2"/>
        <v>89.844117335698598</v>
      </c>
      <c r="I7">
        <f t="shared" si="2"/>
        <v>83.462881650195428</v>
      </c>
      <c r="J7">
        <f t="shared" si="2"/>
        <v>63.718165088490984</v>
      </c>
      <c r="K7">
        <f t="shared" si="2"/>
        <v>136.80926178231348</v>
      </c>
      <c r="L7">
        <f t="shared" si="2"/>
        <v>34.537308377295552</v>
      </c>
      <c r="M7">
        <f t="shared" si="2"/>
        <v>69.50047093314231</v>
      </c>
      <c r="N7">
        <f t="shared" si="2"/>
        <v>66.848200552495868</v>
      </c>
      <c r="O7">
        <f t="shared" si="2"/>
        <v>112.99373107825579</v>
      </c>
      <c r="P7">
        <f t="shared" si="2"/>
        <v>42.081859011159644</v>
      </c>
      <c r="Q7">
        <f t="shared" si="2"/>
        <v>49.988289759051554</v>
      </c>
      <c r="R7">
        <f t="shared" si="2"/>
        <v>62.890599642381787</v>
      </c>
      <c r="S7">
        <f t="shared" si="2"/>
        <v>58.068950353477675</v>
      </c>
      <c r="T7">
        <f t="shared" si="2"/>
        <v>149.1370141542811</v>
      </c>
      <c r="U7">
        <f t="shared" si="2"/>
        <v>-55.087387656058766</v>
      </c>
      <c r="V7">
        <f t="shared" si="2"/>
        <v>-31.056111424151286</v>
      </c>
      <c r="W7">
        <f t="shared" si="2"/>
        <v>-43.776309845507043</v>
      </c>
      <c r="X7">
        <f t="shared" si="2"/>
        <v>169.80039570827941</v>
      </c>
      <c r="Y7">
        <f t="shared" si="2"/>
        <v>4.1723297908543254E-3</v>
      </c>
      <c r="Z7">
        <f t="shared" si="2"/>
        <v>-4.7137837248207942E-2</v>
      </c>
      <c r="AA7">
        <f t="shared" si="2"/>
        <v>-1.3524202922396446E-2</v>
      </c>
      <c r="AB7">
        <f t="shared" si="2"/>
        <v>-7.543851538226426E-3</v>
      </c>
      <c r="AC7">
        <f t="shared" si="2"/>
        <v>-2.2050175753270854E-2</v>
      </c>
      <c r="AD7">
        <f t="shared" si="2"/>
        <v>-41.436310868873207</v>
      </c>
      <c r="AE7">
        <f t="shared" si="2"/>
        <v>-4.2471613850953656</v>
      </c>
      <c r="AF7">
        <f t="shared" si="2"/>
        <v>87.095087093550404</v>
      </c>
      <c r="AG7">
        <f t="shared" si="2"/>
        <v>-29.293652550814897</v>
      </c>
      <c r="AH7">
        <f t="shared" si="2"/>
        <v>-15.437290755509872</v>
      </c>
      <c r="AI7">
        <f t="shared" si="2"/>
        <v>-14.435264971821171</v>
      </c>
      <c r="AJ7">
        <f t="shared" si="2"/>
        <v>-13.479888319833158</v>
      </c>
      <c r="AK7">
        <f t="shared" si="2"/>
        <v>-0.75326717113712505</v>
      </c>
      <c r="AL7">
        <f t="shared" si="2"/>
        <v>15.290093054451944</v>
      </c>
      <c r="AM7">
        <f t="shared" si="2"/>
        <v>39.287637608873339</v>
      </c>
      <c r="AN7">
        <f t="shared" si="2"/>
        <v>6.7601326261332506</v>
      </c>
      <c r="AO7">
        <f t="shared" si="2"/>
        <v>385.453618766555</v>
      </c>
      <c r="AP7">
        <f t="shared" si="2"/>
        <v>385.03102159147187</v>
      </c>
      <c r="AQ7">
        <f t="shared" si="2"/>
        <v>471.00709246942722</v>
      </c>
      <c r="AR7">
        <f t="shared" si="2"/>
        <v>293.7908204923088</v>
      </c>
      <c r="AS7">
        <f t="shared" si="2"/>
        <v>232.60908573452633</v>
      </c>
      <c r="AT7">
        <f t="shared" si="2"/>
        <v>-75.409203342515568</v>
      </c>
      <c r="AU7">
        <f t="shared" si="2"/>
        <v>532.22934513024825</v>
      </c>
      <c r="AV7">
        <f t="shared" si="2"/>
        <v>121.94745905052035</v>
      </c>
      <c r="AW7">
        <f t="shared" si="2"/>
        <v>354.94064734459084</v>
      </c>
      <c r="AX7">
        <f t="shared" si="2"/>
        <v>0.3377318881157686</v>
      </c>
      <c r="AY7">
        <f t="shared" si="2"/>
        <v>-4.9062404915520642E-2</v>
      </c>
      <c r="AZ7">
        <f t="shared" si="2"/>
        <v>0.67456570270247573</v>
      </c>
      <c r="BA7">
        <f t="shared" si="2"/>
        <v>0.15816311526341581</v>
      </c>
      <c r="BB7">
        <f t="shared" si="2"/>
        <v>-3.1931286645869618E-2</v>
      </c>
      <c r="BC7">
        <f t="shared" si="2"/>
        <v>0.85123304792566568</v>
      </c>
      <c r="BD7">
        <f t="shared" si="2"/>
        <v>2.438480679062896E-3</v>
      </c>
      <c r="BE7">
        <f t="shared" si="2"/>
        <v>-1.8449267220674033E-2</v>
      </c>
      <c r="BF7">
        <f t="shared" si="2"/>
        <v>1.095053114054571</v>
      </c>
      <c r="BG7">
        <f t="shared" si="2"/>
        <v>-0.22393562184677343</v>
      </c>
      <c r="BH7">
        <f t="shared" si="2"/>
        <v>-1.3998284501875725E-2</v>
      </c>
      <c r="BI7">
        <f t="shared" si="2"/>
        <v>0.68665016294251269</v>
      </c>
      <c r="BJ7">
        <f t="shared" si="2"/>
        <v>9.0288849010142461E-2</v>
      </c>
      <c r="BK7">
        <f t="shared" si="2"/>
        <v>-1.3125353044984989E-2</v>
      </c>
      <c r="BL7">
        <f t="shared" si="2"/>
        <v>0.4508248614023001</v>
      </c>
      <c r="BM7">
        <f t="shared" si="2"/>
        <v>-8.723064606186634E-2</v>
      </c>
      <c r="BN7">
        <f t="shared" si="2"/>
        <v>-6.8672080479908644E-3</v>
      </c>
      <c r="BO7">
        <f t="shared" si="2"/>
        <v>0.11790612039613067</v>
      </c>
      <c r="BP7">
        <f t="shared" ref="BP7:BV7" si="3">BP3-BP4</f>
        <v>-0.13855994250267303</v>
      </c>
      <c r="BQ7">
        <f t="shared" si="3"/>
        <v>-6.9659785531214283E-3</v>
      </c>
      <c r="BR7">
        <f t="shared" si="3"/>
        <v>6.7048289286418192E-2</v>
      </c>
      <c r="BS7">
        <f t="shared" si="3"/>
        <v>-5.1454905536783219E-3</v>
      </c>
      <c r="BT7">
        <f t="shared" si="3"/>
        <v>-1.3275991166377314E-3</v>
      </c>
      <c r="BU7">
        <f t="shared" si="3"/>
        <v>1.8662005370636781E-2</v>
      </c>
      <c r="BV7">
        <f t="shared" si="3"/>
        <v>73.948737124572403</v>
      </c>
    </row>
    <row r="8" spans="1:74" x14ac:dyDescent="0.3">
      <c r="A8" t="s">
        <v>106</v>
      </c>
    </row>
    <row r="10" spans="1:74" x14ac:dyDescent="0.3">
      <c r="A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</vt:lpstr>
      <vt:lpstr>MTB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David Gonzalez</cp:lastModifiedBy>
  <dcterms:created xsi:type="dcterms:W3CDTF">2021-01-14T16:22:53Z</dcterms:created>
  <dcterms:modified xsi:type="dcterms:W3CDTF">2021-01-21T09:30:09Z</dcterms:modified>
</cp:coreProperties>
</file>