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D28" i="1" l="1"/>
  <c r="AB28" i="1"/>
  <c r="AD27" i="1"/>
  <c r="AD26" i="1"/>
  <c r="AD25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4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AB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B23" i="1"/>
  <c r="AA23" i="1"/>
  <c r="AB22" i="1"/>
  <c r="AA22" i="1"/>
  <c r="AB21" i="1"/>
  <c r="AA21" i="1"/>
  <c r="AB20" i="1"/>
  <c r="AA20" i="1"/>
  <c r="AB19" i="1"/>
  <c r="AA19" i="1"/>
  <c r="AB18" i="1"/>
  <c r="AA18" i="1"/>
  <c r="AB17" i="1"/>
  <c r="AA17" i="1"/>
  <c r="AB16" i="1"/>
  <c r="AA16" i="1"/>
  <c r="AB15" i="1"/>
  <c r="AA15" i="1"/>
  <c r="AB14" i="1"/>
  <c r="AA14" i="1"/>
  <c r="AB13" i="1"/>
  <c r="AA13" i="1"/>
  <c r="AB12" i="1"/>
  <c r="AA12" i="1"/>
  <c r="AB11" i="1"/>
  <c r="AA11" i="1"/>
  <c r="AB10" i="1"/>
  <c r="AA10" i="1"/>
  <c r="AB9" i="1"/>
  <c r="AA9" i="1"/>
  <c r="AB8" i="1"/>
  <c r="AA8" i="1"/>
  <c r="AB7" i="1"/>
  <c r="AA7" i="1"/>
  <c r="AB6" i="1"/>
  <c r="AA6" i="1"/>
  <c r="AB5" i="1"/>
  <c r="AA5" i="1"/>
  <c r="AB4" i="1"/>
  <c r="AA4" i="1"/>
  <c r="Z13" i="1"/>
  <c r="Z5" i="1"/>
  <c r="Z6" i="1"/>
  <c r="Z7" i="1"/>
  <c r="Z8" i="1"/>
  <c r="Z9" i="1"/>
  <c r="Z10" i="1"/>
  <c r="Z11" i="1"/>
  <c r="Z12" i="1"/>
  <c r="Z14" i="1"/>
  <c r="Z15" i="1"/>
  <c r="Z16" i="1"/>
  <c r="Z17" i="1"/>
  <c r="Z18" i="1"/>
  <c r="Z19" i="1"/>
  <c r="Z20" i="1"/>
  <c r="Z21" i="1"/>
  <c r="Z22" i="1"/>
  <c r="Z23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Z4" i="1"/>
  <c r="Y4" i="1"/>
  <c r="Y3" i="1"/>
  <c r="Z3" i="1" s="1"/>
  <c r="AA3" i="1" s="1"/>
  <c r="AB3" i="1" s="1"/>
  <c r="W23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W4" i="1"/>
  <c r="V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4" i="1"/>
  <c r="S4" i="1"/>
  <c r="T3" i="1"/>
  <c r="U3" i="1" s="1"/>
  <c r="V3" i="1" s="1"/>
  <c r="W3" i="1" s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4" i="1"/>
  <c r="O3" i="1"/>
  <c r="P3" i="1" s="1"/>
  <c r="Q3" i="1" s="1"/>
  <c r="R3" i="1" s="1"/>
  <c r="J3" i="1"/>
  <c r="K3" i="1" s="1"/>
  <c r="L3" i="1" s="1"/>
  <c r="M3" i="1" s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L23" i="1"/>
  <c r="K23" i="1"/>
  <c r="J23" i="1"/>
  <c r="L22" i="1"/>
  <c r="K22" i="1"/>
  <c r="J22" i="1"/>
  <c r="L21" i="1"/>
  <c r="K21" i="1"/>
  <c r="J21" i="1"/>
  <c r="L20" i="1"/>
  <c r="K20" i="1"/>
  <c r="J20" i="1"/>
  <c r="L19" i="1"/>
  <c r="K19" i="1"/>
  <c r="J19" i="1"/>
  <c r="L18" i="1"/>
  <c r="K18" i="1"/>
  <c r="J18" i="1"/>
  <c r="L17" i="1"/>
  <c r="K17" i="1"/>
  <c r="J17" i="1"/>
  <c r="L16" i="1"/>
  <c r="K16" i="1"/>
  <c r="J16" i="1"/>
  <c r="L15" i="1"/>
  <c r="K15" i="1"/>
  <c r="J15" i="1"/>
  <c r="L14" i="1"/>
  <c r="K14" i="1"/>
  <c r="J14" i="1"/>
  <c r="L13" i="1"/>
  <c r="K13" i="1"/>
  <c r="J13" i="1"/>
  <c r="L12" i="1"/>
  <c r="K12" i="1"/>
  <c r="J12" i="1"/>
  <c r="L11" i="1"/>
  <c r="K11" i="1"/>
  <c r="J11" i="1"/>
  <c r="L10" i="1"/>
  <c r="K10" i="1"/>
  <c r="J10" i="1"/>
  <c r="L9" i="1"/>
  <c r="K9" i="1"/>
  <c r="J9" i="1"/>
  <c r="L8" i="1"/>
  <c r="K8" i="1"/>
  <c r="J8" i="1"/>
  <c r="L7" i="1"/>
  <c r="K7" i="1"/>
  <c r="J7" i="1"/>
  <c r="L6" i="1"/>
  <c r="K6" i="1"/>
  <c r="J6" i="1"/>
  <c r="L5" i="1"/>
  <c r="K5" i="1"/>
  <c r="J5" i="1"/>
  <c r="L4" i="1"/>
  <c r="K4" i="1"/>
  <c r="J4" i="1"/>
  <c r="N4" i="1"/>
  <c r="N5" i="1"/>
  <c r="N6" i="1"/>
  <c r="N7" i="1"/>
  <c r="N8" i="1"/>
  <c r="X8" i="1" s="1"/>
  <c r="S8" i="1"/>
  <c r="N9" i="1"/>
  <c r="N10" i="1"/>
  <c r="N11" i="1"/>
  <c r="N12" i="1"/>
  <c r="N13" i="1"/>
  <c r="N14" i="1"/>
  <c r="S14" i="1"/>
  <c r="N15" i="1"/>
  <c r="N16" i="1"/>
  <c r="N17" i="1"/>
  <c r="N18" i="1"/>
  <c r="N19" i="1"/>
  <c r="N20" i="1"/>
  <c r="N21" i="1"/>
  <c r="N22" i="1"/>
  <c r="N23" i="1"/>
  <c r="E3" i="1"/>
  <c r="F3" i="1" s="1"/>
  <c r="G3" i="1" s="1"/>
  <c r="H3" i="1" s="1"/>
  <c r="I23" i="1"/>
  <c r="S23" i="1" s="1"/>
  <c r="I22" i="1"/>
  <c r="S22" i="1" s="1"/>
  <c r="I21" i="1"/>
  <c r="S21" i="1" s="1"/>
  <c r="X21" i="1" s="1"/>
  <c r="I20" i="1"/>
  <c r="S20" i="1" s="1"/>
  <c r="I19" i="1"/>
  <c r="S19" i="1" s="1"/>
  <c r="I18" i="1"/>
  <c r="S18" i="1" s="1"/>
  <c r="X18" i="1" s="1"/>
  <c r="I17" i="1"/>
  <c r="S17" i="1" s="1"/>
  <c r="I16" i="1"/>
  <c r="S16" i="1" s="1"/>
  <c r="I15" i="1"/>
  <c r="S15" i="1" s="1"/>
  <c r="I14" i="1"/>
  <c r="I13" i="1"/>
  <c r="S13" i="1" s="1"/>
  <c r="X13" i="1" s="1"/>
  <c r="I12" i="1"/>
  <c r="S12" i="1" s="1"/>
  <c r="I11" i="1"/>
  <c r="S11" i="1" s="1"/>
  <c r="I10" i="1"/>
  <c r="S10" i="1" s="1"/>
  <c r="X10" i="1" s="1"/>
  <c r="I9" i="1"/>
  <c r="S9" i="1" s="1"/>
  <c r="I8" i="1"/>
  <c r="I7" i="1"/>
  <c r="S7" i="1" s="1"/>
  <c r="I6" i="1"/>
  <c r="S6" i="1" s="1"/>
  <c r="I5" i="1"/>
  <c r="S5" i="1" s="1"/>
  <c r="I4" i="1"/>
  <c r="C28" i="1"/>
  <c r="D28" i="1"/>
  <c r="C27" i="1"/>
  <c r="C26" i="1"/>
  <c r="C25" i="1"/>
  <c r="X23" i="1" l="1"/>
  <c r="X15" i="1"/>
  <c r="X7" i="1"/>
  <c r="X20" i="1"/>
  <c r="X17" i="1"/>
  <c r="X5" i="1"/>
  <c r="X16" i="1"/>
  <c r="X4" i="1"/>
  <c r="X9" i="1"/>
  <c r="X12" i="1"/>
  <c r="X11" i="1"/>
  <c r="X22" i="1"/>
  <c r="X6" i="1"/>
  <c r="X14" i="1"/>
  <c r="X19" i="1"/>
</calcChain>
</file>

<file path=xl/sharedStrings.xml><?xml version="1.0" encoding="utf-8"?>
<sst xmlns="http://schemas.openxmlformats.org/spreadsheetml/2006/main" count="55" uniqueCount="49">
  <si>
    <r>
      <rPr>
        <b/>
        <sz val="11"/>
        <color theme="1"/>
        <rFont val="Calibri"/>
        <family val="2"/>
        <scheme val="minor"/>
      </rPr>
      <t>EMPLOYEE PAYROL</t>
    </r>
    <r>
      <rPr>
        <sz val="11"/>
        <color theme="1"/>
        <rFont val="Calibri"/>
        <family val="2"/>
        <scheme val="minor"/>
      </rPr>
      <t>L</t>
    </r>
  </si>
  <si>
    <t>First Name</t>
  </si>
  <si>
    <t>Last Name</t>
  </si>
  <si>
    <t>Hourly Wages</t>
  </si>
  <si>
    <t>Mehak</t>
  </si>
  <si>
    <t>Srishti</t>
  </si>
  <si>
    <t>Drishti</t>
  </si>
  <si>
    <t>Sujal</t>
  </si>
  <si>
    <t>Sourav</t>
  </si>
  <si>
    <t>Yashika</t>
  </si>
  <si>
    <t>Ansh</t>
  </si>
  <si>
    <t>Khushi</t>
  </si>
  <si>
    <t>Nipun</t>
  </si>
  <si>
    <t>Pratham</t>
  </si>
  <si>
    <t>Tooshar</t>
  </si>
  <si>
    <t>Saksham</t>
  </si>
  <si>
    <t>Bhawna</t>
  </si>
  <si>
    <t>Nimish</t>
  </si>
  <si>
    <t>Taranjeet</t>
  </si>
  <si>
    <t>Vansh</t>
  </si>
  <si>
    <t>Khushbu</t>
  </si>
  <si>
    <t>Aayush</t>
  </si>
  <si>
    <t>Akshat</t>
  </si>
  <si>
    <t>Karishma</t>
  </si>
  <si>
    <t>Goel</t>
  </si>
  <si>
    <t>Sharma</t>
  </si>
  <si>
    <t>Sethi</t>
  </si>
  <si>
    <t>Bajaj</t>
  </si>
  <si>
    <t>Batra</t>
  </si>
  <si>
    <t>Grover</t>
  </si>
  <si>
    <t>Arora</t>
  </si>
  <si>
    <t>Rustogi</t>
  </si>
  <si>
    <t>Chawla</t>
  </si>
  <si>
    <t>Wadhwa</t>
  </si>
  <si>
    <t>Singla</t>
  </si>
  <si>
    <t>Singh</t>
  </si>
  <si>
    <t>Mittal</t>
  </si>
  <si>
    <t>Jain</t>
  </si>
  <si>
    <t>Max</t>
  </si>
  <si>
    <t>Min</t>
  </si>
  <si>
    <t>Average</t>
  </si>
  <si>
    <t>Total</t>
  </si>
  <si>
    <t>Ms. Mehak</t>
  </si>
  <si>
    <t>Pay</t>
  </si>
  <si>
    <t>Overtime Bonus</t>
  </si>
  <si>
    <t>Total Pay</t>
  </si>
  <si>
    <t>Overtime Hours</t>
  </si>
  <si>
    <t xml:space="preserve">Hours Worked 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</si>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</sst>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65" fontId="0" fillId="0" borderId="0" xfId="0" applyNumberFormat="1"/>
    <xf numFmtId="165" fontId="0" fillId="0" borderId="0" xfId="0" applyNumberFormat="1" applyAlignment="1">
      <alignment horizontal="right"/>
    </xf>
    <xf numFmtId="0" fontId="1" fillId="0" borderId="0" xfId="0" applyFont="1"/>
    <xf numFmtId="16" fontId="1" fillId="0" borderId="0" xfId="0" applyNumberFormat="1" applyFont="1"/>
    <xf numFmtId="16" fontId="1" fillId="2" borderId="0" xfId="0" applyNumberFormat="1" applyFont="1" applyFill="1"/>
    <xf numFmtId="0" fontId="0" fillId="2" borderId="0" xfId="0" applyFill="1"/>
    <xf numFmtId="16" fontId="1" fillId="3" borderId="0" xfId="0" applyNumberFormat="1" applyFont="1" applyFill="1"/>
    <xf numFmtId="16" fontId="1" fillId="4" borderId="0" xfId="0" applyNumberFormat="1" applyFont="1" applyFill="1"/>
    <xf numFmtId="0" fontId="0" fillId="4" borderId="0" xfId="0" applyFill="1"/>
    <xf numFmtId="165" fontId="0" fillId="3" borderId="0" xfId="0" applyNumberFormat="1" applyFill="1"/>
    <xf numFmtId="16" fontId="1" fillId="5" borderId="0" xfId="0" applyNumberFormat="1" applyFont="1" applyFill="1"/>
    <xf numFmtId="165" fontId="0" fillId="5" borderId="0" xfId="0" applyNumberFormat="1" applyFill="1"/>
    <xf numFmtId="16" fontId="1" fillId="6" borderId="0" xfId="0" applyNumberFormat="1" applyFont="1" applyFill="1"/>
    <xf numFmtId="165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abSelected="1" zoomScale="55" zoomScaleNormal="55" workbookViewId="0">
      <selection activeCell="AD28" sqref="AD28"/>
    </sheetView>
  </sheetViews>
  <sheetFormatPr defaultRowHeight="14.4" x14ac:dyDescent="0.3"/>
  <cols>
    <col min="1" max="1" width="11.6640625" customWidth="1"/>
    <col min="2" max="2" width="10.21875" customWidth="1"/>
    <col min="3" max="3" width="11.88671875" customWidth="1"/>
    <col min="14" max="14" width="12.5546875" customWidth="1"/>
    <col min="15" max="18" width="11.33203125" customWidth="1"/>
    <col min="19" max="19" width="15.44140625" bestFit="1" customWidth="1"/>
    <col min="20" max="20" width="12.77734375" customWidth="1"/>
    <col min="21" max="21" width="10.44140625" customWidth="1"/>
    <col min="22" max="22" width="10.77734375" customWidth="1"/>
    <col min="23" max="23" width="12" customWidth="1"/>
    <col min="24" max="27" width="11.5546875" customWidth="1"/>
    <col min="28" max="28" width="12.109375" customWidth="1"/>
    <col min="30" max="30" width="12.6640625" customWidth="1"/>
  </cols>
  <sheetData>
    <row r="1" spans="1:30" x14ac:dyDescent="0.3">
      <c r="A1" t="s">
        <v>0</v>
      </c>
      <c r="C1" t="s">
        <v>42</v>
      </c>
    </row>
    <row r="2" spans="1:30" x14ac:dyDescent="0.3">
      <c r="D2" s="3" t="s">
        <v>47</v>
      </c>
      <c r="E2" s="3"/>
      <c r="F2" s="3"/>
      <c r="G2" s="3"/>
      <c r="H2" s="3"/>
      <c r="J2" s="3" t="s">
        <v>46</v>
      </c>
      <c r="P2" s="3" t="s">
        <v>43</v>
      </c>
      <c r="S2" s="3" t="s">
        <v>44</v>
      </c>
      <c r="T2" s="3"/>
      <c r="U2" s="3"/>
      <c r="V2" s="3"/>
      <c r="W2" s="3"/>
      <c r="Z2" s="3" t="s">
        <v>45</v>
      </c>
      <c r="AB2" s="3"/>
    </row>
    <row r="3" spans="1:30" x14ac:dyDescent="0.3">
      <c r="A3" s="3" t="s">
        <v>1</v>
      </c>
      <c r="B3" s="3" t="s">
        <v>2</v>
      </c>
      <c r="C3" s="3" t="s">
        <v>3</v>
      </c>
      <c r="D3" s="5">
        <v>44927</v>
      </c>
      <c r="E3" s="5">
        <f>D3+7</f>
        <v>44934</v>
      </c>
      <c r="F3" s="5">
        <f t="shared" ref="F3:H3" si="0">E3+7</f>
        <v>44941</v>
      </c>
      <c r="G3" s="5">
        <f t="shared" si="0"/>
        <v>44948</v>
      </c>
      <c r="H3" s="5">
        <f t="shared" si="0"/>
        <v>44955</v>
      </c>
      <c r="I3" s="8">
        <v>44927</v>
      </c>
      <c r="J3" s="8">
        <f>I3+7</f>
        <v>44934</v>
      </c>
      <c r="K3" s="8">
        <f t="shared" ref="K3:M3" si="1">J3+7</f>
        <v>44941</v>
      </c>
      <c r="L3" s="8">
        <f t="shared" si="1"/>
        <v>44948</v>
      </c>
      <c r="M3" s="8">
        <f t="shared" si="1"/>
        <v>44955</v>
      </c>
      <c r="N3" s="7">
        <v>44927</v>
      </c>
      <c r="O3" s="7">
        <f>N3+7</f>
        <v>44934</v>
      </c>
      <c r="P3" s="7">
        <f t="shared" ref="P3:R3" si="2">O3+7</f>
        <v>44941</v>
      </c>
      <c r="Q3" s="7">
        <f t="shared" si="2"/>
        <v>44948</v>
      </c>
      <c r="R3" s="7">
        <f t="shared" si="2"/>
        <v>44955</v>
      </c>
      <c r="S3" s="13">
        <v>44927</v>
      </c>
      <c r="T3" s="13">
        <f>S3+7</f>
        <v>44934</v>
      </c>
      <c r="U3" s="13">
        <f t="shared" ref="U3:W3" si="3">T3+7</f>
        <v>44941</v>
      </c>
      <c r="V3" s="13">
        <f t="shared" si="3"/>
        <v>44948</v>
      </c>
      <c r="W3" s="13">
        <f t="shared" si="3"/>
        <v>44955</v>
      </c>
      <c r="X3" s="11">
        <v>44927</v>
      </c>
      <c r="Y3" s="11">
        <f>X3+7</f>
        <v>44934</v>
      </c>
      <c r="Z3" s="11">
        <f t="shared" ref="Z3:AB3" si="4">Y3+7</f>
        <v>44941</v>
      </c>
      <c r="AA3" s="11">
        <f t="shared" si="4"/>
        <v>44948</v>
      </c>
      <c r="AB3" s="11">
        <f t="shared" si="4"/>
        <v>44955</v>
      </c>
      <c r="AD3" s="4" t="s">
        <v>48</v>
      </c>
    </row>
    <row r="4" spans="1:30" x14ac:dyDescent="0.3">
      <c r="A4" t="s">
        <v>4</v>
      </c>
      <c r="B4" t="s">
        <v>24</v>
      </c>
      <c r="C4" s="1">
        <v>15.9</v>
      </c>
      <c r="D4" s="6">
        <v>41</v>
      </c>
      <c r="E4" s="6">
        <v>41</v>
      </c>
      <c r="F4" s="6">
        <v>45</v>
      </c>
      <c r="G4" s="6">
        <v>40</v>
      </c>
      <c r="H4" s="6">
        <v>49</v>
      </c>
      <c r="I4" s="9">
        <f>IF(D4&gt;40, D4-40, 0)</f>
        <v>1</v>
      </c>
      <c r="J4" s="9">
        <f t="shared" ref="J4:J23" si="5">IF(E4&gt;40, E4-40, 0)</f>
        <v>1</v>
      </c>
      <c r="K4" s="9">
        <f t="shared" ref="K4:K23" si="6">IF(F4&gt;40, F4-40, 0)</f>
        <v>5</v>
      </c>
      <c r="L4" s="9">
        <f>IF(G4&gt;40, G4-40, 0)</f>
        <v>0</v>
      </c>
      <c r="M4" s="9">
        <f>IF(H4&gt;40, H4-40, 0)</f>
        <v>9</v>
      </c>
      <c r="N4" s="10">
        <f>C4*D4</f>
        <v>651.9</v>
      </c>
      <c r="O4" s="10">
        <f>C4*E4</f>
        <v>651.9</v>
      </c>
      <c r="P4" s="10">
        <f>C4*F4</f>
        <v>715.5</v>
      </c>
      <c r="Q4" s="10">
        <f>C4*G4</f>
        <v>636</v>
      </c>
      <c r="R4" s="10">
        <f>C4*H4</f>
        <v>779.1</v>
      </c>
      <c r="S4" s="14">
        <f>0.5*C4*I4</f>
        <v>7.95</v>
      </c>
      <c r="T4" s="14">
        <f>0.5* C4*J4</f>
        <v>7.95</v>
      </c>
      <c r="U4" s="14">
        <f>0.5*C4*K4</f>
        <v>39.75</v>
      </c>
      <c r="V4" s="14">
        <f>0.5*C4*L4</f>
        <v>0</v>
      </c>
      <c r="W4" s="14">
        <f>0.5*C4*M4</f>
        <v>71.55</v>
      </c>
      <c r="X4" s="12">
        <f>N4+S4</f>
        <v>659.85</v>
      </c>
      <c r="Y4" s="12">
        <f>O4+T4</f>
        <v>659.85</v>
      </c>
      <c r="Z4" s="12">
        <f>P4+U4</f>
        <v>755.25</v>
      </c>
      <c r="AA4" s="12">
        <f t="shared" ref="AA4:AA23" si="7">Q4+V4</f>
        <v>636</v>
      </c>
      <c r="AB4" s="12">
        <f t="shared" ref="AB4:AB23" si="8">R4+W4</f>
        <v>850.65</v>
      </c>
      <c r="AD4" s="1">
        <f>SUM(X4+Y4+Z4+AA4+AB4)</f>
        <v>3561.6</v>
      </c>
    </row>
    <row r="5" spans="1:30" x14ac:dyDescent="0.3">
      <c r="A5" t="s">
        <v>5</v>
      </c>
      <c r="B5" t="s">
        <v>25</v>
      </c>
      <c r="C5" s="1">
        <v>10</v>
      </c>
      <c r="D5" s="6">
        <v>42</v>
      </c>
      <c r="E5" s="6">
        <v>45</v>
      </c>
      <c r="F5" s="6">
        <v>52</v>
      </c>
      <c r="G5" s="6">
        <v>45</v>
      </c>
      <c r="H5" s="6">
        <v>50</v>
      </c>
      <c r="I5" s="9">
        <f>IF(D5&gt;40, D5-40, 0)</f>
        <v>2</v>
      </c>
      <c r="J5" s="9">
        <f t="shared" si="5"/>
        <v>5</v>
      </c>
      <c r="K5" s="9">
        <f t="shared" si="6"/>
        <v>12</v>
      </c>
      <c r="L5" s="9">
        <f>IF(G5&gt;40, G5-40, 0)</f>
        <v>5</v>
      </c>
      <c r="M5" s="9">
        <f t="shared" ref="M5:M23" si="9">IF(H5&gt;40, H5-40, 0)</f>
        <v>10</v>
      </c>
      <c r="N5" s="10">
        <f>C5*D5</f>
        <v>420</v>
      </c>
      <c r="O5" s="10">
        <f t="shared" ref="O5:O23" si="10">C5*E5</f>
        <v>450</v>
      </c>
      <c r="P5" s="10">
        <f t="shared" ref="P5:P23" si="11">C5*F5</f>
        <v>520</v>
      </c>
      <c r="Q5" s="10">
        <f t="shared" ref="Q5:Q23" si="12">C5*G5</f>
        <v>450</v>
      </c>
      <c r="R5" s="10">
        <f t="shared" ref="R5:R23" si="13">C5*H5</f>
        <v>500</v>
      </c>
      <c r="S5" s="14">
        <f>0.5*C5*I5</f>
        <v>10</v>
      </c>
      <c r="T5" s="14">
        <f t="shared" ref="T5:T23" si="14">0.5* C5*J5</f>
        <v>25</v>
      </c>
      <c r="U5" s="14">
        <f t="shared" ref="U5:U23" si="15">0.5*C5*K5</f>
        <v>60</v>
      </c>
      <c r="V5" s="14">
        <f t="shared" ref="V5:V23" si="16">0.5*C5*L5</f>
        <v>25</v>
      </c>
      <c r="W5" s="14">
        <f t="shared" ref="W5:W23" si="17">0.5*C5*M5</f>
        <v>50</v>
      </c>
      <c r="X5" s="12">
        <f t="shared" ref="X5:X23" si="18">N5+S5</f>
        <v>430</v>
      </c>
      <c r="Y5" s="12">
        <f t="shared" ref="Y5:Y23" si="19">O5+T5</f>
        <v>475</v>
      </c>
      <c r="Z5" s="12">
        <f t="shared" ref="Z5:Z23" si="20">P5+U5</f>
        <v>580</v>
      </c>
      <c r="AA5" s="12">
        <f t="shared" si="7"/>
        <v>475</v>
      </c>
      <c r="AB5" s="12">
        <f t="shared" si="8"/>
        <v>550</v>
      </c>
      <c r="AD5" s="1">
        <f t="shared" ref="AD5:AD23" si="21">SUM(X5+Y5+Z5+AA5+AB5)</f>
        <v>2510</v>
      </c>
    </row>
    <row r="6" spans="1:30" x14ac:dyDescent="0.3">
      <c r="A6" t="s">
        <v>6</v>
      </c>
      <c r="B6" t="s">
        <v>25</v>
      </c>
      <c r="C6" s="1">
        <v>22.1</v>
      </c>
      <c r="D6" s="6">
        <v>49</v>
      </c>
      <c r="E6" s="6">
        <v>46</v>
      </c>
      <c r="F6" s="6">
        <v>51</v>
      </c>
      <c r="G6" s="6">
        <v>46</v>
      </c>
      <c r="H6" s="6">
        <v>51</v>
      </c>
      <c r="I6" s="9">
        <f>IF(D6&gt;40, D6-40, 0)</f>
        <v>9</v>
      </c>
      <c r="J6" s="9">
        <f t="shared" si="5"/>
        <v>6</v>
      </c>
      <c r="K6" s="9">
        <f t="shared" si="6"/>
        <v>11</v>
      </c>
      <c r="L6" s="9">
        <f>IF(G6&gt;40, G6-40, 0)</f>
        <v>6</v>
      </c>
      <c r="M6" s="9">
        <f t="shared" si="9"/>
        <v>11</v>
      </c>
      <c r="N6" s="10">
        <f>C6*D6</f>
        <v>1082.9000000000001</v>
      </c>
      <c r="O6" s="10">
        <f t="shared" si="10"/>
        <v>1016.6</v>
      </c>
      <c r="P6" s="10">
        <f t="shared" si="11"/>
        <v>1127.1000000000001</v>
      </c>
      <c r="Q6" s="10">
        <f t="shared" si="12"/>
        <v>1016.6</v>
      </c>
      <c r="R6" s="10">
        <f t="shared" si="13"/>
        <v>1127.1000000000001</v>
      </c>
      <c r="S6" s="14">
        <f>0.5*C6*I6</f>
        <v>99.45</v>
      </c>
      <c r="T6" s="14">
        <f t="shared" si="14"/>
        <v>66.300000000000011</v>
      </c>
      <c r="U6" s="14">
        <f t="shared" si="15"/>
        <v>121.55000000000001</v>
      </c>
      <c r="V6" s="14">
        <f t="shared" si="16"/>
        <v>66.300000000000011</v>
      </c>
      <c r="W6" s="14">
        <f t="shared" si="17"/>
        <v>121.55000000000001</v>
      </c>
      <c r="X6" s="12">
        <f t="shared" si="18"/>
        <v>1182.3500000000001</v>
      </c>
      <c r="Y6" s="12">
        <f t="shared" si="19"/>
        <v>1082.9000000000001</v>
      </c>
      <c r="Z6" s="12">
        <f t="shared" si="20"/>
        <v>1248.6500000000001</v>
      </c>
      <c r="AA6" s="12">
        <f t="shared" si="7"/>
        <v>1082.9000000000001</v>
      </c>
      <c r="AB6" s="12">
        <f t="shared" si="8"/>
        <v>1248.6500000000001</v>
      </c>
      <c r="AD6" s="1">
        <f t="shared" si="21"/>
        <v>5845.4500000000007</v>
      </c>
    </row>
    <row r="7" spans="1:30" x14ac:dyDescent="0.3">
      <c r="A7" t="s">
        <v>7</v>
      </c>
      <c r="B7" t="s">
        <v>26</v>
      </c>
      <c r="C7" s="1">
        <v>19.100000000000001</v>
      </c>
      <c r="D7" s="6">
        <v>41</v>
      </c>
      <c r="E7" s="6">
        <v>47</v>
      </c>
      <c r="F7" s="6">
        <v>40</v>
      </c>
      <c r="G7" s="6">
        <v>47</v>
      </c>
      <c r="H7" s="6">
        <v>48</v>
      </c>
      <c r="I7" s="9">
        <f>IF(D7&gt;40, D7-40, 0)</f>
        <v>1</v>
      </c>
      <c r="J7" s="9">
        <f t="shared" si="5"/>
        <v>7</v>
      </c>
      <c r="K7" s="9">
        <f t="shared" si="6"/>
        <v>0</v>
      </c>
      <c r="L7" s="9">
        <f>IF(G7&gt;40, G7-40, 0)</f>
        <v>7</v>
      </c>
      <c r="M7" s="9">
        <f t="shared" si="9"/>
        <v>8</v>
      </c>
      <c r="N7" s="10">
        <f>C7*D7</f>
        <v>783.1</v>
      </c>
      <c r="O7" s="10">
        <f t="shared" si="10"/>
        <v>897.7</v>
      </c>
      <c r="P7" s="10">
        <f t="shared" si="11"/>
        <v>764</v>
      </c>
      <c r="Q7" s="10">
        <f t="shared" si="12"/>
        <v>897.7</v>
      </c>
      <c r="R7" s="10">
        <f t="shared" si="13"/>
        <v>916.80000000000007</v>
      </c>
      <c r="S7" s="14">
        <f>0.5*C7*I7</f>
        <v>9.5500000000000007</v>
      </c>
      <c r="T7" s="14">
        <f t="shared" si="14"/>
        <v>66.850000000000009</v>
      </c>
      <c r="U7" s="14">
        <f t="shared" si="15"/>
        <v>0</v>
      </c>
      <c r="V7" s="14">
        <f t="shared" si="16"/>
        <v>66.850000000000009</v>
      </c>
      <c r="W7" s="14">
        <f t="shared" si="17"/>
        <v>76.400000000000006</v>
      </c>
      <c r="X7" s="12">
        <f t="shared" si="18"/>
        <v>792.65</v>
      </c>
      <c r="Y7" s="12">
        <f t="shared" si="19"/>
        <v>964.55000000000007</v>
      </c>
      <c r="Z7" s="12">
        <f t="shared" si="20"/>
        <v>764</v>
      </c>
      <c r="AA7" s="12">
        <f t="shared" si="7"/>
        <v>964.55000000000007</v>
      </c>
      <c r="AB7" s="12">
        <f t="shared" si="8"/>
        <v>993.2</v>
      </c>
      <c r="AD7" s="1">
        <f t="shared" si="21"/>
        <v>4478.95</v>
      </c>
    </row>
    <row r="8" spans="1:30" x14ac:dyDescent="0.3">
      <c r="A8" t="s">
        <v>8</v>
      </c>
      <c r="B8" t="s">
        <v>27</v>
      </c>
      <c r="C8" s="1">
        <v>6.9</v>
      </c>
      <c r="D8" s="6">
        <v>39</v>
      </c>
      <c r="E8" s="6">
        <v>41</v>
      </c>
      <c r="F8" s="6">
        <v>46</v>
      </c>
      <c r="G8" s="6">
        <v>51</v>
      </c>
      <c r="H8" s="6">
        <v>47</v>
      </c>
      <c r="I8" s="9">
        <f>IF(D8&gt;40, D8-40, 0)</f>
        <v>0</v>
      </c>
      <c r="J8" s="9">
        <f t="shared" si="5"/>
        <v>1</v>
      </c>
      <c r="K8" s="9">
        <f t="shared" si="6"/>
        <v>6</v>
      </c>
      <c r="L8" s="9">
        <f>IF(G8&gt;40, G8-40, 0)</f>
        <v>11</v>
      </c>
      <c r="M8" s="9">
        <f t="shared" si="9"/>
        <v>7</v>
      </c>
      <c r="N8" s="10">
        <f>C8*D8</f>
        <v>269.10000000000002</v>
      </c>
      <c r="O8" s="10">
        <f t="shared" si="10"/>
        <v>282.90000000000003</v>
      </c>
      <c r="P8" s="10">
        <f t="shared" si="11"/>
        <v>317.40000000000003</v>
      </c>
      <c r="Q8" s="10">
        <f t="shared" si="12"/>
        <v>351.90000000000003</v>
      </c>
      <c r="R8" s="10">
        <f t="shared" si="13"/>
        <v>324.3</v>
      </c>
      <c r="S8" s="14">
        <f>0.5*C8*I8</f>
        <v>0</v>
      </c>
      <c r="T8" s="14">
        <f t="shared" si="14"/>
        <v>3.45</v>
      </c>
      <c r="U8" s="14">
        <f t="shared" si="15"/>
        <v>20.700000000000003</v>
      </c>
      <c r="V8" s="14">
        <f t="shared" si="16"/>
        <v>37.950000000000003</v>
      </c>
      <c r="W8" s="14">
        <f t="shared" si="17"/>
        <v>24.150000000000002</v>
      </c>
      <c r="X8" s="12">
        <f t="shared" si="18"/>
        <v>269.10000000000002</v>
      </c>
      <c r="Y8" s="12">
        <f t="shared" si="19"/>
        <v>286.35000000000002</v>
      </c>
      <c r="Z8" s="12">
        <f t="shared" si="20"/>
        <v>338.1</v>
      </c>
      <c r="AA8" s="12">
        <f t="shared" si="7"/>
        <v>389.85</v>
      </c>
      <c r="AB8" s="12">
        <f t="shared" si="8"/>
        <v>348.45</v>
      </c>
      <c r="AD8" s="1">
        <f t="shared" si="21"/>
        <v>1631.8500000000001</v>
      </c>
    </row>
    <row r="9" spans="1:30" x14ac:dyDescent="0.3">
      <c r="A9" t="s">
        <v>9</v>
      </c>
      <c r="B9" t="s">
        <v>28</v>
      </c>
      <c r="C9" s="1">
        <v>14.2</v>
      </c>
      <c r="D9" s="6">
        <v>44</v>
      </c>
      <c r="E9" s="6">
        <v>40</v>
      </c>
      <c r="F9" s="6">
        <v>49</v>
      </c>
      <c r="G9" s="6">
        <v>56</v>
      </c>
      <c r="H9" s="6">
        <v>46</v>
      </c>
      <c r="I9" s="9">
        <f>IF(D9&gt;40, D9-40, 0)</f>
        <v>4</v>
      </c>
      <c r="J9" s="9">
        <f t="shared" si="5"/>
        <v>0</v>
      </c>
      <c r="K9" s="9">
        <f t="shared" si="6"/>
        <v>9</v>
      </c>
      <c r="L9" s="9">
        <f>IF(G9&gt;40, G9-40, 0)</f>
        <v>16</v>
      </c>
      <c r="M9" s="9">
        <f t="shared" si="9"/>
        <v>6</v>
      </c>
      <c r="N9" s="10">
        <f>C8*D9</f>
        <v>303.60000000000002</v>
      </c>
      <c r="O9" s="10">
        <f t="shared" si="10"/>
        <v>568</v>
      </c>
      <c r="P9" s="10">
        <f t="shared" si="11"/>
        <v>695.8</v>
      </c>
      <c r="Q9" s="10">
        <f t="shared" si="12"/>
        <v>795.19999999999993</v>
      </c>
      <c r="R9" s="10">
        <f t="shared" si="13"/>
        <v>653.19999999999993</v>
      </c>
      <c r="S9" s="14">
        <f>0.5*C9*I9</f>
        <v>28.4</v>
      </c>
      <c r="T9" s="14">
        <f t="shared" si="14"/>
        <v>0</v>
      </c>
      <c r="U9" s="14">
        <f t="shared" si="15"/>
        <v>63.9</v>
      </c>
      <c r="V9" s="14">
        <f t="shared" si="16"/>
        <v>113.6</v>
      </c>
      <c r="W9" s="14">
        <f t="shared" si="17"/>
        <v>42.599999999999994</v>
      </c>
      <c r="X9" s="12">
        <f t="shared" si="18"/>
        <v>332</v>
      </c>
      <c r="Y9" s="12">
        <f t="shared" si="19"/>
        <v>568</v>
      </c>
      <c r="Z9" s="12">
        <f t="shared" si="20"/>
        <v>759.69999999999993</v>
      </c>
      <c r="AA9" s="12">
        <f t="shared" si="7"/>
        <v>908.8</v>
      </c>
      <c r="AB9" s="12">
        <f t="shared" si="8"/>
        <v>695.8</v>
      </c>
      <c r="AD9" s="1">
        <f t="shared" si="21"/>
        <v>3264.3</v>
      </c>
    </row>
    <row r="10" spans="1:30" x14ac:dyDescent="0.3">
      <c r="A10" t="s">
        <v>10</v>
      </c>
      <c r="B10" t="s">
        <v>29</v>
      </c>
      <c r="C10" s="1">
        <v>18</v>
      </c>
      <c r="D10" s="6">
        <v>55</v>
      </c>
      <c r="E10" s="6">
        <v>35</v>
      </c>
      <c r="F10" s="6">
        <v>48</v>
      </c>
      <c r="G10" s="6">
        <v>40</v>
      </c>
      <c r="H10" s="6">
        <v>45</v>
      </c>
      <c r="I10" s="9">
        <f>IF(D10&gt;40, D10-40, 0)</f>
        <v>15</v>
      </c>
      <c r="J10" s="9">
        <f t="shared" si="5"/>
        <v>0</v>
      </c>
      <c r="K10" s="9">
        <f t="shared" si="6"/>
        <v>8</v>
      </c>
      <c r="L10" s="9">
        <f>IF(G10&gt;40, G10-40, 0)</f>
        <v>0</v>
      </c>
      <c r="M10" s="9">
        <f t="shared" si="9"/>
        <v>5</v>
      </c>
      <c r="N10" s="10">
        <f>C10*D10</f>
        <v>990</v>
      </c>
      <c r="O10" s="10">
        <f t="shared" si="10"/>
        <v>630</v>
      </c>
      <c r="P10" s="10">
        <f t="shared" si="11"/>
        <v>864</v>
      </c>
      <c r="Q10" s="10">
        <f t="shared" si="12"/>
        <v>720</v>
      </c>
      <c r="R10" s="10">
        <f t="shared" si="13"/>
        <v>810</v>
      </c>
      <c r="S10" s="14">
        <f>0.5*C10*I10</f>
        <v>135</v>
      </c>
      <c r="T10" s="14">
        <f t="shared" si="14"/>
        <v>0</v>
      </c>
      <c r="U10" s="14">
        <f t="shared" si="15"/>
        <v>72</v>
      </c>
      <c r="V10" s="14">
        <f t="shared" si="16"/>
        <v>0</v>
      </c>
      <c r="W10" s="14">
        <f t="shared" si="17"/>
        <v>45</v>
      </c>
      <c r="X10" s="12">
        <f t="shared" si="18"/>
        <v>1125</v>
      </c>
      <c r="Y10" s="12">
        <f t="shared" si="19"/>
        <v>630</v>
      </c>
      <c r="Z10" s="12">
        <f t="shared" si="20"/>
        <v>936</v>
      </c>
      <c r="AA10" s="12">
        <f t="shared" si="7"/>
        <v>720</v>
      </c>
      <c r="AB10" s="12">
        <f t="shared" si="8"/>
        <v>855</v>
      </c>
      <c r="AD10" s="1">
        <f t="shared" si="21"/>
        <v>4266</v>
      </c>
    </row>
    <row r="11" spans="1:30" x14ac:dyDescent="0.3">
      <c r="A11" t="s">
        <v>11</v>
      </c>
      <c r="B11" t="s">
        <v>30</v>
      </c>
      <c r="C11" s="1">
        <v>17.5</v>
      </c>
      <c r="D11" s="6">
        <v>33</v>
      </c>
      <c r="E11" s="6">
        <v>36</v>
      </c>
      <c r="F11" s="6">
        <v>53</v>
      </c>
      <c r="G11" s="6">
        <v>43</v>
      </c>
      <c r="H11" s="6">
        <v>43</v>
      </c>
      <c r="I11" s="9">
        <f>IF(D11&gt;40, D11-40, 0)</f>
        <v>0</v>
      </c>
      <c r="J11" s="9">
        <f t="shared" si="5"/>
        <v>0</v>
      </c>
      <c r="K11" s="9">
        <f t="shared" si="6"/>
        <v>13</v>
      </c>
      <c r="L11" s="9">
        <f>IF(G11&gt;40, G11-40, 0)</f>
        <v>3</v>
      </c>
      <c r="M11" s="9">
        <f t="shared" si="9"/>
        <v>3</v>
      </c>
      <c r="N11" s="10">
        <f>C11*D11</f>
        <v>577.5</v>
      </c>
      <c r="O11" s="10">
        <f t="shared" si="10"/>
        <v>630</v>
      </c>
      <c r="P11" s="10">
        <f t="shared" si="11"/>
        <v>927.5</v>
      </c>
      <c r="Q11" s="10">
        <f t="shared" si="12"/>
        <v>752.5</v>
      </c>
      <c r="R11" s="10">
        <f t="shared" si="13"/>
        <v>752.5</v>
      </c>
      <c r="S11" s="14">
        <f>0.5*C11*I11</f>
        <v>0</v>
      </c>
      <c r="T11" s="14">
        <f t="shared" si="14"/>
        <v>0</v>
      </c>
      <c r="U11" s="14">
        <f t="shared" si="15"/>
        <v>113.75</v>
      </c>
      <c r="V11" s="14">
        <f t="shared" si="16"/>
        <v>26.25</v>
      </c>
      <c r="W11" s="14">
        <f t="shared" si="17"/>
        <v>26.25</v>
      </c>
      <c r="X11" s="12">
        <f t="shared" si="18"/>
        <v>577.5</v>
      </c>
      <c r="Y11" s="12">
        <f t="shared" si="19"/>
        <v>630</v>
      </c>
      <c r="Z11" s="12">
        <f t="shared" si="20"/>
        <v>1041.25</v>
      </c>
      <c r="AA11" s="12">
        <f t="shared" si="7"/>
        <v>778.75</v>
      </c>
      <c r="AB11" s="12">
        <f t="shared" si="8"/>
        <v>778.75</v>
      </c>
      <c r="AD11" s="1">
        <f t="shared" si="21"/>
        <v>3806.25</v>
      </c>
    </row>
    <row r="12" spans="1:30" x14ac:dyDescent="0.3">
      <c r="A12" t="s">
        <v>12</v>
      </c>
      <c r="B12" t="s">
        <v>31</v>
      </c>
      <c r="C12" s="1">
        <v>14.7</v>
      </c>
      <c r="D12" s="6">
        <v>29</v>
      </c>
      <c r="E12" s="6">
        <v>39</v>
      </c>
      <c r="F12" s="6">
        <v>60</v>
      </c>
      <c r="G12" s="6">
        <v>48</v>
      </c>
      <c r="H12" s="6">
        <v>42</v>
      </c>
      <c r="I12" s="9">
        <f>IF(D12&gt;40, D12-40, 0)</f>
        <v>0</v>
      </c>
      <c r="J12" s="9">
        <f t="shared" si="5"/>
        <v>0</v>
      </c>
      <c r="K12" s="9">
        <f t="shared" si="6"/>
        <v>20</v>
      </c>
      <c r="L12" s="9">
        <f>IF(G12&gt;40, G12-40, 0)</f>
        <v>8</v>
      </c>
      <c r="M12" s="9">
        <f t="shared" si="9"/>
        <v>2</v>
      </c>
      <c r="N12" s="10">
        <f>C12*D12</f>
        <v>426.29999999999995</v>
      </c>
      <c r="O12" s="10">
        <f t="shared" si="10"/>
        <v>573.29999999999995</v>
      </c>
      <c r="P12" s="10">
        <f t="shared" si="11"/>
        <v>882</v>
      </c>
      <c r="Q12" s="10">
        <f t="shared" si="12"/>
        <v>705.59999999999991</v>
      </c>
      <c r="R12" s="10">
        <f t="shared" si="13"/>
        <v>617.4</v>
      </c>
      <c r="S12" s="14">
        <f>0.5*C12*I12</f>
        <v>0</v>
      </c>
      <c r="T12" s="14">
        <f t="shared" si="14"/>
        <v>0</v>
      </c>
      <c r="U12" s="14">
        <f t="shared" si="15"/>
        <v>147</v>
      </c>
      <c r="V12" s="14">
        <f t="shared" si="16"/>
        <v>58.8</v>
      </c>
      <c r="W12" s="14">
        <f t="shared" si="17"/>
        <v>14.7</v>
      </c>
      <c r="X12" s="12">
        <f t="shared" si="18"/>
        <v>426.29999999999995</v>
      </c>
      <c r="Y12" s="12">
        <f t="shared" si="19"/>
        <v>573.29999999999995</v>
      </c>
      <c r="Z12" s="12">
        <f t="shared" si="20"/>
        <v>1029</v>
      </c>
      <c r="AA12" s="12">
        <f t="shared" si="7"/>
        <v>764.39999999999986</v>
      </c>
      <c r="AB12" s="12">
        <f t="shared" si="8"/>
        <v>632.1</v>
      </c>
      <c r="AD12" s="1">
        <f t="shared" si="21"/>
        <v>3425.1</v>
      </c>
    </row>
    <row r="13" spans="1:30" x14ac:dyDescent="0.3">
      <c r="A13" t="s">
        <v>13</v>
      </c>
      <c r="B13" t="s">
        <v>32</v>
      </c>
      <c r="C13" s="1">
        <v>13.9</v>
      </c>
      <c r="D13" s="6">
        <v>40</v>
      </c>
      <c r="E13" s="6">
        <v>41</v>
      </c>
      <c r="F13" s="6">
        <v>36</v>
      </c>
      <c r="G13" s="6">
        <v>49</v>
      </c>
      <c r="H13" s="6">
        <v>41</v>
      </c>
      <c r="I13" s="9">
        <f>IF(D13&gt;40, D13-40, 0)</f>
        <v>0</v>
      </c>
      <c r="J13" s="9">
        <f t="shared" si="5"/>
        <v>1</v>
      </c>
      <c r="K13" s="9">
        <f t="shared" si="6"/>
        <v>0</v>
      </c>
      <c r="L13" s="9">
        <f>IF(G13&gt;40, G13-40, 0)</f>
        <v>9</v>
      </c>
      <c r="M13" s="9">
        <f t="shared" si="9"/>
        <v>1</v>
      </c>
      <c r="N13" s="10">
        <f>C13*D13</f>
        <v>556</v>
      </c>
      <c r="O13" s="10">
        <f t="shared" si="10"/>
        <v>569.9</v>
      </c>
      <c r="P13" s="10">
        <f t="shared" si="11"/>
        <v>500.40000000000003</v>
      </c>
      <c r="Q13" s="10">
        <f t="shared" si="12"/>
        <v>681.1</v>
      </c>
      <c r="R13" s="10">
        <f t="shared" si="13"/>
        <v>569.9</v>
      </c>
      <c r="S13" s="14">
        <f>0.5*C13*I13</f>
        <v>0</v>
      </c>
      <c r="T13" s="14">
        <f t="shared" si="14"/>
        <v>6.95</v>
      </c>
      <c r="U13" s="14">
        <f t="shared" si="15"/>
        <v>0</v>
      </c>
      <c r="V13" s="14">
        <f t="shared" si="16"/>
        <v>62.550000000000004</v>
      </c>
      <c r="W13" s="14">
        <f t="shared" si="17"/>
        <v>6.95</v>
      </c>
      <c r="X13" s="12">
        <f t="shared" si="18"/>
        <v>556</v>
      </c>
      <c r="Y13" s="12">
        <f t="shared" si="19"/>
        <v>576.85</v>
      </c>
      <c r="Z13" s="12">
        <f t="shared" si="20"/>
        <v>500.40000000000003</v>
      </c>
      <c r="AA13" s="12">
        <f t="shared" si="7"/>
        <v>743.65</v>
      </c>
      <c r="AB13" s="12">
        <f t="shared" si="8"/>
        <v>576.85</v>
      </c>
      <c r="AD13" s="1">
        <f t="shared" si="21"/>
        <v>2953.75</v>
      </c>
    </row>
    <row r="14" spans="1:30" x14ac:dyDescent="0.3">
      <c r="A14" t="s">
        <v>14</v>
      </c>
      <c r="B14" t="s">
        <v>33</v>
      </c>
      <c r="C14" s="1">
        <v>11.2</v>
      </c>
      <c r="D14" s="6">
        <v>40</v>
      </c>
      <c r="E14" s="6">
        <v>45</v>
      </c>
      <c r="F14" s="6">
        <v>49</v>
      </c>
      <c r="G14" s="6">
        <v>46</v>
      </c>
      <c r="H14" s="6">
        <v>40</v>
      </c>
      <c r="I14" s="9">
        <f>IF(D14&gt;40, D14-40, 0)</f>
        <v>0</v>
      </c>
      <c r="J14" s="9">
        <f t="shared" si="5"/>
        <v>5</v>
      </c>
      <c r="K14" s="9">
        <f t="shared" si="6"/>
        <v>9</v>
      </c>
      <c r="L14" s="9">
        <f>IF(G14&gt;40, G14-40, 0)</f>
        <v>6</v>
      </c>
      <c r="M14" s="9">
        <f t="shared" si="9"/>
        <v>0</v>
      </c>
      <c r="N14" s="10">
        <f>C14*D14</f>
        <v>448</v>
      </c>
      <c r="O14" s="10">
        <f t="shared" si="10"/>
        <v>503.99999999999994</v>
      </c>
      <c r="P14" s="10">
        <f t="shared" si="11"/>
        <v>548.79999999999995</v>
      </c>
      <c r="Q14" s="10">
        <f t="shared" si="12"/>
        <v>515.19999999999993</v>
      </c>
      <c r="R14" s="10">
        <f t="shared" si="13"/>
        <v>448</v>
      </c>
      <c r="S14" s="14">
        <f>0.5*C14*I14</f>
        <v>0</v>
      </c>
      <c r="T14" s="14">
        <f t="shared" si="14"/>
        <v>28</v>
      </c>
      <c r="U14" s="14">
        <f t="shared" si="15"/>
        <v>50.4</v>
      </c>
      <c r="V14" s="14">
        <f t="shared" si="16"/>
        <v>33.599999999999994</v>
      </c>
      <c r="W14" s="14">
        <f t="shared" si="17"/>
        <v>0</v>
      </c>
      <c r="X14" s="12">
        <f t="shared" si="18"/>
        <v>448</v>
      </c>
      <c r="Y14" s="12">
        <f t="shared" si="19"/>
        <v>532</v>
      </c>
      <c r="Z14" s="12">
        <f t="shared" si="20"/>
        <v>599.19999999999993</v>
      </c>
      <c r="AA14" s="12">
        <f t="shared" si="7"/>
        <v>548.79999999999995</v>
      </c>
      <c r="AB14" s="12">
        <f t="shared" si="8"/>
        <v>448</v>
      </c>
      <c r="AD14" s="1">
        <f t="shared" si="21"/>
        <v>2576</v>
      </c>
    </row>
    <row r="15" spans="1:30" x14ac:dyDescent="0.3">
      <c r="A15" t="s">
        <v>15</v>
      </c>
      <c r="B15" t="s">
        <v>28</v>
      </c>
      <c r="C15" s="1">
        <v>10.1</v>
      </c>
      <c r="D15" s="6">
        <v>40</v>
      </c>
      <c r="E15" s="6">
        <v>42</v>
      </c>
      <c r="F15" s="6">
        <v>47</v>
      </c>
      <c r="G15" s="6">
        <v>45</v>
      </c>
      <c r="H15" s="6">
        <v>39</v>
      </c>
      <c r="I15" s="9">
        <f>IF(D15&gt;40, D15-40, 0)</f>
        <v>0</v>
      </c>
      <c r="J15" s="9">
        <f t="shared" si="5"/>
        <v>2</v>
      </c>
      <c r="K15" s="9">
        <f t="shared" si="6"/>
        <v>7</v>
      </c>
      <c r="L15" s="9">
        <f>IF(G15&gt;40, G15-40, 0)</f>
        <v>5</v>
      </c>
      <c r="M15" s="9">
        <f t="shared" si="9"/>
        <v>0</v>
      </c>
      <c r="N15" s="10">
        <f>C15*D15</f>
        <v>404</v>
      </c>
      <c r="O15" s="10">
        <f t="shared" si="10"/>
        <v>424.2</v>
      </c>
      <c r="P15" s="10">
        <f t="shared" si="11"/>
        <v>474.7</v>
      </c>
      <c r="Q15" s="10">
        <f t="shared" si="12"/>
        <v>454.5</v>
      </c>
      <c r="R15" s="10">
        <f t="shared" si="13"/>
        <v>393.9</v>
      </c>
      <c r="S15" s="14">
        <f>0.5*C15*I15</f>
        <v>0</v>
      </c>
      <c r="T15" s="14">
        <f t="shared" si="14"/>
        <v>10.1</v>
      </c>
      <c r="U15" s="14">
        <f t="shared" si="15"/>
        <v>35.35</v>
      </c>
      <c r="V15" s="14">
        <f t="shared" si="16"/>
        <v>25.25</v>
      </c>
      <c r="W15" s="14">
        <f t="shared" si="17"/>
        <v>0</v>
      </c>
      <c r="X15" s="12">
        <f t="shared" si="18"/>
        <v>404</v>
      </c>
      <c r="Y15" s="12">
        <f t="shared" si="19"/>
        <v>434.3</v>
      </c>
      <c r="Z15" s="12">
        <f t="shared" si="20"/>
        <v>510.05</v>
      </c>
      <c r="AA15" s="12">
        <f t="shared" si="7"/>
        <v>479.75</v>
      </c>
      <c r="AB15" s="12">
        <f t="shared" si="8"/>
        <v>393.9</v>
      </c>
      <c r="AD15" s="1">
        <f t="shared" si="21"/>
        <v>2222</v>
      </c>
    </row>
    <row r="16" spans="1:30" x14ac:dyDescent="0.3">
      <c r="A16" t="s">
        <v>16</v>
      </c>
      <c r="B16" t="s">
        <v>34</v>
      </c>
      <c r="C16" s="1">
        <v>9</v>
      </c>
      <c r="D16" s="6">
        <v>42</v>
      </c>
      <c r="E16" s="6">
        <v>43</v>
      </c>
      <c r="F16" s="6">
        <v>47</v>
      </c>
      <c r="G16" s="6">
        <v>51</v>
      </c>
      <c r="H16" s="6">
        <v>38</v>
      </c>
      <c r="I16" s="9">
        <f>IF(D16&gt;40, D16-40, 0)</f>
        <v>2</v>
      </c>
      <c r="J16" s="9">
        <f t="shared" si="5"/>
        <v>3</v>
      </c>
      <c r="K16" s="9">
        <f t="shared" si="6"/>
        <v>7</v>
      </c>
      <c r="L16" s="9">
        <f>IF(G16&gt;40, G16-40, 0)</f>
        <v>11</v>
      </c>
      <c r="M16" s="9">
        <f t="shared" si="9"/>
        <v>0</v>
      </c>
      <c r="N16" s="10">
        <f>C16*D16</f>
        <v>378</v>
      </c>
      <c r="O16" s="10">
        <f t="shared" si="10"/>
        <v>387</v>
      </c>
      <c r="P16" s="10">
        <f t="shared" si="11"/>
        <v>423</v>
      </c>
      <c r="Q16" s="10">
        <f t="shared" si="12"/>
        <v>459</v>
      </c>
      <c r="R16" s="10">
        <f t="shared" si="13"/>
        <v>342</v>
      </c>
      <c r="S16" s="14">
        <f>0.5*C16*I16</f>
        <v>9</v>
      </c>
      <c r="T16" s="14">
        <f t="shared" si="14"/>
        <v>13.5</v>
      </c>
      <c r="U16" s="14">
        <f t="shared" si="15"/>
        <v>31.5</v>
      </c>
      <c r="V16" s="14">
        <f t="shared" si="16"/>
        <v>49.5</v>
      </c>
      <c r="W16" s="14">
        <f t="shared" si="17"/>
        <v>0</v>
      </c>
      <c r="X16" s="12">
        <f t="shared" si="18"/>
        <v>387</v>
      </c>
      <c r="Y16" s="12">
        <f t="shared" si="19"/>
        <v>400.5</v>
      </c>
      <c r="Z16" s="12">
        <f t="shared" si="20"/>
        <v>454.5</v>
      </c>
      <c r="AA16" s="12">
        <f t="shared" si="7"/>
        <v>508.5</v>
      </c>
      <c r="AB16" s="12">
        <f t="shared" si="8"/>
        <v>342</v>
      </c>
      <c r="AD16" s="1">
        <f t="shared" si="21"/>
        <v>2092.5</v>
      </c>
    </row>
    <row r="17" spans="1:30" x14ac:dyDescent="0.3">
      <c r="A17" t="s">
        <v>17</v>
      </c>
      <c r="B17" t="s">
        <v>28</v>
      </c>
      <c r="C17" s="1">
        <v>8.44</v>
      </c>
      <c r="D17" s="6">
        <v>40</v>
      </c>
      <c r="E17" s="6">
        <v>49</v>
      </c>
      <c r="F17" s="6">
        <v>40</v>
      </c>
      <c r="G17" s="6">
        <v>60</v>
      </c>
      <c r="H17" s="6">
        <v>37</v>
      </c>
      <c r="I17" s="9">
        <f>IF(D17&gt;40, D17-40, 0)</f>
        <v>0</v>
      </c>
      <c r="J17" s="9">
        <f t="shared" si="5"/>
        <v>9</v>
      </c>
      <c r="K17" s="9">
        <f t="shared" si="6"/>
        <v>0</v>
      </c>
      <c r="L17" s="9">
        <f>IF(G17&gt;40, G17-40, 0)</f>
        <v>20</v>
      </c>
      <c r="M17" s="9">
        <f t="shared" si="9"/>
        <v>0</v>
      </c>
      <c r="N17" s="10">
        <f>C17*D17</f>
        <v>337.59999999999997</v>
      </c>
      <c r="O17" s="10">
        <f t="shared" si="10"/>
        <v>413.56</v>
      </c>
      <c r="P17" s="10">
        <f t="shared" si="11"/>
        <v>337.59999999999997</v>
      </c>
      <c r="Q17" s="10">
        <f t="shared" si="12"/>
        <v>506.4</v>
      </c>
      <c r="R17" s="10">
        <f t="shared" si="13"/>
        <v>312.27999999999997</v>
      </c>
      <c r="S17" s="14">
        <f>0.5*C17*I17</f>
        <v>0</v>
      </c>
      <c r="T17" s="14">
        <f t="shared" si="14"/>
        <v>37.979999999999997</v>
      </c>
      <c r="U17" s="14">
        <f t="shared" si="15"/>
        <v>0</v>
      </c>
      <c r="V17" s="14">
        <f t="shared" si="16"/>
        <v>84.399999999999991</v>
      </c>
      <c r="W17" s="14">
        <f t="shared" si="17"/>
        <v>0</v>
      </c>
      <c r="X17" s="12">
        <f t="shared" si="18"/>
        <v>337.59999999999997</v>
      </c>
      <c r="Y17" s="12">
        <f t="shared" si="19"/>
        <v>451.54</v>
      </c>
      <c r="Z17" s="12">
        <f t="shared" si="20"/>
        <v>337.59999999999997</v>
      </c>
      <c r="AA17" s="12">
        <f t="shared" si="7"/>
        <v>590.79999999999995</v>
      </c>
      <c r="AB17" s="12">
        <f t="shared" si="8"/>
        <v>312.27999999999997</v>
      </c>
      <c r="AD17" s="1">
        <f t="shared" si="21"/>
        <v>2029.82</v>
      </c>
    </row>
    <row r="18" spans="1:30" x14ac:dyDescent="0.3">
      <c r="A18" t="s">
        <v>18</v>
      </c>
      <c r="B18" t="s">
        <v>35</v>
      </c>
      <c r="C18" s="1">
        <v>14.2</v>
      </c>
      <c r="D18" s="6">
        <v>40</v>
      </c>
      <c r="E18" s="6">
        <v>47</v>
      </c>
      <c r="F18" s="6">
        <v>40</v>
      </c>
      <c r="G18" s="6">
        <v>45</v>
      </c>
      <c r="H18" s="6">
        <v>40</v>
      </c>
      <c r="I18" s="9">
        <f>IF(D18&gt;40, D18-40, 0)</f>
        <v>0</v>
      </c>
      <c r="J18" s="9">
        <f t="shared" si="5"/>
        <v>7</v>
      </c>
      <c r="K18" s="9">
        <f t="shared" si="6"/>
        <v>0</v>
      </c>
      <c r="L18" s="9">
        <f>IF(G18&gt;40, G18-40, 0)</f>
        <v>5</v>
      </c>
      <c r="M18" s="9">
        <f t="shared" si="9"/>
        <v>0</v>
      </c>
      <c r="N18" s="10">
        <f>C18*D18</f>
        <v>568</v>
      </c>
      <c r="O18" s="10">
        <f t="shared" si="10"/>
        <v>667.4</v>
      </c>
      <c r="P18" s="10">
        <f t="shared" si="11"/>
        <v>568</v>
      </c>
      <c r="Q18" s="10">
        <f t="shared" si="12"/>
        <v>639</v>
      </c>
      <c r="R18" s="10">
        <f t="shared" si="13"/>
        <v>568</v>
      </c>
      <c r="S18" s="14">
        <f>0.5*C18*I18</f>
        <v>0</v>
      </c>
      <c r="T18" s="14">
        <f t="shared" si="14"/>
        <v>49.699999999999996</v>
      </c>
      <c r="U18" s="14">
        <f t="shared" si="15"/>
        <v>0</v>
      </c>
      <c r="V18" s="14">
        <f t="shared" si="16"/>
        <v>35.5</v>
      </c>
      <c r="W18" s="14">
        <f t="shared" si="17"/>
        <v>0</v>
      </c>
      <c r="X18" s="12">
        <f t="shared" si="18"/>
        <v>568</v>
      </c>
      <c r="Y18" s="12">
        <f t="shared" si="19"/>
        <v>717.1</v>
      </c>
      <c r="Z18" s="12">
        <f t="shared" si="20"/>
        <v>568</v>
      </c>
      <c r="AA18" s="12">
        <f t="shared" si="7"/>
        <v>674.5</v>
      </c>
      <c r="AB18" s="12">
        <f t="shared" si="8"/>
        <v>568</v>
      </c>
      <c r="AD18" s="1">
        <f t="shared" si="21"/>
        <v>3095.6</v>
      </c>
    </row>
    <row r="19" spans="1:30" x14ac:dyDescent="0.3">
      <c r="A19" t="s">
        <v>19</v>
      </c>
      <c r="B19" t="s">
        <v>24</v>
      </c>
      <c r="C19" s="1">
        <v>45</v>
      </c>
      <c r="D19" s="6">
        <v>41</v>
      </c>
      <c r="E19" s="6">
        <v>40</v>
      </c>
      <c r="F19" s="6">
        <v>40</v>
      </c>
      <c r="G19" s="6">
        <v>40</v>
      </c>
      <c r="H19" s="6">
        <v>42</v>
      </c>
      <c r="I19" s="9">
        <f>IF(D19&gt;40, D19-40, 0)</f>
        <v>1</v>
      </c>
      <c r="J19" s="9">
        <f t="shared" si="5"/>
        <v>0</v>
      </c>
      <c r="K19" s="9">
        <f t="shared" si="6"/>
        <v>0</v>
      </c>
      <c r="L19" s="9">
        <f>IF(G19&gt;40, G19-40, 0)</f>
        <v>0</v>
      </c>
      <c r="M19" s="9">
        <f t="shared" si="9"/>
        <v>2</v>
      </c>
      <c r="N19" s="10">
        <f>C19*D19</f>
        <v>1845</v>
      </c>
      <c r="O19" s="10">
        <f t="shared" si="10"/>
        <v>1800</v>
      </c>
      <c r="P19" s="10">
        <f t="shared" si="11"/>
        <v>1800</v>
      </c>
      <c r="Q19" s="10">
        <f t="shared" si="12"/>
        <v>1800</v>
      </c>
      <c r="R19" s="10">
        <f t="shared" si="13"/>
        <v>1890</v>
      </c>
      <c r="S19" s="14">
        <f>0.5*C19*I19</f>
        <v>22.5</v>
      </c>
      <c r="T19" s="14">
        <f t="shared" si="14"/>
        <v>0</v>
      </c>
      <c r="U19" s="14">
        <f t="shared" si="15"/>
        <v>0</v>
      </c>
      <c r="V19" s="14">
        <f t="shared" si="16"/>
        <v>0</v>
      </c>
      <c r="W19" s="14">
        <f t="shared" si="17"/>
        <v>45</v>
      </c>
      <c r="X19" s="12">
        <f t="shared" si="18"/>
        <v>1867.5</v>
      </c>
      <c r="Y19" s="12">
        <f t="shared" si="19"/>
        <v>1800</v>
      </c>
      <c r="Z19" s="12">
        <f t="shared" si="20"/>
        <v>1800</v>
      </c>
      <c r="AA19" s="12">
        <f t="shared" si="7"/>
        <v>1800</v>
      </c>
      <c r="AB19" s="12">
        <f t="shared" si="8"/>
        <v>1935</v>
      </c>
      <c r="AD19" s="1">
        <f t="shared" si="21"/>
        <v>9202.5</v>
      </c>
    </row>
    <row r="20" spans="1:30" x14ac:dyDescent="0.3">
      <c r="A20" t="s">
        <v>20</v>
      </c>
      <c r="B20" t="s">
        <v>24</v>
      </c>
      <c r="C20" s="1">
        <v>30</v>
      </c>
      <c r="D20" s="6">
        <v>39</v>
      </c>
      <c r="E20" s="6">
        <v>31</v>
      </c>
      <c r="F20" s="6">
        <v>61</v>
      </c>
      <c r="G20" s="6">
        <v>36</v>
      </c>
      <c r="H20" s="6">
        <v>41</v>
      </c>
      <c r="I20" s="9">
        <f>IF(D20&gt;40, D20-40, 0)</f>
        <v>0</v>
      </c>
      <c r="J20" s="9">
        <f t="shared" si="5"/>
        <v>0</v>
      </c>
      <c r="K20" s="9">
        <f t="shared" si="6"/>
        <v>21</v>
      </c>
      <c r="L20" s="9">
        <f>IF(G20&gt;40, G20-40, 0)</f>
        <v>0</v>
      </c>
      <c r="M20" s="9">
        <f t="shared" si="9"/>
        <v>1</v>
      </c>
      <c r="N20" s="10">
        <f>C20*D20</f>
        <v>1170</v>
      </c>
      <c r="O20" s="10">
        <f t="shared" si="10"/>
        <v>930</v>
      </c>
      <c r="P20" s="10">
        <f t="shared" si="11"/>
        <v>1830</v>
      </c>
      <c r="Q20" s="10">
        <f t="shared" si="12"/>
        <v>1080</v>
      </c>
      <c r="R20" s="10">
        <f t="shared" si="13"/>
        <v>1230</v>
      </c>
      <c r="S20" s="14">
        <f>0.5*C20*I20</f>
        <v>0</v>
      </c>
      <c r="T20" s="14">
        <f t="shared" si="14"/>
        <v>0</v>
      </c>
      <c r="U20" s="14">
        <f t="shared" si="15"/>
        <v>315</v>
      </c>
      <c r="V20" s="14">
        <f t="shared" si="16"/>
        <v>0</v>
      </c>
      <c r="W20" s="14">
        <f t="shared" si="17"/>
        <v>15</v>
      </c>
      <c r="X20" s="12">
        <f t="shared" si="18"/>
        <v>1170</v>
      </c>
      <c r="Y20" s="12">
        <f t="shared" si="19"/>
        <v>930</v>
      </c>
      <c r="Z20" s="12">
        <f t="shared" si="20"/>
        <v>2145</v>
      </c>
      <c r="AA20" s="12">
        <f t="shared" si="7"/>
        <v>1080</v>
      </c>
      <c r="AB20" s="12">
        <f t="shared" si="8"/>
        <v>1245</v>
      </c>
      <c r="AD20" s="1">
        <f t="shared" si="21"/>
        <v>6570</v>
      </c>
    </row>
    <row r="21" spans="1:30" x14ac:dyDescent="0.3">
      <c r="A21" t="s">
        <v>21</v>
      </c>
      <c r="B21" t="s">
        <v>25</v>
      </c>
      <c r="C21" s="2">
        <v>16.100000000000001</v>
      </c>
      <c r="D21" s="6">
        <v>41</v>
      </c>
      <c r="E21" s="6">
        <v>32</v>
      </c>
      <c r="F21" s="6">
        <v>56</v>
      </c>
      <c r="G21" s="6">
        <v>48</v>
      </c>
      <c r="H21" s="6">
        <v>45</v>
      </c>
      <c r="I21" s="9">
        <f>IF(D21&gt;40, D21-40, 0)</f>
        <v>1</v>
      </c>
      <c r="J21" s="9">
        <f t="shared" si="5"/>
        <v>0</v>
      </c>
      <c r="K21" s="9">
        <f t="shared" si="6"/>
        <v>16</v>
      </c>
      <c r="L21" s="9">
        <f>IF(G21&gt;40, G21-40, 0)</f>
        <v>8</v>
      </c>
      <c r="M21" s="9">
        <f t="shared" si="9"/>
        <v>5</v>
      </c>
      <c r="N21" s="10">
        <f>C21*D21</f>
        <v>660.1</v>
      </c>
      <c r="O21" s="10">
        <f t="shared" si="10"/>
        <v>515.20000000000005</v>
      </c>
      <c r="P21" s="10">
        <f t="shared" si="11"/>
        <v>901.60000000000014</v>
      </c>
      <c r="Q21" s="10">
        <f t="shared" si="12"/>
        <v>772.80000000000007</v>
      </c>
      <c r="R21" s="10">
        <f t="shared" si="13"/>
        <v>724.50000000000011</v>
      </c>
      <c r="S21" s="14">
        <f>0.5*C21*I21</f>
        <v>8.0500000000000007</v>
      </c>
      <c r="T21" s="14">
        <f t="shared" si="14"/>
        <v>0</v>
      </c>
      <c r="U21" s="14">
        <f t="shared" si="15"/>
        <v>128.80000000000001</v>
      </c>
      <c r="V21" s="14">
        <f t="shared" si="16"/>
        <v>64.400000000000006</v>
      </c>
      <c r="W21" s="14">
        <f t="shared" si="17"/>
        <v>40.25</v>
      </c>
      <c r="X21" s="12">
        <f t="shared" si="18"/>
        <v>668.15</v>
      </c>
      <c r="Y21" s="12">
        <f t="shared" si="19"/>
        <v>515.20000000000005</v>
      </c>
      <c r="Z21" s="12">
        <f t="shared" si="20"/>
        <v>1030.4000000000001</v>
      </c>
      <c r="AA21" s="12">
        <f t="shared" si="7"/>
        <v>837.2</v>
      </c>
      <c r="AB21" s="12">
        <f t="shared" si="8"/>
        <v>764.75000000000011</v>
      </c>
      <c r="AD21" s="1">
        <f t="shared" si="21"/>
        <v>3815.7</v>
      </c>
    </row>
    <row r="22" spans="1:30" x14ac:dyDescent="0.3">
      <c r="A22" t="s">
        <v>22</v>
      </c>
      <c r="B22" t="s">
        <v>36</v>
      </c>
      <c r="C22" s="1">
        <v>12</v>
      </c>
      <c r="D22" s="6">
        <v>46</v>
      </c>
      <c r="E22" s="6">
        <v>40</v>
      </c>
      <c r="F22" s="6">
        <v>36</v>
      </c>
      <c r="G22" s="6">
        <v>31</v>
      </c>
      <c r="H22" s="6">
        <v>46</v>
      </c>
      <c r="I22" s="9">
        <f>IF(D22&gt;40, D22-40, 0)</f>
        <v>6</v>
      </c>
      <c r="J22" s="9">
        <f t="shared" si="5"/>
        <v>0</v>
      </c>
      <c r="K22" s="9">
        <f t="shared" si="6"/>
        <v>0</v>
      </c>
      <c r="L22" s="9">
        <f>IF(G22&gt;40, G22-40, 0)</f>
        <v>0</v>
      </c>
      <c r="M22" s="9">
        <f t="shared" si="9"/>
        <v>6</v>
      </c>
      <c r="N22" s="10">
        <f>C22*D22</f>
        <v>552</v>
      </c>
      <c r="O22" s="10">
        <f t="shared" si="10"/>
        <v>480</v>
      </c>
      <c r="P22" s="10">
        <f t="shared" si="11"/>
        <v>432</v>
      </c>
      <c r="Q22" s="10">
        <f t="shared" si="12"/>
        <v>372</v>
      </c>
      <c r="R22" s="10">
        <f t="shared" si="13"/>
        <v>552</v>
      </c>
      <c r="S22" s="14">
        <f>0.5*C22*I22</f>
        <v>36</v>
      </c>
      <c r="T22" s="14">
        <f t="shared" si="14"/>
        <v>0</v>
      </c>
      <c r="U22" s="14">
        <f t="shared" si="15"/>
        <v>0</v>
      </c>
      <c r="V22" s="14">
        <f t="shared" si="16"/>
        <v>0</v>
      </c>
      <c r="W22" s="14">
        <f t="shared" si="17"/>
        <v>36</v>
      </c>
      <c r="X22" s="12">
        <f t="shared" si="18"/>
        <v>588</v>
      </c>
      <c r="Y22" s="12">
        <f t="shared" si="19"/>
        <v>480</v>
      </c>
      <c r="Z22" s="12">
        <f t="shared" si="20"/>
        <v>432</v>
      </c>
      <c r="AA22" s="12">
        <f t="shared" si="7"/>
        <v>372</v>
      </c>
      <c r="AB22" s="12">
        <f t="shared" si="8"/>
        <v>588</v>
      </c>
      <c r="AD22" s="1">
        <f t="shared" si="21"/>
        <v>2460</v>
      </c>
    </row>
    <row r="23" spans="1:30" x14ac:dyDescent="0.3">
      <c r="A23" t="s">
        <v>23</v>
      </c>
      <c r="B23" t="s">
        <v>37</v>
      </c>
      <c r="C23" s="1">
        <v>43.5</v>
      </c>
      <c r="D23" s="6">
        <v>41</v>
      </c>
      <c r="E23" s="6">
        <v>41</v>
      </c>
      <c r="F23" s="6">
        <v>52</v>
      </c>
      <c r="G23" s="6">
        <v>48</v>
      </c>
      <c r="H23" s="6">
        <v>50</v>
      </c>
      <c r="I23" s="9">
        <f>IF(D23&gt;40, D23-40, 0)</f>
        <v>1</v>
      </c>
      <c r="J23" s="9">
        <f t="shared" si="5"/>
        <v>1</v>
      </c>
      <c r="K23" s="9">
        <f t="shared" si="6"/>
        <v>12</v>
      </c>
      <c r="L23" s="9">
        <f>IF(G23&gt;40, G23-40, 0)</f>
        <v>8</v>
      </c>
      <c r="M23" s="9">
        <f t="shared" si="9"/>
        <v>10</v>
      </c>
      <c r="N23" s="10">
        <f>C23*D23</f>
        <v>1783.5</v>
      </c>
      <c r="O23" s="10">
        <f t="shared" si="10"/>
        <v>1783.5</v>
      </c>
      <c r="P23" s="10">
        <f t="shared" si="11"/>
        <v>2262</v>
      </c>
      <c r="Q23" s="10">
        <f t="shared" si="12"/>
        <v>2088</v>
      </c>
      <c r="R23" s="10">
        <f t="shared" si="13"/>
        <v>2175</v>
      </c>
      <c r="S23" s="14">
        <f>0.5*C23*I23</f>
        <v>21.75</v>
      </c>
      <c r="T23" s="14">
        <f t="shared" si="14"/>
        <v>21.75</v>
      </c>
      <c r="U23" s="14">
        <f t="shared" si="15"/>
        <v>261</v>
      </c>
      <c r="V23" s="14">
        <f t="shared" si="16"/>
        <v>174</v>
      </c>
      <c r="W23" s="14">
        <f t="shared" si="17"/>
        <v>217.5</v>
      </c>
      <c r="X23" s="12">
        <f t="shared" si="18"/>
        <v>1805.25</v>
      </c>
      <c r="Y23" s="12">
        <f t="shared" si="19"/>
        <v>1805.25</v>
      </c>
      <c r="Z23" s="12">
        <f t="shared" si="20"/>
        <v>2523</v>
      </c>
      <c r="AA23" s="12">
        <f t="shared" si="7"/>
        <v>2262</v>
      </c>
      <c r="AB23" s="12">
        <f t="shared" si="8"/>
        <v>2392.5</v>
      </c>
      <c r="AD23" s="1">
        <f t="shared" si="21"/>
        <v>10788</v>
      </c>
    </row>
    <row r="25" spans="1:30" x14ac:dyDescent="0.3">
      <c r="A25" t="s">
        <v>38</v>
      </c>
      <c r="C25" s="1">
        <f>MAX(C4:C23)</f>
        <v>45</v>
      </c>
      <c r="D25" s="1">
        <f t="shared" ref="D25:AD27" si="22">MAX(D4:D23)</f>
        <v>55</v>
      </c>
      <c r="E25" s="1">
        <f t="shared" si="22"/>
        <v>49</v>
      </c>
      <c r="F25" s="1">
        <f t="shared" si="22"/>
        <v>61</v>
      </c>
      <c r="G25" s="1">
        <f t="shared" si="22"/>
        <v>60</v>
      </c>
      <c r="H25" s="1">
        <f t="shared" si="22"/>
        <v>51</v>
      </c>
      <c r="I25" s="1">
        <f t="shared" si="22"/>
        <v>15</v>
      </c>
      <c r="J25" s="1">
        <f t="shared" si="22"/>
        <v>9</v>
      </c>
      <c r="K25" s="1">
        <f t="shared" si="22"/>
        <v>21</v>
      </c>
      <c r="L25" s="1">
        <f t="shared" si="22"/>
        <v>20</v>
      </c>
      <c r="M25" s="1">
        <f t="shared" si="22"/>
        <v>11</v>
      </c>
      <c r="N25" s="1">
        <f t="shared" si="22"/>
        <v>1845</v>
      </c>
      <c r="O25" s="1">
        <f t="shared" si="22"/>
        <v>1800</v>
      </c>
      <c r="P25" s="1">
        <f t="shared" si="22"/>
        <v>2262</v>
      </c>
      <c r="Q25" s="1">
        <f t="shared" si="22"/>
        <v>2088</v>
      </c>
      <c r="R25" s="1">
        <f t="shared" si="22"/>
        <v>2175</v>
      </c>
      <c r="S25" s="1">
        <f t="shared" si="22"/>
        <v>135</v>
      </c>
      <c r="T25" s="1">
        <f t="shared" si="22"/>
        <v>66.850000000000009</v>
      </c>
      <c r="U25" s="1">
        <f t="shared" si="22"/>
        <v>315</v>
      </c>
      <c r="V25" s="1">
        <f t="shared" si="22"/>
        <v>174</v>
      </c>
      <c r="W25" s="1">
        <f t="shared" si="22"/>
        <v>217.5</v>
      </c>
      <c r="X25" s="1">
        <f t="shared" si="22"/>
        <v>1867.5</v>
      </c>
      <c r="Y25" s="1">
        <f t="shared" si="22"/>
        <v>1805.25</v>
      </c>
      <c r="Z25" s="1">
        <f t="shared" si="22"/>
        <v>2523</v>
      </c>
      <c r="AA25" s="1">
        <f t="shared" si="22"/>
        <v>2262</v>
      </c>
      <c r="AB25" s="1">
        <f t="shared" si="22"/>
        <v>2392.5</v>
      </c>
      <c r="AD25" s="1">
        <f t="shared" si="22"/>
        <v>10788</v>
      </c>
    </row>
    <row r="26" spans="1:30" x14ac:dyDescent="0.3">
      <c r="A26" t="s">
        <v>39</v>
      </c>
      <c r="C26" s="1">
        <f>MIN(C4:C23)</f>
        <v>6.9</v>
      </c>
      <c r="D26" s="1">
        <f t="shared" ref="D26:AD26" si="23">MIN(D4:D23)</f>
        <v>29</v>
      </c>
      <c r="E26" s="1">
        <f t="shared" si="23"/>
        <v>31</v>
      </c>
      <c r="F26" s="1">
        <f t="shared" si="23"/>
        <v>36</v>
      </c>
      <c r="G26" s="1">
        <f t="shared" si="23"/>
        <v>31</v>
      </c>
      <c r="H26" s="1">
        <f t="shared" si="23"/>
        <v>37</v>
      </c>
      <c r="I26" s="1">
        <f t="shared" si="23"/>
        <v>0</v>
      </c>
      <c r="J26" s="1">
        <f t="shared" si="23"/>
        <v>0</v>
      </c>
      <c r="K26" s="1">
        <f t="shared" si="23"/>
        <v>0</v>
      </c>
      <c r="L26" s="1">
        <f t="shared" si="23"/>
        <v>0</v>
      </c>
      <c r="M26" s="1">
        <f t="shared" si="23"/>
        <v>0</v>
      </c>
      <c r="N26" s="1">
        <f t="shared" si="23"/>
        <v>269.10000000000002</v>
      </c>
      <c r="O26" s="1">
        <f t="shared" si="23"/>
        <v>282.90000000000003</v>
      </c>
      <c r="P26" s="1">
        <f t="shared" si="23"/>
        <v>317.40000000000003</v>
      </c>
      <c r="Q26" s="1">
        <f t="shared" si="23"/>
        <v>351.90000000000003</v>
      </c>
      <c r="R26" s="1">
        <f t="shared" si="23"/>
        <v>312.27999999999997</v>
      </c>
      <c r="S26" s="1">
        <f t="shared" si="23"/>
        <v>0</v>
      </c>
      <c r="T26" s="1">
        <f t="shared" si="23"/>
        <v>0</v>
      </c>
      <c r="U26" s="1">
        <f t="shared" si="23"/>
        <v>0</v>
      </c>
      <c r="V26" s="1">
        <f t="shared" si="23"/>
        <v>0</v>
      </c>
      <c r="W26" s="1">
        <f t="shared" si="23"/>
        <v>0</v>
      </c>
      <c r="X26" s="1">
        <f t="shared" si="23"/>
        <v>269.10000000000002</v>
      </c>
      <c r="Y26" s="1">
        <f t="shared" si="23"/>
        <v>286.35000000000002</v>
      </c>
      <c r="Z26" s="1">
        <f t="shared" si="23"/>
        <v>337.59999999999997</v>
      </c>
      <c r="AA26" s="1">
        <f t="shared" si="23"/>
        <v>372</v>
      </c>
      <c r="AB26" s="1">
        <f t="shared" si="23"/>
        <v>312.27999999999997</v>
      </c>
      <c r="AD26" s="1">
        <f t="shared" si="23"/>
        <v>1631.8500000000001</v>
      </c>
    </row>
    <row r="27" spans="1:30" x14ac:dyDescent="0.3">
      <c r="A27" t="s">
        <v>40</v>
      </c>
      <c r="C27" s="1">
        <f>AVERAGE(C4:C23)</f>
        <v>17.592000000000002</v>
      </c>
      <c r="D27" s="1">
        <f t="shared" ref="D27:AD27" si="24">AVERAGE(D4:D23)</f>
        <v>41.15</v>
      </c>
      <c r="E27" s="1">
        <f t="shared" si="24"/>
        <v>41.05</v>
      </c>
      <c r="F27" s="1">
        <f t="shared" si="24"/>
        <v>47.4</v>
      </c>
      <c r="G27" s="1">
        <f t="shared" si="24"/>
        <v>45.75</v>
      </c>
      <c r="H27" s="1">
        <f t="shared" si="24"/>
        <v>44</v>
      </c>
      <c r="I27" s="1">
        <f t="shared" si="24"/>
        <v>2.15</v>
      </c>
      <c r="J27" s="1">
        <f t="shared" si="24"/>
        <v>2.4</v>
      </c>
      <c r="K27" s="1">
        <f t="shared" si="24"/>
        <v>7.8</v>
      </c>
      <c r="L27" s="1">
        <f t="shared" si="24"/>
        <v>6.4</v>
      </c>
      <c r="M27" s="1">
        <f t="shared" si="24"/>
        <v>4.3</v>
      </c>
      <c r="N27" s="1">
        <f t="shared" si="24"/>
        <v>710.33</v>
      </c>
      <c r="O27" s="1">
        <f t="shared" si="24"/>
        <v>708.75800000000004</v>
      </c>
      <c r="P27" s="1">
        <f t="shared" si="24"/>
        <v>844.57</v>
      </c>
      <c r="Q27" s="1">
        <f t="shared" si="24"/>
        <v>784.67499999999995</v>
      </c>
      <c r="R27" s="1">
        <f t="shared" si="24"/>
        <v>784.29899999999998</v>
      </c>
      <c r="S27" s="1">
        <f t="shared" si="24"/>
        <v>19.3825</v>
      </c>
      <c r="T27" s="1">
        <f t="shared" si="24"/>
        <v>16.8765</v>
      </c>
      <c r="U27" s="1">
        <f t="shared" si="24"/>
        <v>73.034999999999997</v>
      </c>
      <c r="V27" s="1">
        <f t="shared" si="24"/>
        <v>46.197500000000005</v>
      </c>
      <c r="W27" s="1">
        <f t="shared" si="24"/>
        <v>41.644999999999996</v>
      </c>
      <c r="X27" s="1">
        <f t="shared" si="24"/>
        <v>729.71249999999998</v>
      </c>
      <c r="Y27" s="1">
        <f t="shared" si="24"/>
        <v>725.63450000000012</v>
      </c>
      <c r="Z27" s="1">
        <f t="shared" si="24"/>
        <v>917.6049999999999</v>
      </c>
      <c r="AA27" s="1">
        <f t="shared" si="24"/>
        <v>830.87250000000006</v>
      </c>
      <c r="AB27" s="1">
        <f t="shared" si="24"/>
        <v>825.94400000000007</v>
      </c>
      <c r="AD27" s="1">
        <f t="shared" si="24"/>
        <v>4029.7684999999997</v>
      </c>
    </row>
    <row r="28" spans="1:30" x14ac:dyDescent="0.3">
      <c r="A28" t="s">
        <v>41</v>
      </c>
      <c r="C28" s="1">
        <f>SUM(C4:C23)</f>
        <v>351.84000000000003</v>
      </c>
      <c r="D28">
        <f>SUM(D4:D23)</f>
        <v>823</v>
      </c>
      <c r="E28" s="1">
        <f t="shared" ref="E28:AB28" si="25">SUM(E4:E23)</f>
        <v>821</v>
      </c>
      <c r="F28" s="1">
        <f t="shared" si="25"/>
        <v>948</v>
      </c>
      <c r="G28" s="1">
        <f t="shared" si="25"/>
        <v>915</v>
      </c>
      <c r="H28" s="1">
        <f t="shared" si="25"/>
        <v>880</v>
      </c>
      <c r="I28" s="1">
        <f t="shared" si="25"/>
        <v>43</v>
      </c>
      <c r="J28" s="1">
        <f t="shared" si="25"/>
        <v>48</v>
      </c>
      <c r="K28" s="1">
        <f t="shared" si="25"/>
        <v>156</v>
      </c>
      <c r="L28" s="1">
        <f t="shared" si="25"/>
        <v>128</v>
      </c>
      <c r="M28" s="1">
        <f t="shared" si="25"/>
        <v>86</v>
      </c>
      <c r="N28" s="1">
        <f t="shared" si="25"/>
        <v>14206.6</v>
      </c>
      <c r="O28" s="1">
        <f t="shared" si="25"/>
        <v>14175.160000000002</v>
      </c>
      <c r="P28" s="1">
        <f t="shared" si="25"/>
        <v>16891.400000000001</v>
      </c>
      <c r="Q28" s="1">
        <f t="shared" si="25"/>
        <v>15693.499999999998</v>
      </c>
      <c r="R28" s="1">
        <f t="shared" si="25"/>
        <v>15685.98</v>
      </c>
      <c r="S28" s="1">
        <f t="shared" si="25"/>
        <v>387.65000000000003</v>
      </c>
      <c r="T28" s="1">
        <f t="shared" si="25"/>
        <v>337.53</v>
      </c>
      <c r="U28" s="1">
        <f t="shared" si="25"/>
        <v>1460.7</v>
      </c>
      <c r="V28" s="1">
        <f t="shared" si="25"/>
        <v>923.95</v>
      </c>
      <c r="W28" s="1">
        <f t="shared" si="25"/>
        <v>832.9</v>
      </c>
      <c r="X28" s="1">
        <f t="shared" si="25"/>
        <v>14594.25</v>
      </c>
      <c r="Y28" s="1">
        <f t="shared" si="25"/>
        <v>14512.690000000002</v>
      </c>
      <c r="Z28" s="1">
        <f t="shared" si="25"/>
        <v>18352.099999999999</v>
      </c>
      <c r="AA28" s="1">
        <f t="shared" si="25"/>
        <v>16617.45</v>
      </c>
      <c r="AB28" s="1">
        <f>SUM(AB4:AB23)</f>
        <v>16518.88</v>
      </c>
      <c r="AD28" s="1">
        <f>SUM(AD4:AD23)</f>
        <v>80595.37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2023-02-17T03:39:42Z</dcterms:created>
  <dcterms:modified xsi:type="dcterms:W3CDTF">2023-02-19T04:39:48Z</dcterms:modified>
</cp:coreProperties>
</file>