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E51" i="1" l="1"/>
  <c r="H51" i="1" s="1"/>
  <c r="D51" i="1" s="1"/>
  <c r="F51" i="1"/>
  <c r="E41" i="1"/>
  <c r="F41" i="1"/>
  <c r="H41" i="1"/>
  <c r="D41" i="1" s="1"/>
  <c r="E55" i="1"/>
  <c r="H55" i="1" s="1"/>
  <c r="D55" i="1" s="1"/>
  <c r="F55" i="1"/>
  <c r="E56" i="1"/>
  <c r="F56" i="1"/>
  <c r="H56" i="1"/>
  <c r="D56" i="1" s="1"/>
  <c r="E57" i="1"/>
  <c r="H57" i="1" s="1"/>
  <c r="D57" i="1" s="1"/>
  <c r="F57" i="1"/>
  <c r="E40" i="1" l="1"/>
  <c r="H40" i="1" s="1"/>
  <c r="D40" i="1" s="1"/>
  <c r="F40" i="1"/>
  <c r="F45" i="1" l="1"/>
  <c r="E45" i="1"/>
  <c r="H45" i="1" s="1"/>
  <c r="D45" i="1" s="1"/>
  <c r="E50" i="1"/>
  <c r="H50" i="1" s="1"/>
  <c r="D50" i="1" s="1"/>
  <c r="E54" i="1"/>
  <c r="H54" i="1" s="1"/>
  <c r="D54" i="1" s="1"/>
  <c r="E48" i="1"/>
  <c r="H48" i="1" s="1"/>
  <c r="D48" i="1" s="1"/>
  <c r="E53" i="1"/>
  <c r="H53" i="1" s="1"/>
  <c r="D53" i="1" s="1"/>
  <c r="E46" i="1"/>
  <c r="H46" i="1" s="1"/>
  <c r="D46" i="1" s="1"/>
  <c r="E52" i="1"/>
  <c r="H52" i="1" s="1"/>
  <c r="D52" i="1" s="1"/>
  <c r="E44" i="1"/>
  <c r="H44" i="1" s="1"/>
  <c r="D44" i="1" s="1"/>
  <c r="E47" i="1"/>
  <c r="H47" i="1" s="1"/>
  <c r="D47" i="1" s="1"/>
  <c r="E38" i="1"/>
  <c r="H38" i="1" s="1"/>
  <c r="D38" i="1" s="1"/>
  <c r="E43" i="1"/>
  <c r="H43" i="1" s="1"/>
  <c r="D43" i="1" s="1"/>
  <c r="E42" i="1"/>
  <c r="H42" i="1" s="1"/>
  <c r="D42" i="1" s="1"/>
  <c r="E39" i="1"/>
  <c r="H39" i="1" s="1"/>
  <c r="D39" i="1" s="1"/>
  <c r="E49" i="1"/>
  <c r="H49" i="1" s="1"/>
  <c r="D49" i="1" s="1"/>
  <c r="F50" i="1"/>
  <c r="F54" i="1"/>
  <c r="F48" i="1"/>
  <c r="F53" i="1"/>
  <c r="F46" i="1"/>
  <c r="F52" i="1"/>
  <c r="F44" i="1"/>
  <c r="F47" i="1"/>
  <c r="F38" i="1"/>
  <c r="F43" i="1"/>
  <c r="F42" i="1"/>
  <c r="F39" i="1"/>
  <c r="F49" i="1"/>
  <c r="E23" i="1"/>
  <c r="H23" i="1" s="1"/>
  <c r="D23" i="1" s="1"/>
  <c r="E22" i="1"/>
  <c r="H22" i="1" s="1"/>
  <c r="D22" i="1" s="1"/>
  <c r="E25" i="1"/>
  <c r="H25" i="1" s="1"/>
  <c r="D25" i="1" s="1"/>
  <c r="E21" i="1"/>
  <c r="H21" i="1" s="1"/>
  <c r="D21" i="1" s="1"/>
  <c r="E34" i="1"/>
  <c r="H34" i="1" s="1"/>
  <c r="D34" i="1" s="1"/>
  <c r="E32" i="1"/>
  <c r="H32" i="1" s="1"/>
  <c r="D32" i="1" s="1"/>
  <c r="E30" i="1"/>
  <c r="H30" i="1" s="1"/>
  <c r="D30" i="1" s="1"/>
  <c r="E24" i="1"/>
  <c r="H24" i="1" s="1"/>
  <c r="D24" i="1" s="1"/>
  <c r="E26" i="1"/>
  <c r="H26" i="1" s="1"/>
  <c r="D26" i="1" s="1"/>
  <c r="E29" i="1"/>
  <c r="H29" i="1" s="1"/>
  <c r="D29" i="1" s="1"/>
  <c r="E28" i="1"/>
  <c r="H28" i="1" s="1"/>
  <c r="D28" i="1" s="1"/>
  <c r="E35" i="1"/>
  <c r="H35" i="1" s="1"/>
  <c r="D35" i="1" s="1"/>
  <c r="E27" i="1"/>
  <c r="H27" i="1" s="1"/>
  <c r="D27" i="1" s="1"/>
  <c r="E33" i="1"/>
  <c r="H33" i="1" s="1"/>
  <c r="D33" i="1" s="1"/>
  <c r="E31" i="1"/>
  <c r="H31" i="1" s="1"/>
  <c r="D31" i="1" s="1"/>
  <c r="F23" i="1"/>
  <c r="F31" i="1"/>
  <c r="F25" i="1"/>
  <c r="F21" i="1"/>
  <c r="F34" i="1"/>
  <c r="F32" i="1"/>
  <c r="F30" i="1"/>
  <c r="F24" i="1"/>
  <c r="F26" i="1"/>
  <c r="F29" i="1"/>
  <c r="F28" i="1"/>
  <c r="F35" i="1"/>
  <c r="F27" i="1"/>
  <c r="F33" i="1"/>
  <c r="F22" i="1"/>
</calcChain>
</file>

<file path=xl/sharedStrings.xml><?xml version="1.0" encoding="utf-8"?>
<sst xmlns="http://schemas.openxmlformats.org/spreadsheetml/2006/main" count="116" uniqueCount="61">
  <si>
    <t>Місце</t>
  </si>
  <si>
    <t>Група</t>
  </si>
  <si>
    <t>Рейтинг</t>
  </si>
  <si>
    <t>Точність</t>
  </si>
  <si>
    <t>Командний бонус</t>
  </si>
  <si>
    <t>А</t>
  </si>
  <si>
    <t>Вбивства</t>
  </si>
  <si>
    <t>Mehanizm</t>
  </si>
  <si>
    <t>Оператор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</si>
  <si>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</si>
  <si>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</si>
  <si>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</si>
  <si>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</si>
  <si>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</si>
  <si>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</si>
  <si>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</si>
  <si>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</si>
  <si>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</si>
  <si>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GID</t>
  </si>
  <si>
    <t>Рейт сьогодні</t>
  </si>
  <si>
    <t>Смерті</t>
  </si>
  <si>
    <t>минуле КД</t>
  </si>
  <si>
    <t>Мин Точність</t>
  </si>
  <si>
    <t>Сьогодні Точність</t>
  </si>
  <si>
    <t>Мангал</t>
  </si>
  <si>
    <t>Амстердам</t>
  </si>
  <si>
    <t>Surt</t>
  </si>
  <si>
    <t>Пушкін</t>
  </si>
  <si>
    <t>Loktar</t>
  </si>
  <si>
    <t>To4ek</t>
  </si>
  <si>
    <t>Desert</t>
  </si>
  <si>
    <t>Ігор</t>
  </si>
  <si>
    <t>Gor</t>
  </si>
  <si>
    <t>Катя</t>
  </si>
  <si>
    <t>NLOW</t>
  </si>
  <si>
    <t>B</t>
  </si>
  <si>
    <t>Mr.Pride</t>
  </si>
  <si>
    <t>Коля</t>
  </si>
  <si>
    <t>Refdel</t>
  </si>
  <si>
    <t>Андрон</t>
  </si>
  <si>
    <t>Юра</t>
  </si>
  <si>
    <t>Денис</t>
  </si>
  <si>
    <t>Лара</t>
  </si>
  <si>
    <t>K/D</t>
  </si>
  <si>
    <t>Нікнейм</t>
  </si>
  <si>
    <t>Project Delta Ліга група B</t>
  </si>
  <si>
    <t>Минулийн Рейт</t>
  </si>
  <si>
    <t>Минулий Рейт</t>
  </si>
  <si>
    <t>Project Delta Ліга група А</t>
  </si>
  <si>
    <t>Баракуда</t>
  </si>
  <si>
    <t>Flamaster</t>
  </si>
  <si>
    <t>кількість ігор</t>
  </si>
  <si>
    <t>Бадзюк</t>
  </si>
  <si>
    <t>Davii</t>
  </si>
  <si>
    <t>Степанович</t>
  </si>
  <si>
    <t>Борода</t>
  </si>
  <si>
    <t>Змія</t>
  </si>
  <si>
    <t>Romek</t>
  </si>
  <si>
    <t>НАN</t>
  </si>
  <si>
    <t>Малюк</t>
  </si>
  <si>
    <t>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</si>
</sst>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Font="1" applyBorder="1"/>
    <xf numFmtId="0" fontId="0" fillId="0" borderId="11" xfId="0" applyFill="1" applyBorder="1"/>
    <xf numFmtId="0" fontId="3" fillId="3" borderId="2" xfId="2" applyBorder="1"/>
    <xf numFmtId="0" fontId="2" fillId="2" borderId="2" xfId="1" applyBorder="1"/>
    <xf numFmtId="0" fontId="0" fillId="4" borderId="2" xfId="3" applyFont="1" applyBorder="1"/>
    <xf numFmtId="0" fontId="0" fillId="0" borderId="0" xfId="0" applyFont="1"/>
    <xf numFmtId="0" fontId="0" fillId="3" borderId="2" xfId="2" applyFont="1" applyBorder="1"/>
    <xf numFmtId="0" fontId="0" fillId="2" borderId="2" xfId="1" applyFont="1" applyBorder="1"/>
    <xf numFmtId="0" fontId="0" fillId="2" borderId="4" xfId="1" applyFont="1" applyBorder="1"/>
    <xf numFmtId="2" fontId="0" fillId="0" borderId="2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1" fillId="3" borderId="2" xfId="2" applyFont="1" applyBorder="1"/>
    <xf numFmtId="0" fontId="0" fillId="3" borderId="4" xfId="2" applyFont="1" applyBorder="1"/>
    <xf numFmtId="0" fontId="6" fillId="3" borderId="2" xfId="2" applyFont="1" applyBorder="1"/>
    <xf numFmtId="0" fontId="6" fillId="3" borderId="4" xfId="2" applyFont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20:P35" totalsRowShown="0" headerRowDxfId="33" tableBorderDxfId="32" headerRowCellStyle="Bad">
  <sortState ref="B21:P35">
    <sortCondition descending="1" ref="D20"/>
  </sortState>
  <tableColumns count="15">
    <tableColumn id="1" name="Нікнейм" dataDxfId="31"/>
    <tableColumn id="2" name="Група" dataDxfId="30"/>
    <tableColumn id="3" name="Рейтинг" dataDxfId="29">
      <calculatedColumnFormula>((Table3[[#This Row],[Column8]]+Table3[[#This Row],[Column9]])/2*Table3[[#This Row],[Column12]]+Table3[[#This Row],[Column7]])/2</calculatedColumnFormula>
    </tableColumn>
    <tableColumn id="4" name="K/D" dataDxfId="28">
      <calculatedColumnFormula>(K21/L21+M21)/2</calculatedColumnFormula>
    </tableColumn>
    <tableColumn id="5" name="Точність" dataDxfId="27">
      <calculatedColumnFormula>(O21+P21)/2</calculatedColumnFormula>
    </tableColumn>
    <tableColumn id="6" name="Командний бонус" dataDxfId="26"/>
    <tableColumn id="7" name="Column7" dataDxfId="25">
      <calculatedColumnFormula>((I21+J21)/2+G21)*Table3[K/D]</calculatedColumnFormula>
    </tableColumn>
    <tableColumn id="8" name="Column8" dataDxfId="24" dataCellStyle="Bad"/>
    <tableColumn id="9" name="Column9" dataDxfId="23" dataCellStyle="Good"/>
    <tableColumn id="10" name="Column10" dataDxfId="22" dataCellStyle="Bad"/>
    <tableColumn id="11" name="Column11" dataDxfId="21" dataCellStyle="Good"/>
    <tableColumn id="12" name="Column12" dataDxfId="20" dataCellStyle="Note"/>
    <tableColumn id="13" name="Column13" dataDxfId="19"/>
    <tableColumn id="14" name="Column14" dataDxfId="18" dataCellStyle="Bad"/>
    <tableColumn id="15" name="Column15" dataDxfId="17" dataCellStyle="Good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37:P57" totalsRowShown="0" headerRowDxfId="16" tableBorderDxfId="15" headerRowCellStyle="Bad">
  <sortState ref="B38:P57">
    <sortCondition descending="1" ref="D37"/>
  </sortState>
  <tableColumns count="15">
    <tableColumn id="1" name="Нікнейм" dataDxfId="14"/>
    <tableColumn id="2" name="Група" dataDxfId="13"/>
    <tableColumn id="3" name="Рейтинг" dataDxfId="12">
      <calculatedColumnFormula>((Table35[[#This Row],[Column8]]+Table35[[#This Row],[Column9]])/2*Table35[[#This Row],[Column12]]+Table35[[#This Row],[Column7]])/2</calculatedColumnFormula>
    </tableColumn>
    <tableColumn id="4" name="K/D" dataDxfId="11">
      <calculatedColumnFormula>(K38/L38+M38)/2</calculatedColumnFormula>
    </tableColumn>
    <tableColumn id="5" name="Точність" dataDxfId="10">
      <calculatedColumnFormula>(O38+P38)/2</calculatedColumnFormula>
    </tableColumn>
    <tableColumn id="6" name="Командний бонус" dataDxfId="9"/>
    <tableColumn id="7" name="Column7" dataDxfId="8">
      <calculatedColumnFormula>((I38+J38)/2+G38)*Table35[K/D]</calculatedColumnFormula>
    </tableColumn>
    <tableColumn id="8" name="Column8" dataDxfId="7" dataCellStyle="Bad"/>
    <tableColumn id="9" name="Column9" dataDxfId="6" dataCellStyle="Good"/>
    <tableColumn id="10" name="Column10" dataDxfId="5" dataCellStyle="Bad"/>
    <tableColumn id="11" name="Column11" dataDxfId="4" dataCellStyle="Good"/>
    <tableColumn id="12" name="Column12" dataDxfId="3" dataCellStyle="Note"/>
    <tableColumn id="13" name="Column13" dataDxfId="2"/>
    <tableColumn id="14" name="Column14" dataDxfId="1" dataCellStyle="Bad"/>
    <tableColumn id="15" name="Column15" dataDxfId="0" dataCellStyle="Good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13" workbookViewId="0">
      <selection activeCell="G23" sqref="G23"/>
    </sheetView>
  </sheetViews>
  <sheetFormatPr defaultRowHeight="15" x14ac:dyDescent="0.25"/>
  <cols>
    <col min="1" max="1" width="9.140625" customWidth="1"/>
    <col min="2" max="2" width="17.140625" customWidth="1"/>
    <col min="3" max="6" width="11" customWidth="1"/>
    <col min="7" max="7" width="17.42578125" bestFit="1" customWidth="1"/>
    <col min="8" max="8" width="11" customWidth="1"/>
    <col min="9" max="9" width="16.5703125" customWidth="1"/>
    <col min="10" max="10" width="17.7109375" customWidth="1"/>
    <col min="11" max="12" width="12" customWidth="1"/>
    <col min="13" max="13" width="12.7109375" customWidth="1"/>
    <col min="14" max="14" width="12" customWidth="1"/>
    <col min="15" max="15" width="18.7109375" customWidth="1"/>
    <col min="16" max="16" width="17.42578125" customWidth="1"/>
  </cols>
  <sheetData>
    <row r="1" spans="1:17" x14ac:dyDescent="0.25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4"/>
      <c r="C2" s="5"/>
      <c r="D2" s="5"/>
      <c r="E2" s="5"/>
      <c r="F2" s="5"/>
      <c r="G2" s="6"/>
      <c r="I2" s="12"/>
      <c r="J2" s="13"/>
      <c r="K2" s="12"/>
      <c r="L2" s="13"/>
      <c r="M2" s="14"/>
      <c r="N2" s="1"/>
      <c r="O2" s="12"/>
      <c r="P2" s="13"/>
      <c r="Q2" s="1"/>
    </row>
    <row r="3" spans="1:17" x14ac:dyDescent="0.25">
      <c r="A3" s="1"/>
      <c r="B3" s="2"/>
      <c r="C3" s="1"/>
      <c r="D3" s="1"/>
      <c r="E3" s="1"/>
      <c r="F3" s="1"/>
      <c r="G3" s="3"/>
      <c r="H3" s="15"/>
      <c r="I3" s="16"/>
      <c r="J3" s="17"/>
      <c r="K3" s="16"/>
      <c r="L3" s="17"/>
      <c r="M3" s="14"/>
      <c r="N3" s="10"/>
      <c r="O3" s="16"/>
      <c r="P3" s="17"/>
      <c r="Q3" s="1"/>
    </row>
    <row r="4" spans="1:17" x14ac:dyDescent="0.25">
      <c r="A4" s="1"/>
      <c r="B4" s="2"/>
      <c r="C4" s="1"/>
      <c r="D4" s="1"/>
      <c r="E4" s="1"/>
      <c r="F4" s="1"/>
      <c r="G4" s="3"/>
      <c r="H4" s="15"/>
      <c r="I4" s="16"/>
      <c r="J4" s="17"/>
      <c r="K4" s="16"/>
      <c r="L4" s="17"/>
      <c r="M4" s="14"/>
      <c r="N4" s="10"/>
      <c r="O4" s="16"/>
      <c r="P4" s="17"/>
      <c r="Q4" s="1"/>
    </row>
    <row r="5" spans="1:17" x14ac:dyDescent="0.25">
      <c r="A5" s="1"/>
      <c r="B5" s="2"/>
      <c r="C5" s="1"/>
      <c r="D5" s="1"/>
      <c r="E5" s="1"/>
      <c r="F5" s="1"/>
      <c r="G5" s="3"/>
      <c r="H5" s="15"/>
      <c r="I5" s="16"/>
      <c r="J5" s="17"/>
      <c r="K5" s="16"/>
      <c r="L5" s="17"/>
      <c r="M5" s="14"/>
      <c r="N5" s="10"/>
      <c r="O5" s="16"/>
      <c r="P5" s="17"/>
      <c r="Q5" s="1"/>
    </row>
    <row r="6" spans="1:17" x14ac:dyDescent="0.25">
      <c r="A6" s="1"/>
      <c r="B6" s="2"/>
      <c r="C6" s="1"/>
      <c r="D6" s="1"/>
      <c r="E6" s="1"/>
      <c r="F6" s="1"/>
      <c r="G6" s="3"/>
      <c r="H6" s="15"/>
      <c r="I6" s="16"/>
      <c r="J6" s="17"/>
      <c r="K6" s="16"/>
      <c r="L6" s="17"/>
      <c r="M6" s="14"/>
      <c r="N6" s="10"/>
      <c r="O6" s="16"/>
      <c r="P6" s="17"/>
      <c r="Q6" s="1"/>
    </row>
    <row r="7" spans="1:17" x14ac:dyDescent="0.25">
      <c r="A7" s="1"/>
      <c r="B7" s="2"/>
      <c r="C7" s="1"/>
      <c r="D7" s="1"/>
      <c r="E7" s="1"/>
      <c r="F7" s="1"/>
      <c r="G7" s="3"/>
      <c r="H7" s="15"/>
      <c r="I7" s="16"/>
      <c r="J7" s="17"/>
      <c r="K7" s="16"/>
      <c r="L7" s="17"/>
      <c r="M7" s="14"/>
      <c r="N7" s="10"/>
      <c r="O7" s="16"/>
      <c r="P7" s="17"/>
      <c r="Q7" s="1"/>
    </row>
    <row r="8" spans="1:17" x14ac:dyDescent="0.25">
      <c r="A8" s="1"/>
      <c r="B8" s="2"/>
      <c r="C8" s="1"/>
      <c r="D8" s="1"/>
      <c r="E8" s="1"/>
      <c r="F8" s="1"/>
      <c r="G8" s="3"/>
      <c r="H8" s="15"/>
      <c r="I8" s="16"/>
      <c r="J8" s="17"/>
      <c r="K8" s="16"/>
      <c r="L8" s="17"/>
      <c r="M8" s="14"/>
      <c r="N8" s="10"/>
      <c r="O8" s="16"/>
      <c r="P8" s="17"/>
      <c r="Q8" s="1"/>
    </row>
    <row r="9" spans="1:17" x14ac:dyDescent="0.25">
      <c r="A9" s="1"/>
      <c r="B9" s="2"/>
      <c r="C9" s="1"/>
      <c r="D9" s="1"/>
      <c r="E9" s="1"/>
      <c r="F9" s="1"/>
      <c r="G9" s="3"/>
      <c r="H9" s="15"/>
      <c r="I9" s="16"/>
      <c r="J9" s="17"/>
      <c r="K9" s="16"/>
      <c r="L9" s="17"/>
      <c r="M9" s="14"/>
      <c r="N9" s="10"/>
      <c r="O9" s="16"/>
      <c r="P9" s="17"/>
      <c r="Q9" s="1"/>
    </row>
    <row r="10" spans="1:17" x14ac:dyDescent="0.25">
      <c r="A10" s="1"/>
      <c r="B10" s="2"/>
      <c r="C10" s="1"/>
      <c r="D10" s="1"/>
      <c r="E10" s="1"/>
      <c r="F10" s="1"/>
      <c r="G10" s="3"/>
      <c r="H10" s="15"/>
      <c r="I10" s="16"/>
      <c r="J10" s="17"/>
      <c r="K10" s="16"/>
      <c r="L10" s="17"/>
      <c r="M10" s="14"/>
      <c r="N10" s="10"/>
      <c r="O10" s="16"/>
      <c r="P10" s="17"/>
      <c r="Q10" s="1"/>
    </row>
    <row r="11" spans="1:17" x14ac:dyDescent="0.25">
      <c r="A11" s="1"/>
      <c r="B11" s="2"/>
      <c r="C11" s="1"/>
      <c r="D11" s="1"/>
      <c r="E11" s="1"/>
      <c r="F11" s="1"/>
      <c r="G11" s="3"/>
      <c r="H11" s="15"/>
      <c r="I11" s="16"/>
      <c r="J11" s="17"/>
      <c r="K11" s="16"/>
      <c r="L11" s="17"/>
      <c r="M11" s="14"/>
      <c r="N11" s="10"/>
      <c r="O11" s="16"/>
      <c r="P11" s="17"/>
      <c r="Q11" s="1"/>
    </row>
    <row r="12" spans="1:17" x14ac:dyDescent="0.25">
      <c r="A12" s="1"/>
      <c r="B12" s="2"/>
      <c r="C12" s="1"/>
      <c r="D12" s="1"/>
      <c r="E12" s="1"/>
      <c r="F12" s="1"/>
      <c r="G12" s="3"/>
      <c r="H12" s="15"/>
      <c r="I12" s="16"/>
      <c r="J12" s="17"/>
      <c r="K12" s="16"/>
      <c r="L12" s="17"/>
      <c r="M12" s="14"/>
      <c r="N12" s="10"/>
      <c r="O12" s="16"/>
      <c r="P12" s="17"/>
      <c r="Q12" s="1"/>
    </row>
    <row r="13" spans="1:17" x14ac:dyDescent="0.25">
      <c r="A13" s="1"/>
      <c r="B13" s="2"/>
      <c r="C13" s="1"/>
      <c r="D13" s="1"/>
      <c r="E13" s="1"/>
      <c r="F13" s="1"/>
      <c r="G13" s="3"/>
      <c r="H13" s="15"/>
      <c r="I13" s="16"/>
      <c r="J13" s="17"/>
      <c r="K13" s="16"/>
      <c r="L13" s="17"/>
      <c r="M13" s="14"/>
      <c r="N13" s="10"/>
      <c r="O13" s="16"/>
      <c r="P13" s="17"/>
      <c r="Q13" s="1"/>
    </row>
    <row r="14" spans="1:17" x14ac:dyDescent="0.25">
      <c r="A14" s="1"/>
      <c r="B14" s="2"/>
      <c r="C14" s="1"/>
      <c r="D14" s="1"/>
      <c r="E14" s="1"/>
      <c r="F14" s="1"/>
      <c r="G14" s="3"/>
      <c r="H14" s="15"/>
      <c r="I14" s="16"/>
      <c r="J14" s="17"/>
      <c r="K14" s="16"/>
      <c r="L14" s="17"/>
      <c r="M14" s="14"/>
      <c r="N14" s="10"/>
      <c r="O14" s="16"/>
      <c r="P14" s="17"/>
      <c r="Q14" s="1"/>
    </row>
    <row r="15" spans="1:17" x14ac:dyDescent="0.25">
      <c r="A15" s="1"/>
      <c r="B15" s="2"/>
      <c r="C15" s="1"/>
      <c r="D15" s="1"/>
      <c r="E15" s="1"/>
      <c r="F15" s="1"/>
      <c r="G15" s="3"/>
      <c r="H15" s="15"/>
      <c r="I15" s="16"/>
      <c r="J15" s="17"/>
      <c r="K15" s="16"/>
      <c r="L15" s="17"/>
      <c r="M15" s="14"/>
      <c r="N15" s="10"/>
      <c r="O15" s="16"/>
      <c r="P15" s="17"/>
      <c r="Q15" s="1"/>
    </row>
    <row r="16" spans="1:17" x14ac:dyDescent="0.25">
      <c r="A16" s="1"/>
      <c r="B16" s="2"/>
      <c r="C16" s="1"/>
      <c r="D16" s="1"/>
      <c r="E16" s="1"/>
      <c r="F16" s="1"/>
      <c r="G16" s="3"/>
      <c r="H16" s="15"/>
      <c r="I16" s="16"/>
      <c r="J16" s="17"/>
      <c r="K16" s="16"/>
      <c r="L16" s="17"/>
      <c r="M16" s="14"/>
      <c r="N16" s="10"/>
      <c r="O16" s="16"/>
      <c r="P16" s="17"/>
      <c r="Q16" s="1"/>
    </row>
    <row r="17" spans="1:18" x14ac:dyDescent="0.25">
      <c r="A17" s="11"/>
      <c r="B17" s="7"/>
      <c r="C17" s="8"/>
      <c r="D17" s="1"/>
      <c r="E17" s="1"/>
      <c r="F17" s="1"/>
      <c r="G17" s="9"/>
      <c r="H17" s="15"/>
      <c r="I17" s="16"/>
      <c r="J17" s="17"/>
      <c r="K17" s="16"/>
      <c r="L17" s="17"/>
      <c r="M17" s="14"/>
      <c r="N17" s="10"/>
      <c r="O17" s="16"/>
      <c r="P17" s="17"/>
      <c r="Q17" s="1"/>
    </row>
    <row r="19" spans="1:18" ht="26.25" x14ac:dyDescent="0.4">
      <c r="B19" s="21" t="s">
        <v>48</v>
      </c>
      <c r="I19" t="s">
        <v>46</v>
      </c>
      <c r="J19" t="s">
        <v>19</v>
      </c>
      <c r="K19" t="s">
        <v>6</v>
      </c>
      <c r="L19" t="s">
        <v>20</v>
      </c>
      <c r="M19" t="s">
        <v>21</v>
      </c>
      <c r="O19" t="s">
        <v>22</v>
      </c>
      <c r="P19" t="s">
        <v>23</v>
      </c>
      <c r="R19" t="s">
        <v>51</v>
      </c>
    </row>
    <row r="20" spans="1:18" x14ac:dyDescent="0.25">
      <c r="A20" t="s">
        <v>0</v>
      </c>
      <c r="B20" s="2" t="s">
        <v>44</v>
      </c>
      <c r="C20" s="1" t="s">
        <v>1</v>
      </c>
      <c r="D20" s="1" t="s">
        <v>2</v>
      </c>
      <c r="E20" s="1" t="s">
        <v>43</v>
      </c>
      <c r="F20" s="1" t="s">
        <v>3</v>
      </c>
      <c r="G20" s="3" t="s">
        <v>4</v>
      </c>
      <c r="H20" s="15" t="s">
        <v>9</v>
      </c>
      <c r="I20" s="16" t="s">
        <v>10</v>
      </c>
      <c r="J20" s="17" t="s">
        <v>11</v>
      </c>
      <c r="K20" s="16" t="s">
        <v>12</v>
      </c>
      <c r="L20" s="17" t="s">
        <v>13</v>
      </c>
      <c r="M20" s="14" t="s">
        <v>14</v>
      </c>
      <c r="N20" s="10" t="s">
        <v>15</v>
      </c>
      <c r="O20" s="16" t="s">
        <v>16</v>
      </c>
      <c r="P20" s="18" t="s">
        <v>17</v>
      </c>
      <c r="R20">
        <v>3</v>
      </c>
    </row>
    <row r="21" spans="1:18" x14ac:dyDescent="0.25">
      <c r="A21">
        <v>1</v>
      </c>
      <c r="B21" s="2" t="s">
        <v>24</v>
      </c>
      <c r="C21" s="1" t="s">
        <v>5</v>
      </c>
      <c r="D21" s="19">
        <f>((Table3[[#This Row],[Column8]]+Table3[[#This Row],[Column9]])/2*Table3[[#This Row],[Column12]]+Table3[[#This Row],[Column7]])/2</f>
        <v>155.31645833333334</v>
      </c>
      <c r="E21" s="19">
        <f t="shared" ref="E21:E35" si="0">(K21/L21+M21)/2</f>
        <v>1.7116666666666667</v>
      </c>
      <c r="F21" s="1">
        <f t="shared" ref="F21:F35" si="1">(O21+P21)/2</f>
        <v>26.3</v>
      </c>
      <c r="G21" s="3">
        <v>25</v>
      </c>
      <c r="H21" s="15">
        <f>((I21+J21)/2+G21)*Table3[K/D]</f>
        <v>167.31541666666666</v>
      </c>
      <c r="I21" s="25">
        <v>84.1</v>
      </c>
      <c r="J21" s="17">
        <v>61.4</v>
      </c>
      <c r="K21" s="16">
        <v>109</v>
      </c>
      <c r="L21" s="17">
        <v>75</v>
      </c>
      <c r="M21" s="14">
        <v>1.97</v>
      </c>
      <c r="N21" s="10"/>
      <c r="O21" s="26">
        <v>29.8</v>
      </c>
      <c r="P21" s="18">
        <v>22.8</v>
      </c>
    </row>
    <row r="22" spans="1:18" x14ac:dyDescent="0.25">
      <c r="A22">
        <v>2</v>
      </c>
      <c r="B22" s="2" t="s">
        <v>7</v>
      </c>
      <c r="C22" s="1" t="s">
        <v>5</v>
      </c>
      <c r="D22" s="19">
        <f>((Table3[[#This Row],[Column8]]+Table3[[#This Row],[Column9]])/2*Table3[[#This Row],[Column12]]+Table3[[#This Row],[Column7]])/2</f>
        <v>124.943</v>
      </c>
      <c r="E22" s="19">
        <f t="shared" si="0"/>
        <v>1.79</v>
      </c>
      <c r="F22" s="1">
        <f t="shared" si="1"/>
        <v>20.200000000000003</v>
      </c>
      <c r="G22" s="3">
        <v>20</v>
      </c>
      <c r="H22" s="15">
        <f>((I22+J22)/2+G22)*Table3[K/D]</f>
        <v>138.81450000000001</v>
      </c>
      <c r="I22" s="25">
        <v>47.3</v>
      </c>
      <c r="J22" s="17">
        <v>67.8</v>
      </c>
      <c r="K22" s="16">
        <v>99</v>
      </c>
      <c r="L22" s="17">
        <v>60</v>
      </c>
      <c r="M22" s="14">
        <v>1.93</v>
      </c>
      <c r="N22" s="10"/>
      <c r="O22" s="26">
        <v>17.3</v>
      </c>
      <c r="P22" s="18">
        <v>23.1</v>
      </c>
    </row>
    <row r="23" spans="1:18" x14ac:dyDescent="0.25">
      <c r="A23">
        <v>3</v>
      </c>
      <c r="B23" s="2" t="s">
        <v>8</v>
      </c>
      <c r="C23" s="1" t="s">
        <v>5</v>
      </c>
      <c r="D23" s="19">
        <f>((Table3[[#This Row],[Column8]]+Table3[[#This Row],[Column9]])/2*Table3[[#This Row],[Column12]]+Table3[[#This Row],[Column7]])/2</f>
        <v>113.36443877551022</v>
      </c>
      <c r="E23" s="19">
        <f t="shared" si="0"/>
        <v>1.7326530612244899</v>
      </c>
      <c r="F23" s="1">
        <f t="shared" si="1"/>
        <v>16.45</v>
      </c>
      <c r="G23" s="3">
        <v>5</v>
      </c>
      <c r="H23" s="15">
        <f>((I23+J23)/2+G23)*Table3[K/D]</f>
        <v>104.73887755102042</v>
      </c>
      <c r="I23" s="25">
        <v>57.6</v>
      </c>
      <c r="J23" s="17">
        <v>53.3</v>
      </c>
      <c r="K23" s="16">
        <v>62</v>
      </c>
      <c r="L23" s="17">
        <v>49</v>
      </c>
      <c r="M23" s="14">
        <v>2.2000000000000002</v>
      </c>
      <c r="N23" s="10"/>
      <c r="O23" s="26">
        <v>17.2</v>
      </c>
      <c r="P23" s="18">
        <v>15.7</v>
      </c>
    </row>
    <row r="24" spans="1:18" x14ac:dyDescent="0.25">
      <c r="A24">
        <v>4</v>
      </c>
      <c r="B24" s="2" t="s">
        <v>28</v>
      </c>
      <c r="C24" s="1" t="s">
        <v>5</v>
      </c>
      <c r="D24" s="19">
        <f>((Table3[[#This Row],[Column8]]+Table3[[#This Row],[Column9]])/2*Table3[[#This Row],[Column12]]+Table3[[#This Row],[Column7]])/2</f>
        <v>96.391999999999996</v>
      </c>
      <c r="E24" s="19">
        <f t="shared" si="0"/>
        <v>1.21</v>
      </c>
      <c r="F24" s="1">
        <f t="shared" si="1"/>
        <v>34.549999999999997</v>
      </c>
      <c r="G24" s="3">
        <v>25</v>
      </c>
      <c r="H24" s="15">
        <f>((I24+J24)/2+G24)*Table3[K/D]</f>
        <v>105.02799999999999</v>
      </c>
      <c r="I24" s="25">
        <v>72.2</v>
      </c>
      <c r="J24" s="17">
        <v>51.4</v>
      </c>
      <c r="K24" s="16">
        <v>77</v>
      </c>
      <c r="L24" s="17">
        <v>77</v>
      </c>
      <c r="M24" s="14">
        <v>1.42</v>
      </c>
      <c r="N24" s="10"/>
      <c r="O24" s="26">
        <v>38.9</v>
      </c>
      <c r="P24" s="18">
        <v>30.2</v>
      </c>
    </row>
    <row r="25" spans="1:18" x14ac:dyDescent="0.25">
      <c r="A25">
        <v>5</v>
      </c>
      <c r="B25" s="2" t="s">
        <v>52</v>
      </c>
      <c r="C25" s="1" t="s">
        <v>5</v>
      </c>
      <c r="D25" s="19">
        <f>((Table3[[#This Row],[Column8]]+Table3[[#This Row],[Column9]])/2*Table3[[#This Row],[Column12]]+Table3[[#This Row],[Column7]])/2</f>
        <v>78.373333333333335</v>
      </c>
      <c r="E25" s="19">
        <f t="shared" si="0"/>
        <v>1.4083333333333332</v>
      </c>
      <c r="F25" s="1">
        <f t="shared" si="1"/>
        <v>16.100000000000001</v>
      </c>
      <c r="G25" s="3">
        <v>5</v>
      </c>
      <c r="H25" s="15">
        <f>((I25+J25)/2+G25)*Table3[K/D]</f>
        <v>73.796666666666653</v>
      </c>
      <c r="I25" s="25">
        <v>50</v>
      </c>
      <c r="J25" s="17">
        <v>44.8</v>
      </c>
      <c r="K25" s="16">
        <v>64</v>
      </c>
      <c r="L25" s="17">
        <v>60</v>
      </c>
      <c r="M25" s="14">
        <v>1.75</v>
      </c>
      <c r="N25" s="10"/>
      <c r="O25" s="25">
        <v>17.3</v>
      </c>
      <c r="P25" s="18">
        <v>14.9</v>
      </c>
    </row>
    <row r="26" spans="1:18" x14ac:dyDescent="0.25">
      <c r="A26">
        <v>6</v>
      </c>
      <c r="B26" s="2" t="s">
        <v>29</v>
      </c>
      <c r="C26" s="1" t="s">
        <v>5</v>
      </c>
      <c r="D26" s="19">
        <f>((Table3[[#This Row],[Column8]]+Table3[[#This Row],[Column9]])/2*Table3[[#This Row],[Column12]]+Table3[[#This Row],[Column7]])/2</f>
        <v>71.393137096774183</v>
      </c>
      <c r="E26" s="19">
        <f t="shared" si="0"/>
        <v>1.1480645161290322</v>
      </c>
      <c r="F26" s="1">
        <f t="shared" si="1"/>
        <v>21.15</v>
      </c>
      <c r="G26" s="3">
        <v>20</v>
      </c>
      <c r="H26" s="15">
        <f>((I26+J26)/2+G26)*Table3[K/D]</f>
        <v>79.618274193548373</v>
      </c>
      <c r="I26" s="25">
        <v>49.9</v>
      </c>
      <c r="J26" s="17">
        <v>48.8</v>
      </c>
      <c r="K26" s="16">
        <v>63</v>
      </c>
      <c r="L26" s="17">
        <v>62</v>
      </c>
      <c r="M26" s="14">
        <v>1.28</v>
      </c>
      <c r="N26" s="10"/>
      <c r="O26" s="26">
        <v>20.2</v>
      </c>
      <c r="P26" s="18">
        <v>22.1</v>
      </c>
    </row>
    <row r="27" spans="1:18" x14ac:dyDescent="0.25">
      <c r="A27">
        <v>7</v>
      </c>
      <c r="B27" s="2" t="s">
        <v>33</v>
      </c>
      <c r="C27" s="1" t="s">
        <v>5</v>
      </c>
      <c r="D27" s="19">
        <f>((Table3[[#This Row],[Column8]]+Table3[[#This Row],[Column9]])/2*Table3[[#This Row],[Column12]]+Table3[[#This Row],[Column7]])/2</f>
        <v>68.80191911764706</v>
      </c>
      <c r="E27" s="19">
        <f t="shared" si="0"/>
        <v>1.1718627450980392</v>
      </c>
      <c r="F27" s="1">
        <f t="shared" si="1"/>
        <v>32.150000000000006</v>
      </c>
      <c r="G27" s="3">
        <v>20</v>
      </c>
      <c r="H27" s="15">
        <f>((I27+J27)/2+G27)*Table3[K/D]</f>
        <v>84.198338235294116</v>
      </c>
      <c r="I27" s="25">
        <v>46.1</v>
      </c>
      <c r="J27" s="17">
        <v>57.6</v>
      </c>
      <c r="K27" s="16">
        <v>67</v>
      </c>
      <c r="L27" s="17">
        <v>51</v>
      </c>
      <c r="M27" s="14">
        <v>1.03</v>
      </c>
      <c r="N27" s="10"/>
      <c r="O27" s="25">
        <v>37.200000000000003</v>
      </c>
      <c r="P27" s="18">
        <v>27.1</v>
      </c>
    </row>
    <row r="28" spans="1:18" x14ac:dyDescent="0.25">
      <c r="A28">
        <v>8</v>
      </c>
      <c r="B28" s="2" t="s">
        <v>55</v>
      </c>
      <c r="C28" s="1" t="s">
        <v>5</v>
      </c>
      <c r="D28" s="19">
        <f>((Table3[[#This Row],[Column8]]+Table3[[#This Row],[Column9]])/2*Table3[[#This Row],[Column12]]+Table3[[#This Row],[Column7]])/2</f>
        <v>60.055271739130433</v>
      </c>
      <c r="E28" s="19">
        <f t="shared" si="0"/>
        <v>1.0467391304347826</v>
      </c>
      <c r="F28" s="1">
        <f t="shared" si="1"/>
        <v>19.399999999999999</v>
      </c>
      <c r="G28" s="3">
        <v>20</v>
      </c>
      <c r="H28" s="15">
        <f>((I28+J28)/2+G28)*Table3[K/D]</f>
        <v>70.445543478260873</v>
      </c>
      <c r="I28" s="25">
        <v>47.3</v>
      </c>
      <c r="J28" s="17">
        <v>47.3</v>
      </c>
      <c r="K28" s="16">
        <v>48</v>
      </c>
      <c r="L28" s="17">
        <v>46</v>
      </c>
      <c r="M28" s="14">
        <v>1.05</v>
      </c>
      <c r="N28" s="16"/>
      <c r="O28" s="26">
        <v>19.399999999999999</v>
      </c>
      <c r="P28" s="18">
        <v>19.399999999999999</v>
      </c>
    </row>
    <row r="29" spans="1:18" x14ac:dyDescent="0.25">
      <c r="A29">
        <v>9</v>
      </c>
      <c r="B29" s="2" t="s">
        <v>30</v>
      </c>
      <c r="C29" s="1" t="s">
        <v>5</v>
      </c>
      <c r="D29" s="19">
        <f>((Table3[[#This Row],[Column8]]+Table3[[#This Row],[Column9]])/2*Table3[[#This Row],[Column12]]+Table3[[#This Row],[Column7]])/2</f>
        <v>58.30140909090909</v>
      </c>
      <c r="E29" s="19">
        <f t="shared" si="0"/>
        <v>1.1254545454545455</v>
      </c>
      <c r="F29" s="1">
        <f t="shared" si="1"/>
        <v>17.05</v>
      </c>
      <c r="G29" s="3">
        <v>5</v>
      </c>
      <c r="H29" s="15">
        <f>((I29+J29)/2+G29)*Table3[K/D]</f>
        <v>55.878818181818183</v>
      </c>
      <c r="I29" s="25">
        <v>47.9</v>
      </c>
      <c r="J29" s="17">
        <v>41.4</v>
      </c>
      <c r="K29" s="16">
        <v>49</v>
      </c>
      <c r="L29" s="17">
        <v>55</v>
      </c>
      <c r="M29" s="14">
        <v>1.36</v>
      </c>
      <c r="N29" s="10"/>
      <c r="O29" s="26">
        <v>16.600000000000001</v>
      </c>
      <c r="P29" s="18">
        <v>17.5</v>
      </c>
    </row>
    <row r="30" spans="1:18" x14ac:dyDescent="0.25">
      <c r="A30">
        <v>10</v>
      </c>
      <c r="B30" s="2" t="s">
        <v>27</v>
      </c>
      <c r="C30" s="1" t="s">
        <v>5</v>
      </c>
      <c r="D30" s="19">
        <f>((Table3[[#This Row],[Column8]]+Table3[[#This Row],[Column9]])/2*Table3[[#This Row],[Column12]]+Table3[[#This Row],[Column7]])/2</f>
        <v>56.2669540229885</v>
      </c>
      <c r="E30" s="19">
        <f t="shared" si="0"/>
        <v>0.96781609195402296</v>
      </c>
      <c r="F30" s="1">
        <f t="shared" si="1"/>
        <v>14.5</v>
      </c>
      <c r="G30" s="3">
        <v>25</v>
      </c>
      <c r="H30" s="15">
        <f>((I30+J30)/2+G30)*Table3[K/D]</f>
        <v>63.633908045977009</v>
      </c>
      <c r="I30" s="25">
        <v>46.3</v>
      </c>
      <c r="J30" s="17">
        <v>35.200000000000003</v>
      </c>
      <c r="K30" s="16">
        <v>64</v>
      </c>
      <c r="L30" s="17">
        <v>87</v>
      </c>
      <c r="M30" s="14">
        <v>1.2</v>
      </c>
      <c r="N30" s="10"/>
      <c r="O30" s="26">
        <v>14.3</v>
      </c>
      <c r="P30" s="18">
        <v>14.7</v>
      </c>
    </row>
    <row r="31" spans="1:18" x14ac:dyDescent="0.25">
      <c r="A31">
        <v>11</v>
      </c>
      <c r="B31" s="2" t="s">
        <v>18</v>
      </c>
      <c r="C31" s="1" t="s">
        <v>5</v>
      </c>
      <c r="D31" s="19">
        <f>((Table3[[#This Row],[Column8]]+Table3[[#This Row],[Column9]])/2*Table3[[#This Row],[Column12]]+Table3[[#This Row],[Column7]])/2</f>
        <v>48.849850746268658</v>
      </c>
      <c r="E31" s="19">
        <f t="shared" si="0"/>
        <v>1.7385074626865671</v>
      </c>
      <c r="F31" s="1">
        <f t="shared" si="1"/>
        <v>41.3</v>
      </c>
      <c r="G31" s="3">
        <v>0</v>
      </c>
      <c r="H31" s="15">
        <f>((I31+J31)/2+G31)*Table3[K/D]</f>
        <v>46.93970149253731</v>
      </c>
      <c r="I31" s="25">
        <v>27</v>
      </c>
      <c r="J31" s="17">
        <v>27</v>
      </c>
      <c r="K31" s="16">
        <v>107</v>
      </c>
      <c r="L31" s="17">
        <v>67</v>
      </c>
      <c r="M31" s="14">
        <v>1.88</v>
      </c>
      <c r="N31" s="10"/>
      <c r="O31" s="25">
        <v>38.700000000000003</v>
      </c>
      <c r="P31" s="18">
        <v>43.9</v>
      </c>
    </row>
    <row r="32" spans="1:18" x14ac:dyDescent="0.25">
      <c r="A32">
        <v>12</v>
      </c>
      <c r="B32" s="2" t="s">
        <v>26</v>
      </c>
      <c r="C32" s="1" t="s">
        <v>5</v>
      </c>
      <c r="D32" s="19">
        <f>((Table3[[#This Row],[Column8]]+Table3[[#This Row],[Column9]])/2*Table3[[#This Row],[Column12]]+Table3[[#This Row],[Column7]])/2</f>
        <v>45.24433333333333</v>
      </c>
      <c r="E32" s="19">
        <f t="shared" si="0"/>
        <v>1.2522222222222221</v>
      </c>
      <c r="F32" s="1">
        <f t="shared" si="1"/>
        <v>25</v>
      </c>
      <c r="G32" s="3">
        <v>0</v>
      </c>
      <c r="H32" s="15">
        <f>((I32+J32)/2+G32)*Table3[K/D]</f>
        <v>37.003166666666665</v>
      </c>
      <c r="I32" s="25">
        <v>30</v>
      </c>
      <c r="J32" s="17">
        <v>29.1</v>
      </c>
      <c r="K32" s="16">
        <v>25</v>
      </c>
      <c r="L32" s="17">
        <v>36</v>
      </c>
      <c r="M32" s="14">
        <v>1.81</v>
      </c>
      <c r="N32" s="10"/>
      <c r="O32" s="25">
        <v>28.1</v>
      </c>
      <c r="P32" s="18">
        <v>21.9</v>
      </c>
    </row>
    <row r="33" spans="1:17" x14ac:dyDescent="0.25">
      <c r="A33">
        <v>13</v>
      </c>
      <c r="B33" s="2" t="s">
        <v>34</v>
      </c>
      <c r="C33" s="1" t="s">
        <v>5</v>
      </c>
      <c r="D33" s="19">
        <f>((Table3[[#This Row],[Column8]]+Table3[[#This Row],[Column9]])/2*Table3[[#This Row],[Column12]]+Table3[[#This Row],[Column7]])/2</f>
        <v>37.492307692307691</v>
      </c>
      <c r="E33" s="19">
        <f t="shared" si="0"/>
        <v>1.9292307692307693</v>
      </c>
      <c r="F33" s="1">
        <f t="shared" si="1"/>
        <v>30.8</v>
      </c>
      <c r="G33" s="3">
        <v>0</v>
      </c>
      <c r="H33" s="15">
        <f>((I33+J33)/2+G33)*Table3[K/D]</f>
        <v>38.58461538461539</v>
      </c>
      <c r="I33" s="25">
        <v>20</v>
      </c>
      <c r="J33" s="17">
        <v>20</v>
      </c>
      <c r="K33" s="16">
        <v>106</v>
      </c>
      <c r="L33" s="17">
        <v>52</v>
      </c>
      <c r="M33" s="14">
        <v>1.82</v>
      </c>
      <c r="N33" s="10"/>
      <c r="O33" s="26">
        <v>31.6</v>
      </c>
      <c r="P33" s="18">
        <v>30</v>
      </c>
    </row>
    <row r="34" spans="1:17" x14ac:dyDescent="0.25">
      <c r="A34">
        <v>14</v>
      </c>
      <c r="B34" s="2" t="s">
        <v>25</v>
      </c>
      <c r="C34" s="1" t="s">
        <v>5</v>
      </c>
      <c r="D34" s="19">
        <f>((Table3[[#This Row],[Column8]]+Table3[[#This Row],[Column9]])/2*Table3[[#This Row],[Column12]]+Table3[[#This Row],[Column7]])/2</f>
        <v>37.036956521739128</v>
      </c>
      <c r="E34" s="19">
        <f t="shared" si="0"/>
        <v>1.1491304347826088</v>
      </c>
      <c r="F34" s="1">
        <f t="shared" si="1"/>
        <v>13.05</v>
      </c>
      <c r="G34" s="3">
        <v>0</v>
      </c>
      <c r="H34" s="15">
        <f>((I34+J34)/2+G34)*Table3[K/D]</f>
        <v>34.473913043478262</v>
      </c>
      <c r="I34" s="25">
        <v>30</v>
      </c>
      <c r="J34" s="17">
        <v>30</v>
      </c>
      <c r="K34" s="16">
        <v>45</v>
      </c>
      <c r="L34" s="17">
        <v>46</v>
      </c>
      <c r="M34" s="14">
        <v>1.32</v>
      </c>
      <c r="N34" s="10"/>
      <c r="O34" s="26">
        <v>14.4</v>
      </c>
      <c r="P34" s="18">
        <v>11.7</v>
      </c>
    </row>
    <row r="35" spans="1:17" x14ac:dyDescent="0.25">
      <c r="A35">
        <v>15</v>
      </c>
      <c r="B35" s="2" t="s">
        <v>39</v>
      </c>
      <c r="C35" s="1" t="s">
        <v>5</v>
      </c>
      <c r="D35" s="19">
        <f>((Table3[[#This Row],[Column8]]+Table3[[#This Row],[Column9]])/2*Table3[[#This Row],[Column12]]+Table3[[#This Row],[Column7]])/2</f>
        <v>20.751820652173912</v>
      </c>
      <c r="E35" s="19">
        <f t="shared" si="0"/>
        <v>0.68152173913043479</v>
      </c>
      <c r="F35" s="1">
        <f t="shared" si="1"/>
        <v>12.55</v>
      </c>
      <c r="G35" s="3">
        <v>5</v>
      </c>
      <c r="H35" s="15">
        <f>((I35+J35)/2+G35)*Table3[K/D]</f>
        <v>19.321141304347826</v>
      </c>
      <c r="I35" s="25">
        <v>24.3</v>
      </c>
      <c r="J35" s="17">
        <v>22.4</v>
      </c>
      <c r="K35" s="16">
        <v>19</v>
      </c>
      <c r="L35" s="17">
        <v>46</v>
      </c>
      <c r="M35" s="14">
        <v>0.95</v>
      </c>
      <c r="N35" s="10"/>
      <c r="O35" s="26">
        <v>12.7</v>
      </c>
      <c r="P35" s="18">
        <v>12.4</v>
      </c>
    </row>
    <row r="36" spans="1:17" ht="23.25" x14ac:dyDescent="0.35">
      <c r="B36" s="20" t="s">
        <v>45</v>
      </c>
      <c r="I36" t="s">
        <v>47</v>
      </c>
      <c r="J36" t="s">
        <v>19</v>
      </c>
      <c r="K36" t="s">
        <v>6</v>
      </c>
      <c r="L36" t="s">
        <v>20</v>
      </c>
      <c r="M36" t="s">
        <v>21</v>
      </c>
      <c r="O36" t="s">
        <v>22</v>
      </c>
      <c r="P36" t="s">
        <v>23</v>
      </c>
    </row>
    <row r="37" spans="1:17" x14ac:dyDescent="0.25">
      <c r="A37" t="s">
        <v>0</v>
      </c>
      <c r="B37" s="2" t="s">
        <v>44</v>
      </c>
      <c r="C37" s="2" t="s">
        <v>1</v>
      </c>
      <c r="D37" s="2" t="s">
        <v>2</v>
      </c>
      <c r="E37" s="2" t="s">
        <v>43</v>
      </c>
      <c r="F37" s="1" t="s">
        <v>3</v>
      </c>
      <c r="G37" s="3" t="s">
        <v>4</v>
      </c>
      <c r="H37" s="15" t="s">
        <v>9</v>
      </c>
      <c r="I37" s="16" t="s">
        <v>10</v>
      </c>
      <c r="J37" s="17" t="s">
        <v>11</v>
      </c>
      <c r="K37" s="16" t="s">
        <v>12</v>
      </c>
      <c r="L37" s="17" t="s">
        <v>13</v>
      </c>
      <c r="M37" s="14" t="s">
        <v>14</v>
      </c>
      <c r="N37" s="10" t="s">
        <v>15</v>
      </c>
      <c r="O37" s="16" t="s">
        <v>16</v>
      </c>
      <c r="P37" s="18" t="s">
        <v>17</v>
      </c>
    </row>
    <row r="38" spans="1:17" x14ac:dyDescent="0.25">
      <c r="A38">
        <v>1</v>
      </c>
      <c r="B38" s="2" t="s">
        <v>54</v>
      </c>
      <c r="C38" s="1" t="s">
        <v>35</v>
      </c>
      <c r="D38" s="19">
        <f>((Table35[[#This Row],[Column8]]+Table35[[#This Row],[Column9]])/2*Table35[[#This Row],[Column12]]+Table35[[#This Row],[Column7]])/2</f>
        <v>143.02669902912623</v>
      </c>
      <c r="E38" s="19">
        <f t="shared" ref="E38:E57" si="2">(K38/L38+M38)/2</f>
        <v>1.3004854368932039</v>
      </c>
      <c r="F38" s="1">
        <f t="shared" ref="F38:F57" si="3">(O38+P38)/2</f>
        <v>35.700000000000003</v>
      </c>
      <c r="G38" s="3">
        <v>0</v>
      </c>
      <c r="H38" s="15">
        <f>((I38+J38)/2+G38)*Table35[K/D]</f>
        <v>143.05339805825244</v>
      </c>
      <c r="I38" s="16">
        <v>110</v>
      </c>
      <c r="J38" s="17">
        <v>110</v>
      </c>
      <c r="K38" s="16">
        <v>134</v>
      </c>
      <c r="L38" s="17">
        <v>103</v>
      </c>
      <c r="M38" s="14">
        <v>1.3</v>
      </c>
      <c r="N38" s="10"/>
      <c r="O38" s="16">
        <v>35.700000000000003</v>
      </c>
      <c r="P38" s="18">
        <v>35.700000000000003</v>
      </c>
      <c r="Q38" s="18"/>
    </row>
    <row r="39" spans="1:17" x14ac:dyDescent="0.25">
      <c r="A39">
        <v>2</v>
      </c>
      <c r="B39" s="2" t="s">
        <v>49</v>
      </c>
      <c r="C39" s="1" t="s">
        <v>35</v>
      </c>
      <c r="D39" s="19">
        <f>((Table35[[#This Row],[Column8]]+Table35[[#This Row],[Column9]])/2*Table35[[#This Row],[Column12]]+Table35[[#This Row],[Column7]])/2</f>
        <v>104.16838235294118</v>
      </c>
      <c r="E39" s="19">
        <f t="shared" si="2"/>
        <v>1.0544117647058824</v>
      </c>
      <c r="F39" s="1">
        <f t="shared" si="3"/>
        <v>21.15</v>
      </c>
      <c r="G39" s="3">
        <v>0</v>
      </c>
      <c r="H39" s="15">
        <f>((I39+J39)/2+G39)*Table35[K/D]</f>
        <v>104.38676470588236</v>
      </c>
      <c r="I39" s="16">
        <v>99</v>
      </c>
      <c r="J39" s="17">
        <v>99</v>
      </c>
      <c r="K39" s="16">
        <v>54</v>
      </c>
      <c r="L39" s="17">
        <v>51</v>
      </c>
      <c r="M39" s="14">
        <v>1.05</v>
      </c>
      <c r="N39" s="16"/>
      <c r="O39" s="23">
        <v>21.7</v>
      </c>
      <c r="P39" s="18">
        <v>20.6</v>
      </c>
    </row>
    <row r="40" spans="1:17" x14ac:dyDescent="0.25">
      <c r="A40">
        <v>3</v>
      </c>
      <c r="B40" s="2" t="s">
        <v>31</v>
      </c>
      <c r="C40" s="1" t="s">
        <v>35</v>
      </c>
      <c r="D40" s="19">
        <f>((Table35[[#This Row],[Column8]]+Table35[[#This Row],[Column9]])/2*Table35[[#This Row],[Column12]]+Table35[[#This Row],[Column7]])/2</f>
        <v>99</v>
      </c>
      <c r="E40" s="19">
        <f t="shared" si="2"/>
        <v>1</v>
      </c>
      <c r="F40" s="1">
        <f t="shared" si="3"/>
        <v>21.85</v>
      </c>
      <c r="G40" s="3">
        <v>0</v>
      </c>
      <c r="H40" s="15">
        <f>((I40+J40)/2+G40)*Table35[K/D]</f>
        <v>99</v>
      </c>
      <c r="I40" s="16">
        <v>99</v>
      </c>
      <c r="J40" s="17">
        <v>99</v>
      </c>
      <c r="K40" s="16">
        <v>99</v>
      </c>
      <c r="L40" s="17">
        <v>99</v>
      </c>
      <c r="M40" s="14">
        <v>1</v>
      </c>
      <c r="N40" s="10"/>
      <c r="O40" s="16">
        <v>23.1</v>
      </c>
      <c r="P40" s="18">
        <v>20.6</v>
      </c>
    </row>
    <row r="41" spans="1:17" x14ac:dyDescent="0.25">
      <c r="A41">
        <v>4</v>
      </c>
      <c r="B41" s="2" t="s">
        <v>60</v>
      </c>
      <c r="C41" s="1" t="s">
        <v>35</v>
      </c>
      <c r="D41" s="19">
        <f>((Table35[[#This Row],[Column8]]+Table35[[#This Row],[Column9]])/2*Table35[[#This Row],[Column12]]+Table35[[#This Row],[Column7]])/2</f>
        <v>82.597935483870955</v>
      </c>
      <c r="E41" s="19">
        <f t="shared" si="2"/>
        <v>1.2319354838709677</v>
      </c>
      <c r="F41" s="1">
        <f t="shared" si="3"/>
        <v>24.5</v>
      </c>
      <c r="G41" s="3">
        <v>0</v>
      </c>
      <c r="H41" s="15">
        <f>((I41+J41)/2+G41)*Table35[K/D]</f>
        <v>82.662870967741924</v>
      </c>
      <c r="I41" s="16">
        <v>67.099999999999994</v>
      </c>
      <c r="J41" s="17">
        <v>67.099999999999994</v>
      </c>
      <c r="K41" s="16">
        <v>153</v>
      </c>
      <c r="L41" s="17">
        <v>124</v>
      </c>
      <c r="M41" s="14">
        <v>1.23</v>
      </c>
      <c r="N41" s="10"/>
      <c r="O41" s="16">
        <v>24.5</v>
      </c>
      <c r="P41" s="18">
        <v>24.5</v>
      </c>
    </row>
    <row r="42" spans="1:17" x14ac:dyDescent="0.25">
      <c r="A42">
        <v>5</v>
      </c>
      <c r="B42" s="2" t="s">
        <v>56</v>
      </c>
      <c r="C42" s="1" t="s">
        <v>35</v>
      </c>
      <c r="D42" s="19">
        <f>((Table35[[#This Row],[Column8]]+Table35[[#This Row],[Column9]])/2*Table35[[#This Row],[Column12]]+Table35[[#This Row],[Column7]])/2</f>
        <v>81.527116228070184</v>
      </c>
      <c r="E42" s="19">
        <f t="shared" si="2"/>
        <v>1.4699122807017544</v>
      </c>
      <c r="F42" s="1">
        <f t="shared" si="3"/>
        <v>21.6</v>
      </c>
      <c r="G42" s="3">
        <v>0</v>
      </c>
      <c r="H42" s="15">
        <f>((I42+J42)/2+G42)*Table35[K/D]</f>
        <v>96.646732456140356</v>
      </c>
      <c r="I42" s="25">
        <v>46.6</v>
      </c>
      <c r="J42" s="17">
        <v>84.9</v>
      </c>
      <c r="K42" s="16">
        <v>110</v>
      </c>
      <c r="L42" s="17">
        <v>57</v>
      </c>
      <c r="M42" s="14">
        <v>1.01</v>
      </c>
      <c r="N42" s="10"/>
      <c r="O42" s="16">
        <v>21.6</v>
      </c>
      <c r="P42" s="18">
        <v>21.6</v>
      </c>
    </row>
    <row r="43" spans="1:17" x14ac:dyDescent="0.25">
      <c r="A43">
        <v>6</v>
      </c>
      <c r="B43" s="2" t="s">
        <v>57</v>
      </c>
      <c r="C43" s="1" t="s">
        <v>35</v>
      </c>
      <c r="D43" s="19">
        <f>((Table35[[#This Row],[Column8]]+Table35[[#This Row],[Column9]])/2*Table35[[#This Row],[Column12]]+Table35[[#This Row],[Column7]])/2</f>
        <v>72.139840425531901</v>
      </c>
      <c r="E43" s="19">
        <f t="shared" si="2"/>
        <v>1.1547872340425531</v>
      </c>
      <c r="F43" s="1">
        <f t="shared" si="3"/>
        <v>27.5</v>
      </c>
      <c r="G43" s="3">
        <v>0</v>
      </c>
      <c r="H43" s="15">
        <f>((I43+J43)/2+G43)*Table35[K/D]</f>
        <v>72.289680851063821</v>
      </c>
      <c r="I43" s="16">
        <v>62.6</v>
      </c>
      <c r="J43" s="17">
        <v>62.6</v>
      </c>
      <c r="K43" s="16">
        <v>109</v>
      </c>
      <c r="L43" s="17">
        <v>94</v>
      </c>
      <c r="M43" s="14">
        <v>1.1499999999999999</v>
      </c>
      <c r="N43" s="10"/>
      <c r="O43" s="16">
        <v>27.5</v>
      </c>
      <c r="P43" s="18">
        <v>27.5</v>
      </c>
    </row>
    <row r="44" spans="1:17" x14ac:dyDescent="0.25">
      <c r="A44">
        <v>7</v>
      </c>
      <c r="B44" s="2" t="s">
        <v>53</v>
      </c>
      <c r="C44" s="1" t="s">
        <v>35</v>
      </c>
      <c r="D44" s="19">
        <f>((Table35[[#This Row],[Column8]]+Table35[[#This Row],[Column9]])/2*Table35[[#This Row],[Column12]]+Table35[[#This Row],[Column7]])/2</f>
        <v>70</v>
      </c>
      <c r="E44" s="19">
        <f t="shared" si="2"/>
        <v>1</v>
      </c>
      <c r="F44" s="1">
        <f t="shared" si="3"/>
        <v>15.1</v>
      </c>
      <c r="G44" s="3">
        <v>0</v>
      </c>
      <c r="H44" s="22">
        <f>((I44+J44)/2+G44)*Table35[K/D]</f>
        <v>70</v>
      </c>
      <c r="I44" s="16">
        <v>70</v>
      </c>
      <c r="J44" s="17">
        <v>70</v>
      </c>
      <c r="K44" s="16">
        <v>70</v>
      </c>
      <c r="L44" s="17">
        <v>70</v>
      </c>
      <c r="M44" s="14">
        <v>1</v>
      </c>
      <c r="N44" s="10"/>
      <c r="O44" s="16">
        <v>15.1</v>
      </c>
      <c r="P44" s="18">
        <v>15.1</v>
      </c>
    </row>
    <row r="45" spans="1:17" x14ac:dyDescent="0.25">
      <c r="A45">
        <v>8</v>
      </c>
      <c r="B45" s="2" t="s">
        <v>32</v>
      </c>
      <c r="C45" s="1" t="s">
        <v>35</v>
      </c>
      <c r="D45" s="19">
        <f>((Table35[[#This Row],[Column8]]+Table35[[#This Row],[Column9]])/2*Table35[[#This Row],[Column12]]+Table35[[#This Row],[Column7]])/2</f>
        <v>69.667227272727274</v>
      </c>
      <c r="E45" s="19">
        <f t="shared" si="2"/>
        <v>1.0427272727272727</v>
      </c>
      <c r="F45" s="1">
        <f t="shared" si="3"/>
        <v>28.3</v>
      </c>
      <c r="G45" s="3">
        <v>0</v>
      </c>
      <c r="H45" s="22">
        <f>((I45+J45)/2+G45)*Table35[K/D]</f>
        <v>69.758454545454555</v>
      </c>
      <c r="I45" s="16">
        <v>56.9</v>
      </c>
      <c r="J45" s="17">
        <v>76.900000000000006</v>
      </c>
      <c r="K45" s="16">
        <v>69</v>
      </c>
      <c r="L45" s="17">
        <v>66</v>
      </c>
      <c r="M45" s="14">
        <v>1.04</v>
      </c>
      <c r="N45" s="10"/>
      <c r="O45" s="16">
        <v>28.3</v>
      </c>
      <c r="P45" s="18">
        <v>28.3</v>
      </c>
    </row>
    <row r="46" spans="1:17" x14ac:dyDescent="0.25">
      <c r="A46">
        <v>9</v>
      </c>
      <c r="B46" s="2" t="s">
        <v>42</v>
      </c>
      <c r="C46" s="1" t="s">
        <v>35</v>
      </c>
      <c r="D46" s="19">
        <f>((Table35[[#This Row],[Column8]]+Table35[[#This Row],[Column9]])/2*Table35[[#This Row],[Column12]]+Table35[[#This Row],[Column7]])/2</f>
        <v>66.64</v>
      </c>
      <c r="E46" s="19">
        <f t="shared" si="2"/>
        <v>1.36</v>
      </c>
      <c r="F46" s="1">
        <f t="shared" si="3"/>
        <v>28.2</v>
      </c>
      <c r="G46" s="3">
        <v>0</v>
      </c>
      <c r="H46" s="22">
        <f>((I46+J46)/2+G46)*Table35[K/D]</f>
        <v>66.64</v>
      </c>
      <c r="I46" s="16">
        <v>59</v>
      </c>
      <c r="J46" s="17">
        <v>39</v>
      </c>
      <c r="K46" s="16">
        <v>68</v>
      </c>
      <c r="L46" s="17">
        <v>50</v>
      </c>
      <c r="M46" s="14">
        <v>1.36</v>
      </c>
      <c r="N46" s="10"/>
      <c r="O46" s="16">
        <v>28.2</v>
      </c>
      <c r="P46" s="18">
        <v>28.2</v>
      </c>
    </row>
    <row r="47" spans="1:17" x14ac:dyDescent="0.25">
      <c r="A47">
        <v>10</v>
      </c>
      <c r="B47" s="2" t="s">
        <v>50</v>
      </c>
      <c r="C47" s="1" t="s">
        <v>35</v>
      </c>
      <c r="D47" s="19">
        <f>((Table35[[#This Row],[Column8]]+Table35[[#This Row],[Column9]])/2*Table35[[#This Row],[Column12]]+Table35[[#This Row],[Column7]])/2</f>
        <v>65.543947368421058</v>
      </c>
      <c r="E47" s="19">
        <f t="shared" si="2"/>
        <v>1.2921052631578946</v>
      </c>
      <c r="F47" s="1">
        <f t="shared" si="3"/>
        <v>27.95</v>
      </c>
      <c r="G47" s="3">
        <v>0</v>
      </c>
      <c r="H47" s="22">
        <f>((I47+J47)/2+G47)*Table35[K/D]</f>
        <v>77.267894736842109</v>
      </c>
      <c r="I47" s="16">
        <v>44.2</v>
      </c>
      <c r="J47" s="17">
        <v>75.400000000000006</v>
      </c>
      <c r="K47" s="16">
        <v>160</v>
      </c>
      <c r="L47" s="17">
        <v>95</v>
      </c>
      <c r="M47" s="14">
        <v>0.9</v>
      </c>
      <c r="N47" s="10"/>
      <c r="O47" s="16">
        <v>24.4</v>
      </c>
      <c r="P47" s="18">
        <v>31.5</v>
      </c>
    </row>
    <row r="48" spans="1:17" x14ac:dyDescent="0.25">
      <c r="A48">
        <v>11</v>
      </c>
      <c r="B48" s="2" t="s">
        <v>36</v>
      </c>
      <c r="C48" s="1" t="s">
        <v>35</v>
      </c>
      <c r="D48" s="19">
        <f>((Table35[[#This Row],[Column8]]+Table35[[#This Row],[Column9]])/2*Table35[[#This Row],[Column12]]+Table35[[#This Row],[Column7]])/2</f>
        <v>62.572444444444443</v>
      </c>
      <c r="E48" s="19">
        <f t="shared" si="2"/>
        <v>1.2844444444444445</v>
      </c>
      <c r="F48" s="1">
        <f t="shared" si="3"/>
        <v>24.1</v>
      </c>
      <c r="G48" s="3">
        <v>0</v>
      </c>
      <c r="H48" s="22">
        <f>((I48+J48)/2+G48)*Table35[K/D]</f>
        <v>62.680888888888887</v>
      </c>
      <c r="I48" s="16">
        <v>58.8</v>
      </c>
      <c r="J48" s="17">
        <v>38.799999999999997</v>
      </c>
      <c r="K48" s="16">
        <v>58</v>
      </c>
      <c r="L48" s="17">
        <v>45</v>
      </c>
      <c r="M48" s="14">
        <v>1.28</v>
      </c>
      <c r="N48" s="10"/>
      <c r="O48" s="16">
        <v>24.1</v>
      </c>
      <c r="P48" s="18">
        <v>24.1</v>
      </c>
    </row>
    <row r="49" spans="1:16" x14ac:dyDescent="0.25">
      <c r="A49">
        <v>12</v>
      </c>
      <c r="B49" s="2" t="s">
        <v>58</v>
      </c>
      <c r="C49" s="1" t="s">
        <v>35</v>
      </c>
      <c r="D49" s="19">
        <f>((Table35[[#This Row],[Column8]]+Table35[[#This Row],[Column9]])/2*Table35[[#This Row],[Column12]]+Table35[[#This Row],[Column7]])/2</f>
        <v>47.34042056074766</v>
      </c>
      <c r="E49" s="19">
        <f t="shared" si="2"/>
        <v>0.97663551401869153</v>
      </c>
      <c r="F49" s="1">
        <f t="shared" si="3"/>
        <v>17.399999999999999</v>
      </c>
      <c r="G49" s="3">
        <v>0</v>
      </c>
      <c r="H49" s="15">
        <f>((I49+J49)/2+G49)*Table35[K/D]</f>
        <v>46.780841121495321</v>
      </c>
      <c r="I49" s="16">
        <v>47.9</v>
      </c>
      <c r="J49" s="17">
        <v>47.9</v>
      </c>
      <c r="K49" s="16">
        <v>102</v>
      </c>
      <c r="L49" s="17">
        <v>107</v>
      </c>
      <c r="M49" s="14">
        <v>1</v>
      </c>
      <c r="N49" s="10"/>
      <c r="O49" s="16">
        <v>17.399999999999999</v>
      </c>
      <c r="P49" s="18">
        <v>17.399999999999999</v>
      </c>
    </row>
    <row r="50" spans="1:16" x14ac:dyDescent="0.25">
      <c r="A50">
        <v>13</v>
      </c>
      <c r="B50" s="2" t="s">
        <v>40</v>
      </c>
      <c r="C50" s="1" t="s">
        <v>35</v>
      </c>
      <c r="D50" s="19">
        <f>((Table35[[#This Row],[Column8]]+Table35[[#This Row],[Column9]])/2*Table35[[#This Row],[Column12]]+Table35[[#This Row],[Column7]])/2</f>
        <v>42.367249999999991</v>
      </c>
      <c r="E50" s="19">
        <f t="shared" si="2"/>
        <v>0.8816666666666666</v>
      </c>
      <c r="F50" s="1">
        <f t="shared" si="3"/>
        <v>17.7</v>
      </c>
      <c r="G50" s="3">
        <v>0</v>
      </c>
      <c r="H50" s="22">
        <f>((I50+J50)/2+G50)*Table35[K/D]</f>
        <v>36.236499999999992</v>
      </c>
      <c r="I50" s="16">
        <v>51.3</v>
      </c>
      <c r="J50" s="17">
        <v>30.9</v>
      </c>
      <c r="K50" s="16">
        <v>70</v>
      </c>
      <c r="L50" s="17">
        <v>120</v>
      </c>
      <c r="M50" s="14">
        <v>1.18</v>
      </c>
      <c r="N50" s="10"/>
      <c r="O50" s="16">
        <v>20.399999999999999</v>
      </c>
      <c r="P50" s="18">
        <v>15</v>
      </c>
    </row>
    <row r="51" spans="1:16" x14ac:dyDescent="0.25">
      <c r="A51">
        <v>14</v>
      </c>
      <c r="B51" s="2" t="s">
        <v>59</v>
      </c>
      <c r="C51" s="1" t="s">
        <v>35</v>
      </c>
      <c r="D51" s="19">
        <f>((Table35[[#This Row],[Column8]]+Table35[[#This Row],[Column9]])/2*Table35[[#This Row],[Column12]]+Table35[[#This Row],[Column7]])/2</f>
        <v>32.988948113207549</v>
      </c>
      <c r="E51" s="19">
        <f t="shared" si="2"/>
        <v>0.73292452830188681</v>
      </c>
      <c r="F51" s="1">
        <f t="shared" si="3"/>
        <v>30.5</v>
      </c>
      <c r="G51" s="3">
        <v>0</v>
      </c>
      <c r="H51" s="15">
        <f>((I51+J51)/2+G51)*Table35[K/D]</f>
        <v>33.054896226415096</v>
      </c>
      <c r="I51" s="16">
        <v>45.1</v>
      </c>
      <c r="J51" s="17">
        <v>45.1</v>
      </c>
      <c r="K51" s="16">
        <v>39</v>
      </c>
      <c r="L51" s="17">
        <v>53</v>
      </c>
      <c r="M51" s="14">
        <v>0.73</v>
      </c>
      <c r="N51" s="10"/>
      <c r="O51" s="24">
        <v>30.5</v>
      </c>
      <c r="P51" s="18">
        <v>30.5</v>
      </c>
    </row>
    <row r="52" spans="1:16" x14ac:dyDescent="0.25">
      <c r="A52">
        <v>15</v>
      </c>
      <c r="B52" s="2" t="s">
        <v>38</v>
      </c>
      <c r="C52" s="1" t="s">
        <v>35</v>
      </c>
      <c r="D52" s="19">
        <f>((Table35[[#This Row],[Column8]]+Table35[[#This Row],[Column9]])/2*Table35[[#This Row],[Column12]]+Table35[[#This Row],[Column7]])/2</f>
        <v>31.129766949152543</v>
      </c>
      <c r="E52" s="19">
        <f t="shared" si="2"/>
        <v>0.83025423728813563</v>
      </c>
      <c r="F52" s="1">
        <f t="shared" si="3"/>
        <v>22.8</v>
      </c>
      <c r="G52" s="3">
        <v>0</v>
      </c>
      <c r="H52" s="22">
        <f>((I52+J52)/2+G52)*Table35[K/D]</f>
        <v>31.134533898305087</v>
      </c>
      <c r="I52" s="16">
        <v>37.5</v>
      </c>
      <c r="J52" s="17">
        <v>37.5</v>
      </c>
      <c r="K52" s="16">
        <v>49</v>
      </c>
      <c r="L52" s="17">
        <v>59</v>
      </c>
      <c r="M52" s="14">
        <v>0.83</v>
      </c>
      <c r="N52" s="10"/>
      <c r="O52" s="16">
        <v>22.8</v>
      </c>
      <c r="P52" s="18">
        <v>22.8</v>
      </c>
    </row>
    <row r="53" spans="1:16" x14ac:dyDescent="0.25">
      <c r="A53">
        <v>16</v>
      </c>
      <c r="B53" s="2" t="s">
        <v>41</v>
      </c>
      <c r="C53" s="1" t="s">
        <v>35</v>
      </c>
      <c r="D53" s="19">
        <f>((Table35[[#This Row],[Column8]]+Table35[[#This Row],[Column9]])/2*Table35[[#This Row],[Column12]]+Table35[[#This Row],[Column7]])/2</f>
        <v>21.625893442622953</v>
      </c>
      <c r="E53" s="19">
        <f t="shared" si="2"/>
        <v>0.63467213114754095</v>
      </c>
      <c r="F53" s="1">
        <f t="shared" si="3"/>
        <v>15.8</v>
      </c>
      <c r="G53" s="3">
        <v>0</v>
      </c>
      <c r="H53" s="22">
        <f>((I53+J53)/2+G53)*Table35[K/D]</f>
        <v>21.705786885245903</v>
      </c>
      <c r="I53" s="16">
        <v>34.200000000000003</v>
      </c>
      <c r="J53" s="17">
        <v>34.200000000000003</v>
      </c>
      <c r="K53" s="16">
        <v>39</v>
      </c>
      <c r="L53" s="17">
        <v>61</v>
      </c>
      <c r="M53" s="14">
        <v>0.63</v>
      </c>
      <c r="N53" s="10"/>
      <c r="O53" s="16">
        <v>15.8</v>
      </c>
      <c r="P53" s="18">
        <v>15.8</v>
      </c>
    </row>
    <row r="54" spans="1:16" x14ac:dyDescent="0.25">
      <c r="A54">
        <v>17</v>
      </c>
      <c r="B54" s="2" t="s">
        <v>37</v>
      </c>
      <c r="C54" s="1" t="s">
        <v>35</v>
      </c>
      <c r="D54" s="19">
        <f>((Table35[[#This Row],[Column8]]+Table35[[#This Row],[Column9]])/2*Table35[[#This Row],[Column12]]+Table35[[#This Row],[Column7]])/2</f>
        <v>18.683053571428573</v>
      </c>
      <c r="E54" s="19">
        <f t="shared" si="2"/>
        <v>0.66035714285714286</v>
      </c>
      <c r="F54" s="1">
        <f t="shared" si="3"/>
        <v>18.5</v>
      </c>
      <c r="G54" s="3">
        <v>0</v>
      </c>
      <c r="H54" s="22">
        <f>((I54+J54)/2+G54)*Table35[K/D]</f>
        <v>18.688107142857145</v>
      </c>
      <c r="I54" s="16">
        <v>28.3</v>
      </c>
      <c r="J54" s="17">
        <v>28.3</v>
      </c>
      <c r="K54" s="16">
        <v>37</v>
      </c>
      <c r="L54" s="17">
        <v>56</v>
      </c>
      <c r="M54" s="14">
        <v>0.66</v>
      </c>
      <c r="N54" s="10"/>
      <c r="O54" s="16">
        <v>18.5</v>
      </c>
      <c r="P54" s="18">
        <v>18.5</v>
      </c>
    </row>
    <row r="55" spans="1:16" x14ac:dyDescent="0.25">
      <c r="A55">
        <v>18</v>
      </c>
      <c r="B55" s="2">
        <v>1</v>
      </c>
      <c r="C55" s="1" t="s">
        <v>35</v>
      </c>
      <c r="D55" s="19">
        <f>((Table35[[#This Row],[Column8]]+Table35[[#This Row],[Column9]])/2*Table35[[#This Row],[Column12]]+Table35[[#This Row],[Column7]])/2</f>
        <v>1</v>
      </c>
      <c r="E55" s="19">
        <f t="shared" si="2"/>
        <v>1</v>
      </c>
      <c r="F55" s="1">
        <f t="shared" si="3"/>
        <v>1</v>
      </c>
      <c r="G55" s="3">
        <v>0</v>
      </c>
      <c r="H55" s="15">
        <f>((I55+J55)/2+G55)*Table35[K/D]</f>
        <v>1</v>
      </c>
      <c r="I55" s="16">
        <v>1</v>
      </c>
      <c r="J55" s="17">
        <v>1</v>
      </c>
      <c r="K55" s="16">
        <v>1</v>
      </c>
      <c r="L55" s="17">
        <v>1</v>
      </c>
      <c r="M55" s="14">
        <v>1</v>
      </c>
      <c r="N55" s="10"/>
      <c r="O55" s="16">
        <v>1</v>
      </c>
      <c r="P55" s="18">
        <v>1</v>
      </c>
    </row>
    <row r="56" spans="1:16" x14ac:dyDescent="0.25">
      <c r="A56">
        <v>19</v>
      </c>
      <c r="B56" s="2">
        <v>1</v>
      </c>
      <c r="C56" s="1" t="s">
        <v>35</v>
      </c>
      <c r="D56" s="19">
        <f>((Table35[[#This Row],[Column8]]+Table35[[#This Row],[Column9]])/2*Table35[[#This Row],[Column12]]+Table35[[#This Row],[Column7]])/2</f>
        <v>1</v>
      </c>
      <c r="E56" s="19">
        <f t="shared" si="2"/>
        <v>1</v>
      </c>
      <c r="F56" s="1">
        <f t="shared" si="3"/>
        <v>1</v>
      </c>
      <c r="G56" s="3">
        <v>0</v>
      </c>
      <c r="H56" s="15">
        <f>((I56+J56)/2+G56)*Table35[K/D]</f>
        <v>1</v>
      </c>
      <c r="I56" s="16">
        <v>1</v>
      </c>
      <c r="J56" s="17">
        <v>1</v>
      </c>
      <c r="K56" s="16">
        <v>1</v>
      </c>
      <c r="L56" s="17">
        <v>1</v>
      </c>
      <c r="M56" s="14">
        <v>1</v>
      </c>
      <c r="N56" s="10"/>
      <c r="O56" s="16">
        <v>1</v>
      </c>
      <c r="P56" s="18">
        <v>1</v>
      </c>
    </row>
    <row r="57" spans="1:16" x14ac:dyDescent="0.25">
      <c r="A57">
        <v>20</v>
      </c>
      <c r="B57" s="2">
        <v>1</v>
      </c>
      <c r="C57" s="1" t="s">
        <v>35</v>
      </c>
      <c r="D57" s="19">
        <f>((Table35[[#This Row],[Column8]]+Table35[[#This Row],[Column9]])/2*Table35[[#This Row],[Column12]]+Table35[[#This Row],[Column7]])/2</f>
        <v>1</v>
      </c>
      <c r="E57" s="19">
        <f t="shared" si="2"/>
        <v>1</v>
      </c>
      <c r="F57" s="1">
        <f t="shared" si="3"/>
        <v>1</v>
      </c>
      <c r="G57" s="3">
        <v>0</v>
      </c>
      <c r="H57" s="15">
        <f>((I57+J57)/2+G57)*Table35[K/D]</f>
        <v>1</v>
      </c>
      <c r="I57" s="16">
        <v>1</v>
      </c>
      <c r="J57" s="17">
        <v>1</v>
      </c>
      <c r="K57" s="16">
        <v>1</v>
      </c>
      <c r="L57" s="17">
        <v>1</v>
      </c>
      <c r="M57" s="14">
        <v>1</v>
      </c>
      <c r="N57" s="10"/>
      <c r="O57" s="16">
        <v>1</v>
      </c>
      <c r="P57" s="18">
        <v>1</v>
      </c>
    </row>
  </sheetData>
  <sortState ref="A2:G16">
    <sortCondition descending="1" ref="D2"/>
  </sortState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2022-08-08T14:06:45Z</dcterms:modified>
</cp:coreProperties>
</file>