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binduv\Downloads\"/>
    </mc:Choice>
  </mc:AlternateContent>
  <bookViews>
    <workbookView xWindow="480" yWindow="120" windowWidth="11355" windowHeight="7965" tabRatio="892" firstSheet="1" activeTab="6"/>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17" i="7" l="1"/>
  <c r="D69" i="7" l="1"/>
  <c r="G23" i="24"/>
  <c r="G20" i="24"/>
  <c r="G17" i="24"/>
  <c r="C75" i="23"/>
  <c r="C93" i="23" s="1"/>
  <c r="C104" i="23" s="1"/>
  <c r="C74" i="23"/>
  <c r="B44" i="5" l="1"/>
  <c r="B42"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<sst xmlns="http://schemas.openxmlformats.org/spreadsheetml/2006/main" count="660" uniqueCount="497">
  <si>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</si>
  <si>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</si>
  <si>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</si>
  <si>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</si>
  <si>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</si>
  <si>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</si>
  <si>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</si>
  <si>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</si>
  <si>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</si>
  <si>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</si>
  <si>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</si>
  <si>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</si>
  <si>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</si>
  <si>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</si>
  <si>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</si>
  <si>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</si>
  <si>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</si>
  <si>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</si>
  <si>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</si>
  <si>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</si>
  <si>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</si>
  <si>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</si>
  <si>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</si>
  <si>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</si>
  <si>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</si>
  <si>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</si>
  <si>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</si>
  <si>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</si>
  <si>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</si>
  <si>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</si>
  <si>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</si>
  <si>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</si>
  <si>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</si>
  <si>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</si>
  <si>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</si>
  <si>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</si>
  <si>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</si>
  <si>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</si>
  <si>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</si>
  <si>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</si>
  <si>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</si>
  <si>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</si>
  <si>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</si>
  <si>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</si>
  <si>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</si>
  <si>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</si>
  <si>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</si>
  <si>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</si>
  <si>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</si>
  <si>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</si>
  <si>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</si>
  <si>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</si>
  <si>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</si>
  <si>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</si>
  <si>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</si>
  <si>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</si>
  <si>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</si>
  <si>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</si>
  <si>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</si>
  <si>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</si>
  <si>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</si>
  <si>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</si>
  <si>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</si>
  <si>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</si>
  <si>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</si>
  <si>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</si>
  <si>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</si>
  <si>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</si>
  <si>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</si>
  <si>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</si>
  <si>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</si>
  <si>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</si>
  <si>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</si>
  <si>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</si>
  <si>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</si>
  <si>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</si>
  <si>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</si>
  <si>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</si>
  <si>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</si>
  <si>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</si>
  <si>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</si>
  <si>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</si>
  <si>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</si>
  <si>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</si>
  <si>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</si>
  <si>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</si>
  <si>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</si>
  <si>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</si>
  <si>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</si>
  <si>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</si>
  <si>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</si>
  <si>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</si>
  <si>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</si>
  <si>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</si>
  <si>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</si>
  <si>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</si>
  <si>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</si>
  <si>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</si>
  <si>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</si>
  <si>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</si>
  <si>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</si>
  <si>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</si>
  <si>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</si>
  <si>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</si>
  <si>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</si>
  <si>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</si>
  <si>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</si>
  <si>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</si>
  <si>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</si>
  <si>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</si>
  <si>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</si>
  <si>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</si>
  <si>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</si>
  <si>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</si>
  <si>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</si>
  <si>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</si>
  <si>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</si>
  <si>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</si>
  <si>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</si>
  <si>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</si>
  <si>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</si>
  <si>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</si>
  <si>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</si>
  <si>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</si>
  <si>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</si>
  <si>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</si>
  <si>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</si>
  <si>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</si>
  <si>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</si>
  <si>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</si>
  <si>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</si>
  <si>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</si>
  <si>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</si>
  <si>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</si>
  <si>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</si>
  <si>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</si>
  <si>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</si>
  <si>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</si>
  <si>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</si>
  <si>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</si>
  <si>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</si>
  <si>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</si>
  <si>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</si>
  <si>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</si>
  <si>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</si>
  <si>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</si>
  <si>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</si>
  <si>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</si>
  <si>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</si>
  <si>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</si>
  <si>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</si>
  <si>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</si>
  <si>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</si>
  <si>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</si>
  <si>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</si>
  <si>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</si>
  <si>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</si>
  <si>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</si>
  <si>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</si>
  <si>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</si>
  <si>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</si>
  <si>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</si>
  <si>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</si>
  <si>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</si>
  <si>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</si>
  <si>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</si>
  <si>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</si>
  <si>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</si>
  <si>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</si>
  <si>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</si>
  <si>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</si>
  <si>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</si>
  <si>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</si>
  <si>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</si>
  <si>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</si>
  <si>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</si>
  <si>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</si>
  <si>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</si>
  <si>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</si>
  <si>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</si>
  <si>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</si>
  <si>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</si>
  <si>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</si>
  <si>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</si>
  <si>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</si>
  <si>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</si>
  <si>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</si>
  <si>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</si>
  <si>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</si>
  <si>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</si>
  <si>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</si>
  <si>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</si>
  <si>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</si>
  <si>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</si>
  <si>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</si>
  <si>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</si>
  <si>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</si>
  <si>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</si>
  <si>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</si>
  <si>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</si>
  <si>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</si>
  <si>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</si>
  <si>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</si>
  <si>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</si>
  <si>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</si>
  <si>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</si>
  <si>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</si>
  <si>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</si>
  <si>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</si>
  <si>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</si>
  <si>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</si>
  <si>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</si>
  <si>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</si>
  <si>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</si>
  <si>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</si>
  <si>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</si>
  <si>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</si>
  <si>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</si>
  <si>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</si>
  <si>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</si>
  <si>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</si>
  <si>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</si>
  <si>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</si>
  <si>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</si>
  <si>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</si>
  <si>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</si>
  <si>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</si>
  <si>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</si>
  <si>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</si>
  <si>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</si>
  <si>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</si>
  <si>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</si>
  <si>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</si>
  <si>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</si>
  <si>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</si>
  <si>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</si>
  <si>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</si>
  <si>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</si>
  <si>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</si>
  <si>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</si>
  <si>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</si>
  <si>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</si>
  <si>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</si>
  <si>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</si>
  <si>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</si>
  <si>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</si>
  <si>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</si>
  <si>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</si>
  <si>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</si>
  <si>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</si>
  <si>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</si>
  <si>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</si>
  <si>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</si>
  <si>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</si>
  <si>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</si>
  <si>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</si>
  <si>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</si>
  <si>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</si>
  <si>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</si>
  <si>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</si>
  <si>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</si>
  <si>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</si>
  <si>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</si>
  <si>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</si>
  <si>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</si>
  <si>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</si>
  <si>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</si>
  <si>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</si>
  <si>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</si>
  <si>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</si>
  <si>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</si>
  <si>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</si>
  <si>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</si>
  <si>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</si>
  <si>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</si>
  <si>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</si>
  <si>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</si>
  <si>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</si>
  <si>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</si>
  <si>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</si>
  <si>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</si>
  <si>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</si>
  <si>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</si>
  <si>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</si>
  <si>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</si>
  <si>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</si>
  <si>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</si>
  <si>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</si>
  <si>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</si>
  <si>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</si>
  <si>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</si>
  <si>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</si>
  <si>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</si>
  <si>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</si>
  <si>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</si>
  <si>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</si>
  <si>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</si>
  <si>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</si>
  <si>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</si>
  <si>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</si>
  <si>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</si>
  <si>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</si>
  <si>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</si>
  <si>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</si>
  <si>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</si>
  <si>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</si>
  <si>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</si>
  <si>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</si>
  <si>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</si>
  <si>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</si>
  <si>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</si>
  <si>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</si>
  <si>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</si>
  <si>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</si>
  <si>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</si>
  <si>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</si>
  <si>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</si>
  <si>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</si>
  <si>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</si>
  <si>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</si>
  <si>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</si>
  <si>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</si>
  <si>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</si>
  <si>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</si>
  <si>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</si>
  <si>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</si>
  <si>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</si>
  <si>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</si>
  <si>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</si>
  <si>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</si>
  <si>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</si>
  <si>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</si>
  <si>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</si>
  <si>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</si>
  <si>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</si>
  <si>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</si>
  <si>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</si>
  <si>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</si>
  <si>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</si>
  <si>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</si>
  <si>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</si>
  <si>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</si>
  <si>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</si>
  <si>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</si>
  <si>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</si>
  <si>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</si>
  <si>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</si>
  <si>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</si>
  <si>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</si>
  <si>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</si>
  <si>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</si>
  <si>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</si>
  <si>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</si>
  <si>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</si>
  <si>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</si>
  <si>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</si>
  <si>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</si>
  <si>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</si>
  <si>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</si>
  <si>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</si>
  <si>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</si>
  <si>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</si>
  <si>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</si>
  <si>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</si>
  <si>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</si>
  <si>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</si>
  <si>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</si>
  <si>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</si>
  <si>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</si>
  <si>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</si>
  <si>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</si>
  <si>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</si>
  <si>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</si>
  <si>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</si>
  <si>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</si>
  <si>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</si>
  <si>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</si>
  <si>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</si>
  <si>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</si>
  <si>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</si>
  <si>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</si>
  <si>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</si>
  <si>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</si>
  <si>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</si>
  <si>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</si>
  <si>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</si>
  <si>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</si>
  <si>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</si>
  <si>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</si>
  <si>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</si>
  <si>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</si>
  <si>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</si>
  <si>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</si>
  <si>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</si>
  <si>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</si>
  <si>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</si>
  <si>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</si>
  <si>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</si>
  <si>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</si>
  <si>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</si>
  <si>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</si>
  <si>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</si>
  <si>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</si>
  <si>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</si>
  <si>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</si>
  <si>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</si>
  <si>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</si>
  <si>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</si>
  <si>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</si>
  <si>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</si>
  <si>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</si>
  <si>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</si>
  <si>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</si>
  <si>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</si>
  <si>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</si>
  <si>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</si>
  <si>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</si>
  <si>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</si>
  <si>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</si>
  <si>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</si>
  <si>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</si>
  <si>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</si>
  <si>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</si>
  <si>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</si>
  <si>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</si>
  <si>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</si>
  <si>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</si>
  <si>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</si>
  <si>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</si>
  <si>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</si>
  <si>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</si>
  <si>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</si>
  <si>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</si>
  <si>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</si>
  <si>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</si>
  <si>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</si>
  <si>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</si>
  <si>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</si>
  <si>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</si>
  <si>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</si>
  <si>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</si>
  <si>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</si>
  <si>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</si>
  <si>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</si>
  <si>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</si>
  <si>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</si>
  <si>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</si>
  <si>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</si>
  <si>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</si>
  <si>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</si>
  <si>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</si>
  <si>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</si>
  <si>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</si>
  <si>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</si>
  <si>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</si>
  <si>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</si>
  <si>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</si>
  <si>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</si>
  <si>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</si>
  <si>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</si>
  <si>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</si>
  <si>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</si>
  <si>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</si>
  <si>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</si>
  <si>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</si>
  <si>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</si>
  <si>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</si>
  <si>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</si>
  <si>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Bindushree</t>
  </si>
  <si>
    <t xml:space="preserve">Last Name </t>
  </si>
  <si>
    <t>V</t>
  </si>
  <si>
    <t>Software Associate</t>
  </si>
  <si>
    <t>Bangalore</t>
  </si>
  <si>
    <t>female</t>
  </si>
  <si>
    <t>Unmarried</t>
  </si>
  <si>
    <t>bindu8856@gmail.com</t>
  </si>
  <si>
    <t xml:space="preserve">Vinod </t>
  </si>
  <si>
    <t>Father</t>
  </si>
  <si>
    <t>Mother</t>
  </si>
  <si>
    <t>kalpana</t>
  </si>
  <si>
    <t>HDFC Bank and 50100214574176</t>
  </si>
  <si>
    <t>#2/1B near Bapuji layout</t>
  </si>
  <si>
    <t>Rajeev Gandhi layout</t>
  </si>
  <si>
    <t>Vijaynagar</t>
  </si>
  <si>
    <t>Karnataka-560040</t>
  </si>
  <si>
    <t>Vinod V</t>
  </si>
  <si>
    <t>Karnataka-560072</t>
  </si>
  <si>
    <t>Moodalpalya</t>
  </si>
  <si>
    <t>Svgnagar</t>
  </si>
  <si>
    <t>#13,1st main road,Huchappa layout</t>
  </si>
  <si>
    <t>English</t>
  </si>
  <si>
    <t>Kannada</t>
  </si>
  <si>
    <t>Tamil</t>
  </si>
  <si>
    <t>Telugu</t>
  </si>
  <si>
    <t>A3</t>
  </si>
  <si>
    <t>Kalpana V</t>
  </si>
  <si>
    <t>PU/PUN/31643/EXM/238078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</si>
</sst>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9" fontId="38" fillId="0" borderId="64" xfId="0" applyNumberFormat="1"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indu885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Bindushree  V</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43252</v>
      </c>
      <c r="D3" s="458"/>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186</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183</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304</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Bindushree  V</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256</v>
      </c>
      <c r="B10" s="687"/>
      <c r="C10" s="687"/>
      <c r="D10" s="687"/>
      <c r="E10" s="38"/>
      <c r="F10" s="38"/>
      <c r="G10" s="38"/>
      <c r="H10" s="48"/>
    </row>
    <row r="11" spans="1:8" x14ac:dyDescent="0.25">
      <c r="A11" s="686" t="s">
        <v>257</v>
      </c>
      <c r="B11" s="687"/>
      <c r="C11" s="687"/>
      <c r="D11" s="687"/>
      <c r="E11" s="38"/>
      <c r="F11" s="38"/>
      <c r="G11" s="38"/>
      <c r="H11" s="48"/>
    </row>
    <row r="12" spans="1:8" x14ac:dyDescent="0.25">
      <c r="A12" s="686" t="s">
        <v>258</v>
      </c>
      <c r="B12" s="687"/>
      <c r="C12" s="687"/>
      <c r="D12" s="687"/>
      <c r="E12" s="38"/>
      <c r="F12" s="38"/>
      <c r="G12" s="38"/>
      <c r="H12" s="48"/>
    </row>
    <row r="13" spans="1:8" x14ac:dyDescent="0.25">
      <c r="A13" s="219" t="s">
        <v>259</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Bindushree</v>
      </c>
      <c r="C31" s="41">
        <f>MASTERSHEET!D4</f>
        <v>0</v>
      </c>
      <c r="D31" s="40"/>
      <c r="E31" s="41" t="str">
        <f>MASTERSHEET!F4</f>
        <v>V</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184</v>
      </c>
      <c r="B5" s="75"/>
      <c r="C5" s="75"/>
      <c r="D5" s="48"/>
      <c r="E5" s="38"/>
    </row>
    <row r="6" spans="1:5" x14ac:dyDescent="0.25">
      <c r="A6" s="49"/>
      <c r="B6" s="38"/>
      <c r="C6" s="38"/>
      <c r="D6" s="48"/>
      <c r="E6" s="38"/>
    </row>
    <row r="7" spans="1:5" x14ac:dyDescent="0.25">
      <c r="A7" s="49" t="s">
        <v>185</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Bindushree</v>
      </c>
      <c r="C11" s="41" t="str">
        <f>MASTERSHEET!F4</f>
        <v>V</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Bindushree</v>
      </c>
      <c r="C28" s="41" t="str">
        <f>MASTERSHEET!F4</f>
        <v>V</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256</v>
      </c>
      <c r="B9" s="687"/>
      <c r="C9" s="687"/>
      <c r="D9" s="687"/>
      <c r="E9" s="65"/>
      <c r="F9" s="38"/>
      <c r="G9" s="38"/>
      <c r="H9" s="38"/>
      <c r="I9" s="76"/>
      <c r="J9" s="81"/>
    </row>
    <row r="10" spans="1:10" ht="15" x14ac:dyDescent="0.25">
      <c r="A10" s="686" t="s">
        <v>257</v>
      </c>
      <c r="B10" s="687"/>
      <c r="C10" s="687"/>
      <c r="D10" s="687"/>
      <c r="E10" s="65"/>
      <c r="F10" s="38"/>
      <c r="G10" s="38"/>
      <c r="H10" s="38"/>
      <c r="I10" s="76"/>
      <c r="J10" s="81"/>
    </row>
    <row r="11" spans="1:10" ht="15" x14ac:dyDescent="0.25">
      <c r="A11" s="686" t="s">
        <v>258</v>
      </c>
      <c r="B11" s="687"/>
      <c r="C11" s="687"/>
      <c r="D11" s="687"/>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192</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191</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220</v>
      </c>
      <c r="B22" s="76"/>
      <c r="C22" s="76"/>
      <c r="D22" s="76"/>
      <c r="E22" s="76"/>
      <c r="F22" s="76"/>
      <c r="G22" s="76"/>
      <c r="H22" s="76"/>
      <c r="I22" s="76"/>
      <c r="J22" s="81"/>
    </row>
    <row r="23" spans="1:10" ht="15" x14ac:dyDescent="0.25">
      <c r="A23" s="68" t="s">
        <v>219</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Bindushree</v>
      </c>
      <c r="D28" s="41" t="str">
        <f>MASTERSHEET!F4</f>
        <v>V</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284</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64" t="s">
        <v>286</v>
      </c>
      <c r="C18" s="464"/>
      <c r="D18" s="464"/>
      <c r="E18" s="464"/>
      <c r="F18" s="38"/>
      <c r="G18" s="38"/>
      <c r="H18" s="81"/>
    </row>
    <row r="19" spans="1:8" ht="15" x14ac:dyDescent="0.25">
      <c r="A19" s="53" t="s">
        <v>287</v>
      </c>
      <c r="B19" s="464" t="s">
        <v>288</v>
      </c>
      <c r="C19" s="464"/>
      <c r="D19" s="464"/>
      <c r="E19" s="464"/>
      <c r="F19" s="38"/>
      <c r="G19" s="38"/>
      <c r="H19" s="81"/>
    </row>
    <row r="20" spans="1:8" ht="15" x14ac:dyDescent="0.25">
      <c r="A20" s="53" t="s">
        <v>289</v>
      </c>
      <c r="B20" s="464" t="s">
        <v>290</v>
      </c>
      <c r="C20" s="464"/>
      <c r="D20" s="464"/>
      <c r="E20" s="464"/>
      <c r="F20" s="38"/>
      <c r="G20" s="70"/>
      <c r="H20" s="81"/>
    </row>
    <row r="21" spans="1:8" ht="15" x14ac:dyDescent="0.25">
      <c r="A21" s="92" t="s">
        <v>291</v>
      </c>
      <c r="B21" s="464" t="s">
        <v>292</v>
      </c>
      <c r="C21" s="464"/>
      <c r="D21" s="464"/>
      <c r="E21" s="464"/>
      <c r="F21" s="38"/>
      <c r="G21" s="38"/>
      <c r="H21" s="81"/>
    </row>
    <row r="22" spans="1:8" ht="15" x14ac:dyDescent="0.25">
      <c r="A22" s="53" t="s">
        <v>293</v>
      </c>
      <c r="B22" s="464" t="s">
        <v>294</v>
      </c>
      <c r="C22" s="464"/>
      <c r="D22" s="464"/>
      <c r="E22" s="464"/>
      <c r="F22" s="38"/>
      <c r="G22" s="70"/>
      <c r="H22" s="81"/>
    </row>
    <row r="23" spans="1:8" ht="15" x14ac:dyDescent="0.25">
      <c r="A23" s="53" t="s">
        <v>295</v>
      </c>
      <c r="B23" s="464" t="s">
        <v>296</v>
      </c>
      <c r="C23" s="464"/>
      <c r="D23" s="464"/>
      <c r="E23" s="464"/>
      <c r="F23" s="38"/>
      <c r="G23" s="38"/>
      <c r="H23" s="81"/>
    </row>
    <row r="24" spans="1:8" ht="15" x14ac:dyDescent="0.25">
      <c r="A24" s="92" t="s">
        <v>297</v>
      </c>
      <c r="B24" s="464" t="s">
        <v>294</v>
      </c>
      <c r="C24" s="464"/>
      <c r="D24" s="464"/>
      <c r="E24" s="464"/>
      <c r="F24" s="38"/>
      <c r="G24" s="93"/>
      <c r="H24" s="81"/>
    </row>
    <row r="25" spans="1:8" ht="15" x14ac:dyDescent="0.25">
      <c r="A25" s="92" t="s">
        <v>298</v>
      </c>
      <c r="B25" s="464" t="s">
        <v>299</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256</v>
      </c>
      <c r="B7" s="687"/>
      <c r="C7" s="687"/>
      <c r="D7" s="687"/>
      <c r="I7" s="81"/>
    </row>
    <row r="8" spans="1:9" s="76" customFormat="1" ht="14.25" x14ac:dyDescent="0.2">
      <c r="A8" s="686" t="s">
        <v>257</v>
      </c>
      <c r="B8" s="687"/>
      <c r="C8" s="687"/>
      <c r="D8" s="687"/>
      <c r="I8" s="81"/>
    </row>
    <row r="9" spans="1:9" s="76" customFormat="1" ht="14.25" x14ac:dyDescent="0.2">
      <c r="A9" s="686" t="s">
        <v>258</v>
      </c>
      <c r="B9" s="687"/>
      <c r="C9" s="687"/>
      <c r="D9" s="687"/>
      <c r="I9" s="81"/>
    </row>
    <row r="10" spans="1:9" s="76" customFormat="1" ht="14.25" x14ac:dyDescent="0.2">
      <c r="A10" s="219" t="s">
        <v>259</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80" zoomScaleNormal="80" workbookViewId="0">
      <selection activeCell="D40" sqref="D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176</v>
      </c>
      <c r="B1" s="490"/>
      <c r="C1" s="490"/>
      <c r="D1" s="490"/>
      <c r="E1" s="490"/>
      <c r="F1" s="491"/>
      <c r="G1" s="161"/>
      <c r="H1" s="140"/>
      <c r="W1" s="165" t="s">
        <v>190</v>
      </c>
    </row>
    <row r="2" spans="1:41" s="165" customFormat="1" ht="18" customHeight="1" thickBot="1" x14ac:dyDescent="0.35">
      <c r="A2" s="492"/>
      <c r="B2" s="493"/>
      <c r="C2" s="493"/>
      <c r="D2" s="493"/>
      <c r="E2" s="493"/>
      <c r="F2" s="494"/>
      <c r="G2" s="144"/>
      <c r="H2" s="141"/>
      <c r="S2" s="175" t="s">
        <v>332</v>
      </c>
      <c r="T2" s="177" t="s">
        <v>333</v>
      </c>
      <c r="W2" s="165" t="s">
        <v>188</v>
      </c>
    </row>
    <row r="3" spans="1:41" s="165" customFormat="1" ht="18" customHeight="1" thickBot="1" x14ac:dyDescent="0.35">
      <c r="A3" s="465"/>
      <c r="B3" s="466"/>
      <c r="C3" s="466"/>
      <c r="D3" s="466"/>
      <c r="E3" s="466"/>
      <c r="F3" s="475"/>
      <c r="G3" s="144"/>
      <c r="H3" s="141"/>
      <c r="R3" s="167" t="str">
        <f>S3</f>
        <v>Vinod   V</v>
      </c>
      <c r="S3" s="172" t="str">
        <f>CONCATENATE(B18," ",C18," ",D18)</f>
        <v>Vinod   V</v>
      </c>
      <c r="T3" s="173" t="str">
        <f>CONCATENATE(B19," ",C19," ",D19)</f>
        <v>kalpana  V</v>
      </c>
      <c r="W3" s="165" t="s">
        <v>187</v>
      </c>
    </row>
    <row r="4" spans="1:41" s="165" customFormat="1" ht="18" customHeight="1" x14ac:dyDescent="0.3">
      <c r="A4" s="449" t="s">
        <v>155</v>
      </c>
      <c r="B4" s="418" t="s">
        <v>468</v>
      </c>
      <c r="C4" s="452" t="s">
        <v>31</v>
      </c>
      <c r="D4" s="418"/>
      <c r="E4" s="452" t="s">
        <v>469</v>
      </c>
      <c r="F4" s="413" t="s">
        <v>470</v>
      </c>
      <c r="G4" s="144"/>
      <c r="H4" s="141"/>
      <c r="J4" s="167" t="s">
        <v>204</v>
      </c>
      <c r="L4" s="168" t="s">
        <v>190</v>
      </c>
      <c r="N4" s="169" t="s">
        <v>267</v>
      </c>
      <c r="R4" s="165" t="str">
        <f>CONCATENATE(B4," ",D4," ",F4)</f>
        <v>Bindushree  V</v>
      </c>
      <c r="W4" s="165" t="s">
        <v>189</v>
      </c>
    </row>
    <row r="5" spans="1:41" s="165" customFormat="1" ht="30.95" customHeight="1" x14ac:dyDescent="0.3">
      <c r="A5" s="451" t="s">
        <v>156</v>
      </c>
      <c r="B5" s="418" t="s">
        <v>471</v>
      </c>
      <c r="C5" s="430" t="s">
        <v>194</v>
      </c>
      <c r="D5" s="418" t="s">
        <v>494</v>
      </c>
      <c r="E5" s="430" t="s">
        <v>196</v>
      </c>
      <c r="F5" s="413" t="s">
        <v>200</v>
      </c>
      <c r="G5" s="144"/>
      <c r="H5" s="141"/>
      <c r="J5" s="167" t="s">
        <v>197</v>
      </c>
      <c r="L5" s="168" t="s">
        <v>188</v>
      </c>
      <c r="N5" s="169" t="s">
        <v>301</v>
      </c>
      <c r="R5" s="165" t="str">
        <f>F4</f>
        <v>V</v>
      </c>
      <c r="W5" s="165" t="s">
        <v>107</v>
      </c>
    </row>
    <row r="6" spans="1:41" s="165" customFormat="1" ht="18" customHeight="1" x14ac:dyDescent="0.3">
      <c r="A6" s="450" t="s">
        <v>157</v>
      </c>
      <c r="B6" s="419">
        <v>43252</v>
      </c>
      <c r="C6" s="430" t="s">
        <v>158</v>
      </c>
      <c r="D6" s="418" t="s">
        <v>472</v>
      </c>
      <c r="E6" s="430" t="s">
        <v>195</v>
      </c>
      <c r="F6" s="413">
        <v>8904516899</v>
      </c>
      <c r="G6" s="144"/>
      <c r="H6" s="141"/>
      <c r="J6" s="167" t="s">
        <v>198</v>
      </c>
      <c r="L6" s="168" t="s">
        <v>187</v>
      </c>
      <c r="N6" s="169" t="s">
        <v>302</v>
      </c>
      <c r="W6" s="165" t="s">
        <v>108</v>
      </c>
    </row>
    <row r="7" spans="1:41" s="165" customFormat="1" ht="18" customHeight="1" thickBot="1" x14ac:dyDescent="0.35">
      <c r="A7" s="450" t="s">
        <v>160</v>
      </c>
      <c r="B7" s="418" t="s">
        <v>473</v>
      </c>
      <c r="C7" s="430" t="s">
        <v>52</v>
      </c>
      <c r="D7" s="418" t="s">
        <v>474</v>
      </c>
      <c r="E7" s="430" t="s">
        <v>159</v>
      </c>
      <c r="F7" s="414" t="s">
        <v>475</v>
      </c>
      <c r="G7" s="144"/>
      <c r="H7" s="141"/>
      <c r="J7" s="167" t="s">
        <v>201</v>
      </c>
      <c r="L7" s="168" t="s">
        <v>218</v>
      </c>
      <c r="N7" s="169" t="s">
        <v>274</v>
      </c>
      <c r="O7" s="165" t="s">
        <v>276</v>
      </c>
      <c r="W7" s="165" t="s">
        <v>109</v>
      </c>
    </row>
    <row r="8" spans="1:41" s="165" customFormat="1" ht="18" customHeight="1" x14ac:dyDescent="0.3">
      <c r="A8" s="450" t="s">
        <v>53</v>
      </c>
      <c r="B8" s="419">
        <v>35355</v>
      </c>
      <c r="C8" s="430" t="s">
        <v>174</v>
      </c>
      <c r="D8" s="418" t="s">
        <v>472</v>
      </c>
      <c r="E8" s="430" t="s">
        <v>161</v>
      </c>
      <c r="F8" s="415"/>
      <c r="G8" s="144"/>
      <c r="H8" s="141"/>
      <c r="J8" s="167" t="s">
        <v>202</v>
      </c>
      <c r="L8" s="168" t="s">
        <v>107</v>
      </c>
      <c r="N8" s="169" t="s">
        <v>272</v>
      </c>
      <c r="R8" s="175" t="s">
        <v>330</v>
      </c>
      <c r="S8" s="176" t="s">
        <v>331</v>
      </c>
      <c r="T8" s="177" t="s">
        <v>28</v>
      </c>
      <c r="W8" s="165" t="s">
        <v>110</v>
      </c>
    </row>
    <row r="9" spans="1:41" s="165" customFormat="1" ht="18" hidden="1" customHeight="1" thickBot="1" x14ac:dyDescent="0.35">
      <c r="A9" s="3" t="s">
        <v>165</v>
      </c>
      <c r="B9" s="1"/>
      <c r="C9" s="4" t="s">
        <v>163</v>
      </c>
      <c r="D9" s="1"/>
      <c r="E9" s="4" t="s">
        <v>162</v>
      </c>
      <c r="F9" s="145"/>
      <c r="G9" s="144"/>
      <c r="H9" s="141"/>
      <c r="J9" s="167" t="s">
        <v>200</v>
      </c>
      <c r="L9" s="168" t="s">
        <v>108</v>
      </c>
      <c r="N9" s="169" t="s">
        <v>271</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169</v>
      </c>
      <c r="B10" s="1"/>
      <c r="C10" s="4" t="s">
        <v>166</v>
      </c>
      <c r="D10" s="1"/>
      <c r="E10" s="4" t="s">
        <v>167</v>
      </c>
      <c r="F10" s="1"/>
      <c r="G10" s="144"/>
      <c r="H10" s="141"/>
      <c r="J10" s="167" t="s">
        <v>206</v>
      </c>
      <c r="L10" s="168" t="s">
        <v>109</v>
      </c>
      <c r="N10" s="169" t="s">
        <v>268</v>
      </c>
      <c r="W10" s="165" t="s">
        <v>112</v>
      </c>
      <c r="AO10" s="165" t="s">
        <v>105</v>
      </c>
    </row>
    <row r="11" spans="1:41" s="165" customFormat="1" ht="18" hidden="1" customHeight="1" x14ac:dyDescent="0.3">
      <c r="A11" s="3" t="s">
        <v>164</v>
      </c>
      <c r="B11" s="1"/>
      <c r="C11" s="4" t="s">
        <v>168</v>
      </c>
      <c r="D11" s="1"/>
      <c r="E11" s="4" t="s">
        <v>170</v>
      </c>
      <c r="F11" s="145"/>
      <c r="G11" s="144"/>
      <c r="H11" s="141"/>
      <c r="J11" s="167" t="s">
        <v>205</v>
      </c>
      <c r="L11" s="168" t="s">
        <v>110</v>
      </c>
      <c r="N11" s="169" t="s">
        <v>273</v>
      </c>
      <c r="R11" s="170" t="str">
        <f>CONCATENATE(B25," ",B26)</f>
        <v>#2/1B near Bapuji layout Rajeev Gandhi layout</v>
      </c>
      <c r="S11" s="171"/>
      <c r="W11" s="165" t="s">
        <v>113</v>
      </c>
      <c r="AO11" s="165" t="s">
        <v>105</v>
      </c>
    </row>
    <row r="12" spans="1:41" s="165" customFormat="1" ht="63.75" hidden="1" thickBot="1" x14ac:dyDescent="0.35">
      <c r="A12" s="147" t="s">
        <v>282</v>
      </c>
      <c r="B12" s="148"/>
      <c r="C12" s="149" t="s">
        <v>300</v>
      </c>
      <c r="D12" s="148"/>
      <c r="E12" s="149" t="s">
        <v>283</v>
      </c>
      <c r="F12" s="150"/>
      <c r="G12" s="151" t="s">
        <v>281</v>
      </c>
      <c r="H12" s="141"/>
      <c r="J12" s="167" t="s">
        <v>199</v>
      </c>
      <c r="L12" s="168" t="s">
        <v>112</v>
      </c>
      <c r="N12" s="169" t="s">
        <v>270</v>
      </c>
      <c r="P12" s="165" t="s">
        <v>275</v>
      </c>
      <c r="R12" s="179" t="str">
        <f>CONCATENATE(B27," ",B28)</f>
        <v>Vijaynagar Bangalore</v>
      </c>
      <c r="S12" s="180"/>
    </row>
    <row r="13" spans="1:41" s="165" customFormat="1" ht="18" customHeight="1" thickBot="1" x14ac:dyDescent="0.35">
      <c r="A13" s="495"/>
      <c r="B13" s="496"/>
      <c r="C13" s="496"/>
      <c r="D13" s="496"/>
      <c r="E13" s="496"/>
      <c r="F13" s="496"/>
      <c r="G13" s="496"/>
      <c r="H13" s="141"/>
      <c r="J13" s="167" t="s">
        <v>203</v>
      </c>
      <c r="L13" s="168" t="s">
        <v>111</v>
      </c>
      <c r="N13" s="169" t="s">
        <v>269</v>
      </c>
      <c r="R13" s="172" t="str">
        <f>B29</f>
        <v>Karnataka-560040</v>
      </c>
      <c r="S13" s="173"/>
    </row>
    <row r="14" spans="1:41" s="165" customFormat="1" ht="18" customHeight="1" thickBot="1" x14ac:dyDescent="0.35">
      <c r="A14" s="423" t="s">
        <v>171</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348</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#2/1B near Bapuji layout Rajeev Gandhi layout Vijaynagar Bangalore Karnataka-560040</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c r="D18" s="418" t="s">
        <v>470</v>
      </c>
      <c r="E18" s="430" t="s">
        <v>442</v>
      </c>
      <c r="F18" s="419">
        <v>25116</v>
      </c>
      <c r="G18" s="418">
        <v>49</v>
      </c>
      <c r="H18" s="420" t="s">
        <v>477</v>
      </c>
    </row>
    <row r="19" spans="1:41" s="165" customFormat="1" ht="18" customHeight="1" thickBot="1" x14ac:dyDescent="0.35">
      <c r="A19" s="429" t="s">
        <v>75</v>
      </c>
      <c r="B19" s="421" t="s">
        <v>479</v>
      </c>
      <c r="C19" s="418"/>
      <c r="D19" s="418" t="s">
        <v>470</v>
      </c>
      <c r="E19" s="431" t="s">
        <v>441</v>
      </c>
      <c r="F19" s="422">
        <v>27856</v>
      </c>
      <c r="G19" s="418">
        <v>42</v>
      </c>
      <c r="H19" s="420" t="s">
        <v>478</v>
      </c>
    </row>
    <row r="20" spans="1:41" ht="18" customHeight="1" thickBot="1" x14ac:dyDescent="0.35">
      <c r="A20" s="488"/>
      <c r="B20" s="483"/>
      <c r="C20" s="483"/>
      <c r="D20" s="484"/>
      <c r="E20" s="143"/>
      <c r="F20" s="143"/>
      <c r="G20" s="143"/>
      <c r="H20" s="142"/>
      <c r="AO20" s="165"/>
    </row>
    <row r="21" spans="1:41" ht="18" customHeight="1" thickBot="1" x14ac:dyDescent="0.35">
      <c r="A21" s="454" t="s">
        <v>467</v>
      </c>
      <c r="B21" s="485" t="s">
        <v>480</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172</v>
      </c>
      <c r="B23" s="468"/>
      <c r="C23" s="468"/>
      <c r="D23" s="469"/>
      <c r="E23" s="479" t="s">
        <v>277</v>
      </c>
      <c r="F23" s="480"/>
      <c r="G23" s="481"/>
      <c r="H23" s="142"/>
    </row>
    <row r="24" spans="1:41" ht="18" customHeight="1" x14ac:dyDescent="0.3">
      <c r="A24" s="427" t="s">
        <v>82</v>
      </c>
      <c r="B24" s="443" t="s">
        <v>58</v>
      </c>
      <c r="C24" s="443" t="s">
        <v>175</v>
      </c>
      <c r="D24" s="443" t="s">
        <v>173</v>
      </c>
      <c r="E24" s="443" t="s">
        <v>278</v>
      </c>
      <c r="F24" s="443" t="s">
        <v>279</v>
      </c>
      <c r="G24" s="444" t="s">
        <v>280</v>
      </c>
      <c r="H24" s="432"/>
    </row>
    <row r="25" spans="1:41" ht="18" customHeight="1" x14ac:dyDescent="0.3">
      <c r="A25" s="428" t="s">
        <v>260</v>
      </c>
      <c r="B25" s="418" t="s">
        <v>481</v>
      </c>
      <c r="C25" s="433" t="s">
        <v>489</v>
      </c>
      <c r="D25" s="433"/>
      <c r="E25" s="434" t="s">
        <v>490</v>
      </c>
      <c r="F25" s="434" t="s">
        <v>490</v>
      </c>
      <c r="G25" s="434" t="s">
        <v>490</v>
      </c>
      <c r="H25" s="432"/>
    </row>
    <row r="26" spans="1:41" ht="18" customHeight="1" x14ac:dyDescent="0.3">
      <c r="A26" s="428" t="s">
        <v>261</v>
      </c>
      <c r="B26" s="418" t="s">
        <v>482</v>
      </c>
      <c r="C26" s="433" t="s">
        <v>488</v>
      </c>
      <c r="D26" s="433"/>
      <c r="E26" s="434" t="s">
        <v>491</v>
      </c>
      <c r="F26" s="434" t="s">
        <v>491</v>
      </c>
      <c r="G26" s="434" t="s">
        <v>491</v>
      </c>
      <c r="H26" s="432"/>
    </row>
    <row r="27" spans="1:41" ht="18" customHeight="1" x14ac:dyDescent="0.3">
      <c r="A27" s="428" t="s">
        <v>262</v>
      </c>
      <c r="B27" s="418" t="s">
        <v>483</v>
      </c>
      <c r="C27" s="433" t="s">
        <v>487</v>
      </c>
      <c r="D27" s="433"/>
      <c r="E27" s="434"/>
      <c r="F27" s="434"/>
      <c r="G27" s="434" t="s">
        <v>492</v>
      </c>
      <c r="H27" s="432"/>
    </row>
    <row r="28" spans="1:41" ht="18" customHeight="1" x14ac:dyDescent="0.3">
      <c r="A28" s="447" t="s">
        <v>263</v>
      </c>
      <c r="B28" s="418" t="s">
        <v>472</v>
      </c>
      <c r="C28" s="433" t="s">
        <v>472</v>
      </c>
      <c r="D28" s="433"/>
      <c r="E28" s="434"/>
      <c r="F28" s="434"/>
      <c r="G28" s="434" t="s">
        <v>493</v>
      </c>
      <c r="H28" s="432"/>
    </row>
    <row r="29" spans="1:41" ht="18" customHeight="1" x14ac:dyDescent="0.3">
      <c r="A29" s="447" t="s">
        <v>264</v>
      </c>
      <c r="B29" s="418" t="s">
        <v>484</v>
      </c>
      <c r="C29" s="433" t="s">
        <v>486</v>
      </c>
      <c r="D29" s="433"/>
      <c r="E29" s="434"/>
      <c r="F29" s="434"/>
      <c r="G29" s="435"/>
      <c r="H29" s="432"/>
    </row>
    <row r="30" spans="1:41" ht="18" customHeight="1" x14ac:dyDescent="0.3">
      <c r="A30" s="447" t="s">
        <v>64</v>
      </c>
      <c r="B30" s="433" t="s">
        <v>485</v>
      </c>
      <c r="C30" s="433" t="s">
        <v>485</v>
      </c>
      <c r="D30" s="433"/>
      <c r="E30" s="434"/>
      <c r="F30" s="434"/>
      <c r="G30" s="435"/>
      <c r="H30" s="432"/>
    </row>
    <row r="31" spans="1:41" ht="18" customHeight="1" x14ac:dyDescent="0.3">
      <c r="A31" s="447" t="s">
        <v>265</v>
      </c>
      <c r="B31" s="436"/>
      <c r="C31" s="436"/>
      <c r="D31" s="436"/>
      <c r="E31" s="434"/>
      <c r="F31" s="434"/>
      <c r="G31" s="435"/>
      <c r="H31" s="432"/>
    </row>
    <row r="32" spans="1:41" ht="18" customHeight="1" thickBot="1" x14ac:dyDescent="0.35">
      <c r="A32" s="453" t="s">
        <v>266</v>
      </c>
      <c r="B32" s="433">
        <v>7204156366</v>
      </c>
      <c r="C32" s="433">
        <v>7204156366</v>
      </c>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177</v>
      </c>
      <c r="B34" s="471"/>
      <c r="C34" s="471"/>
      <c r="D34" s="471"/>
      <c r="E34" s="471"/>
      <c r="F34" s="472"/>
      <c r="G34" s="439"/>
      <c r="H34" s="432"/>
    </row>
    <row r="35" spans="1:8" ht="25.5" x14ac:dyDescent="0.3">
      <c r="A35" s="427" t="s">
        <v>82</v>
      </c>
      <c r="B35" s="445" t="s">
        <v>178</v>
      </c>
      <c r="C35" s="445" t="s">
        <v>27</v>
      </c>
      <c r="D35" s="445" t="s">
        <v>70</v>
      </c>
      <c r="E35" s="445" t="s">
        <v>71</v>
      </c>
      <c r="F35" s="446" t="s">
        <v>72</v>
      </c>
      <c r="G35" s="439"/>
      <c r="H35" s="432"/>
    </row>
    <row r="36" spans="1:8" ht="38.25" x14ac:dyDescent="0.3">
      <c r="A36" s="447" t="s">
        <v>440</v>
      </c>
      <c r="B36" s="418" t="s">
        <v>485</v>
      </c>
      <c r="C36" s="418" t="s">
        <v>477</v>
      </c>
      <c r="D36" s="418" t="s">
        <v>472</v>
      </c>
      <c r="E36" s="418">
        <v>49</v>
      </c>
      <c r="F36" s="440">
        <v>1</v>
      </c>
      <c r="G36" s="439"/>
      <c r="H36" s="432"/>
    </row>
    <row r="37" spans="1:8" ht="18" customHeight="1" x14ac:dyDescent="0.3">
      <c r="A37" s="428" t="s">
        <v>37</v>
      </c>
      <c r="B37" s="418" t="s">
        <v>485</v>
      </c>
      <c r="C37" s="418" t="s">
        <v>477</v>
      </c>
      <c r="D37" s="418" t="s">
        <v>472</v>
      </c>
      <c r="E37" s="418">
        <v>49</v>
      </c>
      <c r="F37" s="440">
        <v>1</v>
      </c>
      <c r="G37" s="439"/>
      <c r="H37" s="432"/>
    </row>
    <row r="38" spans="1:8" ht="28.5" customHeight="1" x14ac:dyDescent="0.3">
      <c r="A38" s="448" t="s">
        <v>449</v>
      </c>
      <c r="B38" s="418" t="s">
        <v>485</v>
      </c>
      <c r="C38" s="418" t="s">
        <v>477</v>
      </c>
      <c r="D38" s="418" t="s">
        <v>472</v>
      </c>
      <c r="E38" s="418">
        <v>49</v>
      </c>
      <c r="F38" s="440">
        <v>1</v>
      </c>
      <c r="G38" s="439"/>
      <c r="H38" s="432"/>
    </row>
    <row r="39" spans="1:8" ht="18" customHeight="1" x14ac:dyDescent="0.3">
      <c r="A39" s="428" t="s">
        <v>60</v>
      </c>
      <c r="B39" s="418" t="s">
        <v>485</v>
      </c>
      <c r="C39" s="418" t="s">
        <v>477</v>
      </c>
      <c r="D39" s="418" t="s">
        <v>472</v>
      </c>
      <c r="E39" s="418">
        <v>49</v>
      </c>
      <c r="F39" s="440">
        <v>1</v>
      </c>
      <c r="G39" s="439"/>
      <c r="H39" s="432"/>
    </row>
    <row r="40" spans="1:8" ht="18" customHeight="1" thickBot="1" x14ac:dyDescent="0.35">
      <c r="A40" s="429" t="s">
        <v>181</v>
      </c>
      <c r="B40" s="433" t="s">
        <v>485</v>
      </c>
      <c r="C40" s="418" t="s">
        <v>477</v>
      </c>
      <c r="D40" s="441" t="s">
        <v>472</v>
      </c>
      <c r="E40" s="433">
        <v>49</v>
      </c>
      <c r="F40" s="442">
        <v>1</v>
      </c>
      <c r="G40" s="439"/>
      <c r="H40" s="432"/>
    </row>
    <row r="41" spans="1:8" ht="18" customHeight="1" x14ac:dyDescent="0.3">
      <c r="A41" s="476"/>
      <c r="B41" s="477"/>
      <c r="C41" s="477"/>
      <c r="D41" s="477"/>
      <c r="E41" s="477"/>
      <c r="F41" s="478"/>
      <c r="G41" s="143"/>
      <c r="H41" s="142"/>
    </row>
    <row r="42" spans="1:8" ht="18" hidden="1" customHeight="1" thickBot="1" x14ac:dyDescent="0.35">
      <c r="A42" s="465" t="s">
        <v>209</v>
      </c>
      <c r="B42" s="466"/>
      <c r="C42" s="466"/>
      <c r="D42" s="466"/>
      <c r="E42" s="466"/>
      <c r="F42" s="475"/>
      <c r="G42" s="143"/>
      <c r="H42" s="142"/>
    </row>
    <row r="43" spans="1:8" ht="18" hidden="1" customHeight="1" x14ac:dyDescent="0.3">
      <c r="A43" s="5"/>
      <c r="B43" s="8" t="s">
        <v>132</v>
      </c>
      <c r="C43" s="8" t="s">
        <v>349</v>
      </c>
      <c r="D43" s="8" t="s">
        <v>193</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213</v>
      </c>
      <c r="B47" s="1"/>
      <c r="C47" s="9"/>
      <c r="D47" s="1"/>
      <c r="E47" s="9"/>
      <c r="F47" s="158"/>
      <c r="G47" s="143"/>
      <c r="H47" s="142"/>
    </row>
    <row r="48" spans="1:8" ht="18" hidden="1" customHeight="1" x14ac:dyDescent="0.3">
      <c r="A48" s="6" t="s">
        <v>212</v>
      </c>
      <c r="B48" s="1"/>
      <c r="C48" s="9"/>
      <c r="D48" s="1"/>
      <c r="E48" s="1"/>
      <c r="F48" s="145"/>
      <c r="G48" s="143"/>
      <c r="H48" s="142"/>
    </row>
    <row r="49" spans="1:19" ht="18" hidden="1" customHeight="1" x14ac:dyDescent="0.3">
      <c r="A49" s="6" t="s">
        <v>210</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207</v>
      </c>
      <c r="B51" s="10"/>
      <c r="C51" s="10"/>
      <c r="D51" s="10"/>
      <c r="E51" s="10"/>
      <c r="F51" s="157"/>
      <c r="G51" s="143"/>
      <c r="H51" s="142"/>
    </row>
    <row r="52" spans="1:19" ht="18" hidden="1" customHeight="1" thickBot="1" x14ac:dyDescent="0.35">
      <c r="A52" s="152" t="s">
        <v>208</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347</v>
      </c>
      <c r="B55" s="8" t="s">
        <v>303</v>
      </c>
      <c r="C55" s="8" t="s">
        <v>47</v>
      </c>
      <c r="D55" s="8" t="s">
        <v>180</v>
      </c>
      <c r="E55" s="8" t="s">
        <v>179</v>
      </c>
      <c r="F55" s="8" t="s">
        <v>48</v>
      </c>
      <c r="G55" s="8" t="s">
        <v>61</v>
      </c>
      <c r="H55" s="11" t="s">
        <v>217</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182</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Bindushree</v>
      </c>
      <c r="B10" s="505">
        <f>MASTERSHEET!D4</f>
        <v>0</v>
      </c>
      <c r="C10" s="506" t="str">
        <f>MASTERSHEET!F4</f>
        <v>V</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43252</v>
      </c>
      <c r="C14" s="500"/>
    </row>
    <row r="15" spans="1:3" ht="14.25" x14ac:dyDescent="0.2">
      <c r="A15" s="19" t="s">
        <v>67</v>
      </c>
      <c r="B15" s="497" t="str">
        <f>MASTERSHEET!B5</f>
        <v>Software Associate</v>
      </c>
      <c r="C15" s="498"/>
    </row>
    <row r="16" spans="1:3" ht="14.25" x14ac:dyDescent="0.2">
      <c r="A16" s="19" t="s">
        <v>68</v>
      </c>
      <c r="B16" s="497" t="str">
        <f>MASTERSHEET!D5</f>
        <v>A3</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#2/1B near Bapuji layout</v>
      </c>
      <c r="B19" s="30" t="str">
        <f>MASTERSHEET!C25</f>
        <v>#13,1st main road,Huchappa layout</v>
      </c>
      <c r="C19" s="31">
        <f>MASTERSHEET!D25</f>
        <v>0</v>
      </c>
    </row>
    <row r="20" spans="1:3" x14ac:dyDescent="0.25">
      <c r="A20" s="29" t="str">
        <f>MASTERSHEET!B26</f>
        <v>Rajeev Gandhi layout</v>
      </c>
      <c r="B20" s="30" t="str">
        <f>MASTERSHEET!C26</f>
        <v>Svgnagar</v>
      </c>
      <c r="C20" s="31">
        <f>MASTERSHEET!D26</f>
        <v>0</v>
      </c>
    </row>
    <row r="21" spans="1:3" x14ac:dyDescent="0.25">
      <c r="A21" s="29" t="str">
        <f>MASTERSHEET!B27</f>
        <v>Vijaynagar</v>
      </c>
      <c r="B21" s="30" t="str">
        <f>MASTERSHEET!C27</f>
        <v>Moodalpalya</v>
      </c>
      <c r="C21" s="31">
        <f>MASTERSHEET!D27</f>
        <v>0</v>
      </c>
    </row>
    <row r="22" spans="1:3" x14ac:dyDescent="0.25">
      <c r="A22" s="29" t="str">
        <f>MASTERSHEET!B28</f>
        <v>Bangalore</v>
      </c>
      <c r="B22" s="30" t="str">
        <f>MASTERSHEET!C28</f>
        <v>Bangalore</v>
      </c>
      <c r="C22" s="31">
        <f>MASTERSHEET!D28</f>
        <v>0</v>
      </c>
    </row>
    <row r="23" spans="1:3" x14ac:dyDescent="0.25">
      <c r="A23" s="29" t="str">
        <f>MASTERSHEET!B29</f>
        <v>Karnataka-560040</v>
      </c>
      <c r="B23" s="30" t="str">
        <f>MASTERSHEET!C29</f>
        <v>Karnataka-560072</v>
      </c>
      <c r="C23" s="31">
        <f>MASTERSHEET!D29</f>
        <v>0</v>
      </c>
    </row>
    <row r="24" spans="1:3" ht="14.25" x14ac:dyDescent="0.2">
      <c r="A24" s="28" t="s">
        <v>64</v>
      </c>
      <c r="B24" s="192" t="s">
        <v>64</v>
      </c>
      <c r="C24" s="193" t="s">
        <v>64</v>
      </c>
    </row>
    <row r="25" spans="1:3" x14ac:dyDescent="0.25">
      <c r="A25" s="29" t="str">
        <f>MASTERSHEET!B30</f>
        <v>Vinod V</v>
      </c>
      <c r="B25" s="30" t="str">
        <f>MASTERSHEET!C30</f>
        <v>Vinod V</v>
      </c>
      <c r="C25" s="31">
        <f>MASTERSHEET!D30</f>
        <v>0</v>
      </c>
    </row>
    <row r="26" spans="1:3" ht="14.25" x14ac:dyDescent="0.2">
      <c r="A26" s="28" t="s">
        <v>62</v>
      </c>
      <c r="B26" s="192" t="s">
        <v>62</v>
      </c>
      <c r="C26" s="193" t="s">
        <v>62</v>
      </c>
    </row>
    <row r="27" spans="1:3" x14ac:dyDescent="0.25">
      <c r="A27" s="29">
        <f>MASTERSHEET!B32</f>
        <v>7204156366</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7204156366</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bindu8856@gmail.com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35355</v>
      </c>
      <c r="C41" s="21"/>
    </row>
    <row r="42" spans="1:3" x14ac:dyDescent="0.25">
      <c r="A42" s="29"/>
      <c r="B42" s="30"/>
      <c r="C42" s="21"/>
    </row>
    <row r="43" spans="1:3" x14ac:dyDescent="0.25">
      <c r="A43" s="32" t="s">
        <v>15</v>
      </c>
      <c r="B43" s="30" t="str">
        <f>MASTERSHEET!D8</f>
        <v>Bangalore</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8904516899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211</v>
      </c>
      <c r="D11" s="196" t="s">
        <v>214</v>
      </c>
      <c r="E11" s="196" t="s">
        <v>39</v>
      </c>
      <c r="F11" s="196" t="s">
        <v>40</v>
      </c>
      <c r="G11" s="196" t="s">
        <v>41</v>
      </c>
      <c r="H11" s="196" t="s">
        <v>215</v>
      </c>
      <c r="I11" s="198" t="s">
        <v>210</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303</v>
      </c>
      <c r="H22" s="210" t="s">
        <v>216</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9"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BINDUSHREE    V</v>
      </c>
      <c r="C11" s="520"/>
      <c r="D11" s="520"/>
      <c r="E11" s="250" t="s">
        <v>425</v>
      </c>
      <c r="F11" s="278">
        <v>93941</v>
      </c>
      <c r="G11" s="250"/>
      <c r="H11" s="251"/>
    </row>
    <row r="12" spans="1:13" ht="32.25" customHeight="1" x14ac:dyDescent="0.25">
      <c r="A12" s="521" t="str">
        <f>PROPER(MASTERSHEET!B25&amp;" "&amp;MASTERSHEET!B26&amp;" "&amp;MASTERSHEET!B27&amp;" "&amp;MASTERSHEET!B28&amp;" "&amp;MASTERSHEET!B29)</f>
        <v>#2/1B Near Bapuji Layout Rajeev Gandhi Layout Vijaynagar Bangalore Karnataka-560040</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Vinod V</v>
      </c>
      <c r="E17" s="269" t="s">
        <v>477</v>
      </c>
      <c r="F17" s="266" t="str">
        <f>+MASTERSHEET!D36</f>
        <v>Bangalore</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432</v>
      </c>
      <c r="D20" s="266" t="str">
        <f>+MASTERSHEET!B36</f>
        <v>Vinod V</v>
      </c>
      <c r="E20" s="266" t="s">
        <v>477</v>
      </c>
      <c r="F20" s="266" t="str">
        <f>+MASTERSHEET!D36</f>
        <v>Bangalore</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Vinod V</v>
      </c>
      <c r="E23" s="416" t="s">
        <v>477</v>
      </c>
      <c r="F23" s="266" t="str">
        <f>+MASTERSHEET!D36</f>
        <v>Bangalore</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c r="E36" s="260"/>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D26" sqref="D26:D27"/>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450</v>
      </c>
      <c r="B7" s="543"/>
      <c r="C7" s="543"/>
      <c r="D7" s="543"/>
      <c r="E7" s="543"/>
      <c r="F7" s="543"/>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28" t="str">
        <f>+MASTERSHEET!B4&amp;" "&amp;MASTERSHEET!D4&amp;" "&amp;MASTERSHEET!F4</f>
        <v>Bindushree  V</v>
      </c>
      <c r="C10" s="528"/>
      <c r="D10" s="405" t="s">
        <v>453</v>
      </c>
      <c r="E10" s="404">
        <v>93941</v>
      </c>
      <c r="F10" s="38"/>
      <c r="G10" s="48"/>
    </row>
    <row r="11" spans="1:7" ht="21" customHeight="1" x14ac:dyDescent="0.25">
      <c r="A11" s="49" t="s">
        <v>54</v>
      </c>
      <c r="B11" s="37" t="str">
        <f>PROPER(MASTERSHEET!B25&amp;" "&amp;MASTERSHEET!B26&amp;" "&amp;MASTERSHEET!B27&amp;" "&amp;MASTERSHEET!B28&amp;" "&amp;MASTERSHEET!B29)</f>
        <v>#2/1B Near Bapuji Layout Rajeev Gandhi Layout Vijaynagar Bangalore Karnataka-560040</v>
      </c>
      <c r="C11" s="38"/>
      <c r="D11" s="38"/>
      <c r="E11" s="38"/>
      <c r="F11" s="38"/>
      <c r="G11" s="48"/>
    </row>
    <row r="12" spans="1:7" ht="30" customHeight="1" x14ac:dyDescent="0.25">
      <c r="A12" s="535" t="s">
        <v>463</v>
      </c>
      <c r="B12" s="536"/>
      <c r="C12" s="536"/>
      <c r="D12" s="536"/>
      <c r="E12" s="536"/>
      <c r="F12" s="536"/>
      <c r="G12" s="537"/>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454</v>
      </c>
      <c r="D15" s="544" t="s">
        <v>455</v>
      </c>
      <c r="E15" s="38"/>
      <c r="F15" s="38"/>
      <c r="G15" s="48"/>
    </row>
    <row r="16" spans="1:7" ht="15.75" thickBot="1" x14ac:dyDescent="0.3">
      <c r="A16" s="49"/>
      <c r="B16" s="519"/>
      <c r="C16" s="545"/>
      <c r="D16" s="545"/>
      <c r="E16" s="38"/>
      <c r="F16" s="38"/>
      <c r="G16" s="48"/>
    </row>
    <row r="17" spans="1:7" ht="15.75" thickBot="1" x14ac:dyDescent="0.3">
      <c r="A17" s="49"/>
      <c r="B17" s="401" t="s">
        <v>456</v>
      </c>
      <c r="C17" s="260" t="str">
        <f>+MASTERSHEET!B37</f>
        <v>Vinod V</v>
      </c>
      <c r="D17" s="260" t="s">
        <v>495</v>
      </c>
      <c r="E17" s="38"/>
      <c r="F17" s="38"/>
      <c r="G17" s="48"/>
    </row>
    <row r="18" spans="1:7" x14ac:dyDescent="0.25">
      <c r="A18" s="49"/>
      <c r="B18" s="518" t="s">
        <v>457</v>
      </c>
      <c r="C18" s="518" t="str">
        <f>+MASTERSHEET!C37</f>
        <v>Father</v>
      </c>
      <c r="D18" s="518" t="s">
        <v>478</v>
      </c>
      <c r="E18" s="38"/>
      <c r="F18" s="38"/>
      <c r="G18" s="48"/>
    </row>
    <row r="19" spans="1:7" ht="15.75" thickBot="1" x14ac:dyDescent="0.3">
      <c r="A19" s="49"/>
      <c r="B19" s="519"/>
      <c r="C19" s="519"/>
      <c r="D19" s="519"/>
      <c r="E19" s="38"/>
      <c r="F19" s="38"/>
      <c r="G19" s="48"/>
    </row>
    <row r="20" spans="1:7" x14ac:dyDescent="0.25">
      <c r="A20" s="49"/>
      <c r="B20" s="526" t="s">
        <v>458</v>
      </c>
      <c r="C20" s="518" t="str">
        <f>+MASTERSHEET!D37</f>
        <v>Bangalore</v>
      </c>
      <c r="D20" s="518" t="s">
        <v>472</v>
      </c>
      <c r="E20" s="38"/>
      <c r="F20" s="38"/>
      <c r="G20" s="48"/>
    </row>
    <row r="21" spans="1:7" x14ac:dyDescent="0.25">
      <c r="A21" s="49"/>
      <c r="B21" s="538"/>
      <c r="C21" s="539"/>
      <c r="D21" s="539"/>
      <c r="E21" s="38"/>
      <c r="F21" s="38"/>
      <c r="G21" s="48"/>
    </row>
    <row r="22" spans="1:7" x14ac:dyDescent="0.25">
      <c r="A22" s="49"/>
      <c r="B22" s="538"/>
      <c r="C22" s="539"/>
      <c r="D22" s="539"/>
      <c r="E22" s="38"/>
      <c r="F22" s="38"/>
      <c r="G22" s="48"/>
    </row>
    <row r="23" spans="1:7" x14ac:dyDescent="0.25">
      <c r="A23" s="49"/>
      <c r="B23" s="538"/>
      <c r="C23" s="539"/>
      <c r="D23" s="539"/>
      <c r="E23" s="38"/>
      <c r="F23" s="38"/>
      <c r="G23" s="48"/>
    </row>
    <row r="24" spans="1:7" x14ac:dyDescent="0.25">
      <c r="A24" s="49"/>
      <c r="B24" s="538"/>
      <c r="C24" s="539"/>
      <c r="D24" s="539"/>
      <c r="E24" s="38"/>
      <c r="F24" s="38"/>
      <c r="G24" s="48"/>
    </row>
    <row r="25" spans="1:7" ht="15.75" thickBot="1" x14ac:dyDescent="0.3">
      <c r="A25" s="49"/>
      <c r="B25" s="527"/>
      <c r="C25" s="519"/>
      <c r="D25" s="519"/>
      <c r="E25" s="38"/>
      <c r="F25" s="38"/>
      <c r="G25" s="48"/>
    </row>
    <row r="26" spans="1:7" x14ac:dyDescent="0.25">
      <c r="A26" s="49"/>
      <c r="B26" s="540" t="s">
        <v>459</v>
      </c>
      <c r="C26" s="525">
        <v>0.5</v>
      </c>
      <c r="D26" s="525">
        <v>0.5</v>
      </c>
      <c r="E26" s="38"/>
      <c r="F26" s="38"/>
      <c r="G26" s="48"/>
    </row>
    <row r="27" spans="1:7" ht="15.75" thickBot="1" x14ac:dyDescent="0.3">
      <c r="A27" s="49"/>
      <c r="B27" s="541"/>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9" t="s">
        <v>460</v>
      </c>
      <c r="B30" s="530"/>
      <c r="C30" s="530"/>
      <c r="D30" s="530"/>
      <c r="E30" s="530"/>
      <c r="F30" s="530"/>
      <c r="G30" s="531"/>
    </row>
    <row r="31" spans="1:7" x14ac:dyDescent="0.25">
      <c r="A31" s="49"/>
      <c r="B31" s="38"/>
      <c r="C31" s="38"/>
      <c r="D31" s="38"/>
      <c r="E31" s="38"/>
      <c r="F31" s="38"/>
      <c r="G31" s="48"/>
    </row>
    <row r="32" spans="1:7" ht="51" customHeight="1" x14ac:dyDescent="0.25">
      <c r="A32" s="532" t="s">
        <v>461</v>
      </c>
      <c r="B32" s="533"/>
      <c r="C32" s="533"/>
      <c r="D32" s="533"/>
      <c r="E32" s="533"/>
      <c r="F32" s="533"/>
      <c r="G32" s="534"/>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c r="D36" s="260"/>
      <c r="E36" s="38"/>
      <c r="F36" s="38"/>
      <c r="G36" s="48"/>
    </row>
    <row r="37" spans="1:7" x14ac:dyDescent="0.25">
      <c r="A37" s="49"/>
      <c r="B37" s="526" t="s">
        <v>437</v>
      </c>
      <c r="C37" s="518"/>
      <c r="D37" s="518"/>
      <c r="E37" s="38"/>
      <c r="F37" s="38"/>
      <c r="G37" s="48"/>
    </row>
    <row r="38" spans="1:7" ht="15.75" thickBot="1" x14ac:dyDescent="0.3">
      <c r="A38" s="49"/>
      <c r="B38" s="527"/>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439</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abSelected="1" topLeftCell="A10" workbookViewId="0">
      <selection activeCell="D23" sqref="D23:F25"/>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306</v>
      </c>
      <c r="G6" s="292">
        <v>93941</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221</v>
      </c>
      <c r="C9" s="582"/>
      <c r="D9" s="582"/>
      <c r="E9" s="582"/>
      <c r="F9" s="582"/>
      <c r="G9" s="583"/>
    </row>
    <row r="10" spans="1:9" x14ac:dyDescent="0.25">
      <c r="B10" s="581" t="s">
        <v>222</v>
      </c>
      <c r="C10" s="582"/>
      <c r="D10" s="582"/>
      <c r="E10" s="582"/>
      <c r="F10" s="582"/>
      <c r="G10" s="583"/>
    </row>
    <row r="11" spans="1:9" ht="15.75" customHeight="1" x14ac:dyDescent="0.25">
      <c r="B11" s="581" t="s">
        <v>223</v>
      </c>
      <c r="C11" s="582"/>
      <c r="D11" s="582"/>
      <c r="E11" s="582"/>
      <c r="F11" s="582"/>
      <c r="G11" s="583"/>
    </row>
    <row r="12" spans="1:9" ht="15.75" customHeight="1" x14ac:dyDescent="0.25">
      <c r="B12" s="296"/>
      <c r="C12" s="297"/>
      <c r="D12" s="297"/>
      <c r="E12" s="297"/>
      <c r="F12" s="297"/>
      <c r="G12" s="298"/>
    </row>
    <row r="13" spans="1:9" x14ac:dyDescent="0.25">
      <c r="B13" s="584" t="s">
        <v>224</v>
      </c>
      <c r="C13" s="585"/>
      <c r="D13" s="585"/>
      <c r="E13" s="585"/>
      <c r="F13" s="585"/>
      <c r="G13" s="586"/>
    </row>
    <row r="14" spans="1:9" x14ac:dyDescent="0.25">
      <c r="B14" s="587" t="s">
        <v>307</v>
      </c>
      <c r="C14" s="588"/>
      <c r="D14" s="588"/>
      <c r="E14" s="588"/>
      <c r="F14" s="588"/>
      <c r="G14" s="589"/>
    </row>
    <row r="15" spans="1:9" x14ac:dyDescent="0.25">
      <c r="B15" s="299"/>
      <c r="C15" s="300"/>
      <c r="D15" s="300"/>
      <c r="E15" s="300"/>
      <c r="F15" s="300"/>
      <c r="G15" s="301"/>
    </row>
    <row r="16" spans="1:9" x14ac:dyDescent="0.25">
      <c r="B16" s="302" t="s">
        <v>308</v>
      </c>
      <c r="C16" s="303" t="s">
        <v>329</v>
      </c>
      <c r="D16" s="304" t="str">
        <f>UPPER(MASTERSHEET!R4)</f>
        <v>BINDUSHREE  V</v>
      </c>
      <c r="E16" s="297"/>
      <c r="F16" s="297"/>
      <c r="G16" s="298"/>
    </row>
    <row r="17" spans="2:7" x14ac:dyDescent="0.25">
      <c r="B17" s="302" t="s">
        <v>309</v>
      </c>
      <c r="C17" s="303" t="s">
        <v>329</v>
      </c>
      <c r="D17" s="417" t="str">
        <f>UPPER(MASTERSHEET!R3&amp;"/"&amp;MASTERSHEET!R9)</f>
        <v xml:space="preserve">VINOD   V/  </v>
      </c>
      <c r="E17" s="297"/>
      <c r="F17" s="297"/>
      <c r="G17" s="298"/>
    </row>
    <row r="18" spans="2:7" x14ac:dyDescent="0.25">
      <c r="B18" s="302" t="s">
        <v>310</v>
      </c>
      <c r="C18" s="303" t="s">
        <v>329</v>
      </c>
      <c r="D18" s="305">
        <f>MASTERSHEET!B8</f>
        <v>35355</v>
      </c>
      <c r="E18" s="297"/>
      <c r="F18" s="297"/>
      <c r="G18" s="298"/>
    </row>
    <row r="19" spans="2:7" x14ac:dyDescent="0.25">
      <c r="B19" s="302" t="s">
        <v>311</v>
      </c>
      <c r="C19" s="303" t="s">
        <v>329</v>
      </c>
      <c r="D19" s="306" t="str">
        <f>UPPER(MASTERSHEET!B7)</f>
        <v>FEMALE</v>
      </c>
      <c r="E19" s="297"/>
      <c r="F19" s="297"/>
      <c r="G19" s="298"/>
    </row>
    <row r="20" spans="2:7" ht="15.75" customHeight="1" x14ac:dyDescent="0.25">
      <c r="B20" s="302" t="s">
        <v>312</v>
      </c>
      <c r="C20" s="303" t="s">
        <v>329</v>
      </c>
      <c r="D20" s="307" t="str">
        <f>UPPER(MASTERSHEET!D7)</f>
        <v>UNMARRIED</v>
      </c>
      <c r="E20" s="297"/>
      <c r="F20" s="297"/>
      <c r="G20" s="298"/>
    </row>
    <row r="21" spans="2:7" x14ac:dyDescent="0.25">
      <c r="B21" s="302" t="s">
        <v>313</v>
      </c>
      <c r="C21" s="308"/>
      <c r="D21" s="309" t="s">
        <v>496</v>
      </c>
      <c r="E21" s="297"/>
      <c r="F21" s="297"/>
      <c r="G21" s="298"/>
    </row>
    <row r="22" spans="2:7" x14ac:dyDescent="0.25">
      <c r="B22" s="302" t="s">
        <v>314</v>
      </c>
      <c r="C22" s="303" t="s">
        <v>329</v>
      </c>
      <c r="D22" s="309" t="s">
        <v>496</v>
      </c>
      <c r="E22" s="310"/>
      <c r="F22" s="297"/>
      <c r="G22" s="298"/>
    </row>
    <row r="23" spans="2:7" x14ac:dyDescent="0.25">
      <c r="B23" s="302" t="s">
        <v>315</v>
      </c>
      <c r="C23" s="303" t="s">
        <v>329</v>
      </c>
      <c r="D23" s="580" t="str">
        <f>PROPER(CONCATENATE(MASTERSHEET!B25,", ",MASTERSHEET!B26," ,",MASTERSHEET!B27,", ",MASTERSHEET!B28," , ",MASTERSHEET!B29))</f>
        <v>#2/1B Near Bapuji Layout, Rajeev Gandhi Layout ,Vijaynagar, Bangalore , Karnataka-560040</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225</v>
      </c>
      <c r="C27" s="572"/>
      <c r="D27" s="572"/>
      <c r="E27" s="572"/>
      <c r="F27" s="572"/>
      <c r="G27" s="573"/>
    </row>
    <row r="28" spans="2:7" x14ac:dyDescent="0.25">
      <c r="B28" s="312"/>
      <c r="C28" s="303"/>
      <c r="D28" s="303"/>
      <c r="E28" s="303"/>
      <c r="F28" s="303"/>
      <c r="G28" s="313"/>
    </row>
    <row r="29" spans="2:7" x14ac:dyDescent="0.25">
      <c r="B29" s="574" t="s">
        <v>226</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227</v>
      </c>
      <c r="C32" s="321" t="s">
        <v>54</v>
      </c>
      <c r="D32" s="321" t="s">
        <v>228</v>
      </c>
      <c r="E32" s="321" t="s">
        <v>229</v>
      </c>
      <c r="F32" s="321" t="s">
        <v>230</v>
      </c>
      <c r="G32" s="321" t="s">
        <v>231</v>
      </c>
    </row>
    <row r="33" spans="1:8" ht="15.75" thickBot="1" x14ac:dyDescent="0.3">
      <c r="B33" s="322">
        <v>1</v>
      </c>
      <c r="C33" s="323">
        <v>2</v>
      </c>
      <c r="D33" s="323">
        <v>3</v>
      </c>
      <c r="E33" s="323">
        <v>4</v>
      </c>
      <c r="F33" s="323">
        <v>5</v>
      </c>
      <c r="G33" s="323">
        <v>6</v>
      </c>
    </row>
    <row r="34" spans="1:8" ht="15.75" thickBot="1" x14ac:dyDescent="0.3">
      <c r="B34" s="324" t="str">
        <f>+MASTERSHEET!B38</f>
        <v>Vinod V</v>
      </c>
      <c r="C34" s="325" t="str">
        <f>+MASTERSHEET!D38</f>
        <v>Bangalore</v>
      </c>
      <c r="D34" s="326" t="str">
        <f>+MASTERSHEET!C38</f>
        <v>Father</v>
      </c>
      <c r="E34" s="326">
        <f>+MASTERSHEET!E38</f>
        <v>49</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232</v>
      </c>
      <c r="C39" s="578"/>
      <c r="D39" s="578"/>
      <c r="E39" s="578"/>
      <c r="F39" s="578"/>
      <c r="G39" s="579"/>
    </row>
    <row r="40" spans="1:8" x14ac:dyDescent="0.25">
      <c r="B40" s="329" t="s">
        <v>233</v>
      </c>
      <c r="C40" s="297"/>
      <c r="D40" s="297"/>
      <c r="E40" s="297"/>
      <c r="F40" s="297"/>
      <c r="G40" s="298"/>
    </row>
    <row r="41" spans="1:8" x14ac:dyDescent="0.25">
      <c r="B41" s="329" t="s">
        <v>234</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316</v>
      </c>
      <c r="F44" s="591"/>
      <c r="G44" s="592"/>
    </row>
    <row r="45" spans="1:8" x14ac:dyDescent="0.25">
      <c r="B45" s="329" t="s">
        <v>235</v>
      </c>
      <c r="C45" s="297"/>
      <c r="D45" s="297"/>
      <c r="E45" s="309" t="s">
        <v>236</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317</v>
      </c>
      <c r="C50" s="582"/>
      <c r="D50" s="582"/>
      <c r="E50" s="582"/>
      <c r="F50" s="582"/>
      <c r="G50" s="583"/>
    </row>
    <row r="51" spans="2:7" x14ac:dyDescent="0.25">
      <c r="B51" s="296"/>
      <c r="C51" s="297"/>
      <c r="D51" s="297"/>
      <c r="E51" s="297"/>
      <c r="F51" s="297"/>
      <c r="G51" s="298"/>
    </row>
    <row r="52" spans="2:7" ht="28.5" customHeight="1" x14ac:dyDescent="0.25">
      <c r="B52" s="574" t="s">
        <v>237</v>
      </c>
      <c r="C52" s="575"/>
      <c r="D52" s="575"/>
      <c r="E52" s="575"/>
      <c r="F52" s="575"/>
      <c r="G52" s="576"/>
    </row>
    <row r="53" spans="2:7" ht="15.75" customHeight="1" thickBot="1" x14ac:dyDescent="0.3">
      <c r="B53" s="329"/>
      <c r="C53" s="297"/>
      <c r="D53" s="297"/>
      <c r="E53" s="297"/>
      <c r="F53" s="297"/>
      <c r="G53" s="298"/>
    </row>
    <row r="54" spans="2:7" ht="28.5" x14ac:dyDescent="0.25">
      <c r="B54" s="336" t="s">
        <v>318</v>
      </c>
      <c r="C54" s="337" t="s">
        <v>319</v>
      </c>
      <c r="D54" s="593" t="s">
        <v>53</v>
      </c>
      <c r="E54" s="593"/>
      <c r="F54" s="593" t="s">
        <v>320</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321</v>
      </c>
      <c r="C62" s="563"/>
      <c r="D62" s="563"/>
      <c r="E62" s="563"/>
      <c r="F62" s="563"/>
      <c r="G62" s="564"/>
    </row>
    <row r="63" spans="2:7" x14ac:dyDescent="0.25">
      <c r="B63" s="349"/>
      <c r="C63" s="350"/>
      <c r="D63" s="350"/>
      <c r="E63" s="350"/>
      <c r="F63" s="350"/>
      <c r="G63" s="351"/>
    </row>
    <row r="64" spans="2:7" ht="36" customHeight="1" thickBot="1" x14ac:dyDescent="0.3">
      <c r="B64" s="565" t="s">
        <v>322</v>
      </c>
      <c r="C64" s="566"/>
      <c r="D64" s="566"/>
      <c r="E64" s="566"/>
      <c r="F64" s="566"/>
      <c r="G64" s="567"/>
    </row>
    <row r="65" spans="2:9" x14ac:dyDescent="0.25">
      <c r="B65" s="568" t="s">
        <v>323</v>
      </c>
      <c r="C65" s="569"/>
      <c r="D65" s="570" t="s">
        <v>53</v>
      </c>
      <c r="E65" s="569"/>
      <c r="F65" s="595" t="s">
        <v>320</v>
      </c>
      <c r="G65" s="596"/>
    </row>
    <row r="66" spans="2:9" ht="15.75" thickBot="1" x14ac:dyDescent="0.3">
      <c r="B66" s="597">
        <v>1</v>
      </c>
      <c r="C66" s="598"/>
      <c r="D66" s="599">
        <v>2</v>
      </c>
      <c r="E66" s="598"/>
      <c r="F66" s="599">
        <v>3</v>
      </c>
      <c r="G66" s="600"/>
      <c r="I66" s="62" t="s">
        <v>327</v>
      </c>
    </row>
    <row r="67" spans="2:9" ht="15.75" thickBot="1" x14ac:dyDescent="0.3">
      <c r="B67" s="362"/>
      <c r="C67" s="363"/>
      <c r="D67" s="364"/>
      <c r="E67" s="365"/>
      <c r="F67" s="366"/>
      <c r="G67" s="367"/>
    </row>
    <row r="68" spans="2:9" x14ac:dyDescent="0.25">
      <c r="B68" s="601" t="str">
        <f>+MASTERSHEET!B18&amp;" "&amp;MASTERSHEET!C18&amp;" "&amp;MASTERSHEET!D18</f>
        <v>Vinod   V</v>
      </c>
      <c r="C68" s="602"/>
      <c r="D68" s="560">
        <f>+MASTERSHEET!F18</f>
        <v>25116</v>
      </c>
      <c r="E68" s="560"/>
      <c r="F68" s="603" t="str">
        <f>+MASTERSHEET!H18</f>
        <v>Father</v>
      </c>
      <c r="G68" s="603"/>
    </row>
    <row r="69" spans="2:9" ht="15.75" customHeight="1" x14ac:dyDescent="0.25">
      <c r="B69" s="604" t="str">
        <f>+MASTERSHEET!B19&amp;" "&amp;MASTERSHEET!C19&amp;" "&amp;MASTERSHEET!D19</f>
        <v>kalpana  V</v>
      </c>
      <c r="C69" s="605"/>
      <c r="D69" s="560">
        <f>+MASTERSHEET!F19</f>
        <v>27856</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43252</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316</v>
      </c>
      <c r="F74" s="591"/>
      <c r="G74" s="592"/>
    </row>
    <row r="75" spans="2:9" x14ac:dyDescent="0.25">
      <c r="B75" s="329" t="s">
        <v>238</v>
      </c>
      <c r="C75" s="297"/>
      <c r="D75" s="297"/>
      <c r="E75" s="309" t="s">
        <v>236</v>
      </c>
      <c r="F75" s="297"/>
      <c r="G75" s="298"/>
    </row>
    <row r="76" spans="2:9" ht="15.75" customHeight="1" x14ac:dyDescent="0.25">
      <c r="B76" s="296"/>
      <c r="C76" s="297"/>
      <c r="D76" s="297"/>
      <c r="E76" s="297"/>
      <c r="F76" s="297"/>
      <c r="G76" s="298"/>
    </row>
    <row r="77" spans="2:9" x14ac:dyDescent="0.25">
      <c r="B77" s="571" t="s">
        <v>239</v>
      </c>
      <c r="C77" s="572"/>
      <c r="D77" s="572"/>
      <c r="E77" s="572"/>
      <c r="F77" s="572"/>
      <c r="G77" s="573"/>
    </row>
    <row r="78" spans="2:9" x14ac:dyDescent="0.25">
      <c r="B78" s="587" t="s">
        <v>324</v>
      </c>
      <c r="C78" s="588"/>
      <c r="D78" s="588"/>
      <c r="E78" s="588"/>
      <c r="F78" s="610" t="str">
        <f>MASTERSHEET!R4</f>
        <v>Bindushree  V</v>
      </c>
      <c r="G78" s="611"/>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240</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448</v>
      </c>
      <c r="C87" s="297"/>
      <c r="D87" s="309" t="s">
        <v>305</v>
      </c>
      <c r="E87" s="38"/>
      <c r="F87" s="297"/>
      <c r="G87" s="298"/>
    </row>
    <row r="88" spans="1:8" x14ac:dyDescent="0.25">
      <c r="B88" s="353">
        <f>MASTERSHEET!B6</f>
        <v>43252</v>
      </c>
      <c r="C88" s="297"/>
      <c r="D88" s="615" t="s">
        <v>465</v>
      </c>
      <c r="E88" s="615"/>
      <c r="F88" s="615"/>
      <c r="G88" s="616"/>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612" t="s">
        <v>345</v>
      </c>
      <c r="C97" s="613"/>
      <c r="D97" s="613"/>
      <c r="E97" s="613"/>
      <c r="F97" s="613"/>
      <c r="G97" s="614"/>
      <c r="H97" s="38"/>
    </row>
    <row r="98" spans="2:8" ht="15.75" customHeight="1" x14ac:dyDescent="0.25">
      <c r="B98" s="612" t="s">
        <v>335</v>
      </c>
      <c r="C98" s="613"/>
      <c r="D98" s="613"/>
      <c r="E98" s="613"/>
      <c r="F98" s="613"/>
      <c r="G98" s="614"/>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612" t="s">
        <v>336</v>
      </c>
      <c r="C101" s="613"/>
      <c r="D101" s="613"/>
      <c r="E101" s="613"/>
      <c r="F101" s="613"/>
      <c r="G101" s="614"/>
      <c r="H101" s="38"/>
    </row>
    <row r="102" spans="2:8" ht="16.5" x14ac:dyDescent="0.25">
      <c r="B102" s="612" t="s">
        <v>337</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346</v>
      </c>
      <c r="C104" s="613"/>
      <c r="D104" s="613"/>
      <c r="E104" s="613"/>
      <c r="F104" s="613"/>
      <c r="G104" s="614"/>
      <c r="H104" s="38"/>
    </row>
    <row r="105" spans="2:8" ht="16.5" x14ac:dyDescent="0.25">
      <c r="B105" s="235" t="s">
        <v>338</v>
      </c>
      <c r="C105" s="239"/>
      <c r="D105" s="239"/>
      <c r="E105" s="239"/>
      <c r="F105" s="239"/>
      <c r="G105" s="240"/>
      <c r="H105" s="38"/>
    </row>
    <row r="106" spans="2:8" ht="16.5" x14ac:dyDescent="0.3">
      <c r="B106" s="222" t="s">
        <v>241</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612" t="s">
        <v>242</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341</v>
      </c>
      <c r="C111" s="547"/>
      <c r="D111" s="547"/>
      <c r="E111" s="547"/>
      <c r="F111" s="547"/>
      <c r="G111" s="548"/>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49" t="s">
        <v>446</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350</v>
      </c>
      <c r="B1" s="624"/>
      <c r="C1" s="624"/>
      <c r="D1" s="624"/>
      <c r="E1" s="624"/>
      <c r="F1" s="624"/>
      <c r="G1" s="624"/>
      <c r="H1" s="624"/>
      <c r="I1" s="625"/>
    </row>
    <row r="2" spans="1:10" x14ac:dyDescent="0.2">
      <c r="A2" s="626" t="s">
        <v>351</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352</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466</v>
      </c>
      <c r="B7" s="633"/>
      <c r="C7" s="633"/>
      <c r="D7" s="633"/>
      <c r="E7" s="633"/>
      <c r="F7" s="633"/>
      <c r="G7" s="633"/>
      <c r="H7" s="633"/>
      <c r="I7" s="634"/>
    </row>
    <row r="8" spans="1:10" x14ac:dyDescent="0.2">
      <c r="A8" s="377" t="s">
        <v>353</v>
      </c>
      <c r="B8" s="378"/>
      <c r="C8" s="378"/>
      <c r="D8" s="378"/>
      <c r="E8" s="378"/>
      <c r="F8" s="378"/>
      <c r="G8" s="378"/>
      <c r="H8" s="378"/>
      <c r="I8" s="379"/>
    </row>
    <row r="9" spans="1:10" x14ac:dyDescent="0.2">
      <c r="A9" s="632" t="s">
        <v>354</v>
      </c>
      <c r="B9" s="633"/>
      <c r="C9" s="633"/>
      <c r="D9" s="633"/>
      <c r="E9" s="633"/>
      <c r="F9" s="633"/>
      <c r="G9" s="633"/>
      <c r="H9" s="633"/>
      <c r="I9" s="634"/>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357</v>
      </c>
      <c r="B14" s="633"/>
      <c r="C14" s="633"/>
      <c r="D14" s="635" t="str">
        <f>UPPER(CONCATENATE(MASTERSHEET!B4," ", MASTERSHEET!D4," ",MASTERSHEET!F4))</f>
        <v>BINDUSHREE  V</v>
      </c>
      <c r="E14" s="635"/>
      <c r="F14" s="635"/>
      <c r="G14" s="635"/>
      <c r="H14" s="635"/>
      <c r="I14" s="636"/>
    </row>
    <row r="15" spans="1:10" ht="39" customHeight="1" x14ac:dyDescent="0.2">
      <c r="A15" s="617" t="s">
        <v>419</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420</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358</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359</v>
      </c>
      <c r="B21" s="638"/>
      <c r="C21" s="638"/>
      <c r="D21" s="638"/>
      <c r="E21" s="638"/>
      <c r="F21" s="638"/>
      <c r="G21" s="638"/>
      <c r="H21" s="638"/>
      <c r="I21" s="639"/>
    </row>
    <row r="22" spans="1:10" x14ac:dyDescent="0.2">
      <c r="A22" s="637" t="s">
        <v>360</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421</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361</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362</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363</v>
      </c>
      <c r="B30" s="652" t="s">
        <v>364</v>
      </c>
      <c r="C30" s="652"/>
      <c r="D30" s="652"/>
      <c r="E30" s="652"/>
      <c r="F30" s="652" t="s">
        <v>365</v>
      </c>
      <c r="G30" s="652"/>
      <c r="H30" s="385" t="s">
        <v>366</v>
      </c>
      <c r="I30" s="386" t="s">
        <v>367</v>
      </c>
    </row>
    <row r="31" spans="1:10" s="391" customFormat="1" ht="15" x14ac:dyDescent="0.25">
      <c r="A31" s="388" t="s">
        <v>368</v>
      </c>
      <c r="B31" s="653" t="s">
        <v>369</v>
      </c>
      <c r="C31" s="653"/>
      <c r="D31" s="653"/>
      <c r="E31" s="653"/>
      <c r="F31" s="653" t="s">
        <v>370</v>
      </c>
      <c r="G31" s="653"/>
      <c r="H31" s="389" t="s">
        <v>371</v>
      </c>
      <c r="I31" s="390" t="s">
        <v>372</v>
      </c>
    </row>
    <row r="32" spans="1:10" ht="12.75" customHeight="1" x14ac:dyDescent="0.2">
      <c r="A32" s="392" t="s">
        <v>373</v>
      </c>
      <c r="B32" s="654" t="str">
        <f>+MASTERSHEET!B39</f>
        <v>Vinod V</v>
      </c>
      <c r="C32" s="655"/>
      <c r="D32" s="655"/>
      <c r="E32" s="656"/>
      <c r="F32" s="654" t="str">
        <f>+MASTERSHEET!C39</f>
        <v>Father</v>
      </c>
      <c r="G32" s="656"/>
      <c r="H32" s="393">
        <f>+MASTERSHEET!E39</f>
        <v>49</v>
      </c>
      <c r="I32" s="394">
        <f>+MASTERSHEET!F39</f>
        <v>1</v>
      </c>
    </row>
    <row r="33" spans="1:256" x14ac:dyDescent="0.2">
      <c r="A33" s="392" t="s">
        <v>374</v>
      </c>
      <c r="B33" s="654"/>
      <c r="C33" s="655"/>
      <c r="D33" s="655"/>
      <c r="E33" s="656"/>
      <c r="F33" s="657"/>
      <c r="G33" s="657"/>
      <c r="H33" s="393"/>
      <c r="I33" s="395"/>
    </row>
    <row r="34" spans="1:256" x14ac:dyDescent="0.2">
      <c r="A34" s="392" t="s">
        <v>375</v>
      </c>
      <c r="B34" s="654"/>
      <c r="C34" s="655"/>
      <c r="D34" s="655"/>
      <c r="E34" s="656"/>
      <c r="F34" s="657"/>
      <c r="G34" s="657"/>
      <c r="H34" s="393"/>
      <c r="I34" s="395"/>
    </row>
    <row r="35" spans="1:256" x14ac:dyDescent="0.2">
      <c r="A35" s="392" t="s">
        <v>376</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377</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378</v>
      </c>
      <c r="C41" s="643"/>
      <c r="D41" s="643"/>
      <c r="E41" s="396" t="s">
        <v>329</v>
      </c>
      <c r="F41" s="644" t="str">
        <f>+D14</f>
        <v>BINDUSHREE  V</v>
      </c>
      <c r="G41" s="644"/>
      <c r="H41" s="644"/>
      <c r="I41" s="645"/>
    </row>
    <row r="42" spans="1:256" ht="14.25" customHeight="1" x14ac:dyDescent="0.2">
      <c r="A42" s="227">
        <v>2</v>
      </c>
      <c r="B42" s="643" t="s">
        <v>379</v>
      </c>
      <c r="C42" s="643"/>
      <c r="D42" s="643"/>
      <c r="E42" s="396" t="s">
        <v>329</v>
      </c>
      <c r="F42" s="646" t="str">
        <f>UPPER(+MASTERSHEET!B7)</f>
        <v>FEMALE</v>
      </c>
      <c r="G42" s="646"/>
      <c r="H42" s="646"/>
      <c r="I42" s="647"/>
    </row>
    <row r="43" spans="1:256" ht="15" customHeight="1" x14ac:dyDescent="0.2">
      <c r="A43" s="227">
        <v>3</v>
      </c>
      <c r="B43" s="643" t="s">
        <v>380</v>
      </c>
      <c r="C43" s="643"/>
      <c r="D43" s="643"/>
      <c r="E43" s="396" t="s">
        <v>329</v>
      </c>
      <c r="F43" s="648" t="s">
        <v>418</v>
      </c>
      <c r="G43" s="646"/>
      <c r="H43" s="646"/>
      <c r="I43" s="647"/>
    </row>
    <row r="44" spans="1:256" ht="15.75" customHeight="1" x14ac:dyDescent="0.2">
      <c r="A44" s="227">
        <v>4</v>
      </c>
      <c r="B44" s="643" t="s">
        <v>381</v>
      </c>
      <c r="C44" s="643"/>
      <c r="D44" s="643"/>
      <c r="E44" s="396" t="s">
        <v>329</v>
      </c>
      <c r="F44" s="646" t="str">
        <f>UPPER(+MASTERSHEET!D7)</f>
        <v>UNMARRIED</v>
      </c>
      <c r="G44" s="646"/>
      <c r="H44" s="646"/>
      <c r="I44" s="647"/>
    </row>
    <row r="45" spans="1:256" ht="18.75" customHeight="1" x14ac:dyDescent="0.2">
      <c r="A45" s="227">
        <v>5</v>
      </c>
      <c r="B45" s="643" t="s">
        <v>382</v>
      </c>
      <c r="C45" s="643"/>
      <c r="D45" s="643"/>
      <c r="E45" s="396" t="s">
        <v>329</v>
      </c>
      <c r="F45" s="648" t="str">
        <f>UPPER(+MASTERSHEET!D6)</f>
        <v>BANGALORE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383</v>
      </c>
      <c r="C46" s="643"/>
      <c r="D46" s="643"/>
      <c r="E46" s="396" t="s">
        <v>329</v>
      </c>
      <c r="F46" s="648" t="str">
        <f>UPPER(+MASTERSHEET!B5)</f>
        <v>SOFTWARE ASSOCIATE</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384</v>
      </c>
      <c r="C47" s="643"/>
      <c r="D47" s="643"/>
      <c r="E47" s="396" t="s">
        <v>329</v>
      </c>
      <c r="F47" s="666">
        <f>+MASTERSHEET!B6</f>
        <v>43252</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385</v>
      </c>
      <c r="C48" s="643"/>
      <c r="D48" s="643"/>
      <c r="E48" s="396" t="s">
        <v>329</v>
      </c>
      <c r="F48" s="676" t="str">
        <f>PROPER(CONCATENATE(MASTERSHEET!B25,", ",MASTERSHEET!B26," ,",MASTERSHEET!B27,", ",MASTERSHEET!B28," , ",MASTERSHEET!B29))</f>
        <v>#2/1B Near Bapuji Layout, Rajeev Gandhi Layout ,Vijaynagar, Bangalore , Karnataka-560040</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65"/>
      <c r="F52" s="665"/>
      <c r="G52" s="638" t="s">
        <v>388</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65"/>
      <c r="F53" s="665"/>
      <c r="G53" s="638" t="s">
        <v>168</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391</v>
      </c>
      <c r="B56" s="638"/>
      <c r="C56" s="232" t="str">
        <f>UPPER(+MASTERSHEET!D6 )</f>
        <v>BANGALORE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392</v>
      </c>
      <c r="B57" s="638"/>
      <c r="C57" s="233">
        <f>+MASTERSHEET!B6</f>
        <v>43252</v>
      </c>
      <c r="D57" s="232"/>
      <c r="E57" s="232"/>
      <c r="F57" s="671" t="s">
        <v>393</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394</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395</v>
      </c>
      <c r="B59" s="232"/>
      <c r="C59" s="232"/>
      <c r="D59" s="232"/>
      <c r="E59" s="232"/>
      <c r="F59" s="638" t="s">
        <v>396</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397</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398</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399</v>
      </c>
      <c r="B66" s="671"/>
      <c r="C66" s="671"/>
      <c r="D66" s="671"/>
      <c r="E66" s="671"/>
      <c r="F66" s="232"/>
      <c r="G66" s="671" t="s">
        <v>400</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79"/>
      <c r="C68" s="679"/>
      <c r="D68" s="679"/>
      <c r="E68" s="679"/>
      <c r="F68" s="369" t="s">
        <v>402</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403</v>
      </c>
      <c r="B71" s="679"/>
      <c r="C71" s="679"/>
      <c r="D71" s="679"/>
      <c r="E71" s="679"/>
      <c r="F71" s="369" t="s">
        <v>404</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405</v>
      </c>
      <c r="B74" s="638"/>
      <c r="C74" s="232" t="str">
        <f>UPPER(+MASTERSHEET!D6 )</f>
        <v>BANGALORE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392</v>
      </c>
      <c r="B75" s="638"/>
      <c r="C75" s="233">
        <f>+MASTERSHEET!B6</f>
        <v>43252</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406</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407</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445</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408</v>
      </c>
      <c r="B84" s="232"/>
      <c r="C84" s="232"/>
      <c r="D84" s="232"/>
      <c r="E84" s="638" t="s">
        <v>409</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410</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466</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411</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412</v>
      </c>
      <c r="F90" s="671"/>
      <c r="G90" s="671"/>
      <c r="H90" s="671"/>
      <c r="I90" s="672"/>
    </row>
    <row r="91" spans="1:256" s="406" customFormat="1" x14ac:dyDescent="0.2">
      <c r="A91" s="368"/>
      <c r="B91" s="232"/>
      <c r="C91" s="232"/>
      <c r="D91" s="232"/>
      <c r="E91" s="671" t="s">
        <v>413</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392</v>
      </c>
      <c r="B93" s="638"/>
      <c r="C93" s="233">
        <f>+C75</f>
        <v>43252</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414</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415</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393</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43252</v>
      </c>
      <c r="D104" s="372"/>
      <c r="E104" s="372"/>
      <c r="F104" s="671" t="s">
        <v>416</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417</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8"/>
      <c r="C7" s="528"/>
      <c r="D7" s="528"/>
      <c r="E7" s="528"/>
      <c r="F7" s="528"/>
      <c r="G7" s="682"/>
      <c r="H7" s="38"/>
    </row>
    <row r="8" spans="1:8" x14ac:dyDescent="0.25">
      <c r="A8" s="681" t="s">
        <v>55</v>
      </c>
      <c r="B8" s="528"/>
      <c r="C8" s="528"/>
      <c r="D8" s="528"/>
      <c r="E8" s="528"/>
      <c r="F8" s="528"/>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Bindushree</v>
      </c>
      <c r="D31" s="37">
        <f>MASTERSHEET!D4</f>
        <v>0</v>
      </c>
      <c r="E31" s="37" t="str">
        <f>MASTERSHEET!F4</f>
        <v>V</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 Bindushree</cp:lastModifiedBy>
  <cp:lastPrinted>2015-12-01T11:26:18Z</cp:lastPrinted>
  <dcterms:created xsi:type="dcterms:W3CDTF">2006-10-17T09:26:01Z</dcterms:created>
  <dcterms:modified xsi:type="dcterms:W3CDTF">2018-06-01T04:59:31Z</dcterms:modified>
</cp:coreProperties>
</file>