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1\Program Disperindag\Pendataan Sentra\data sentra\sentra 2021\"/>
    </mc:Choice>
  </mc:AlternateContent>
  <xr:revisionPtr revIDLastSave="0" documentId="13_ncr:1_{05D51E2D-038B-4997-977E-B48FF974FB5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kap" sheetId="5" r:id="rId1"/>
    <sheet name="Sentra" sheetId="4" r:id="rId2"/>
    <sheet name="UU" sheetId="6" state="hidden" r:id="rId3"/>
  </sheets>
  <definedNames>
    <definedName name="_xlnm.Print_Titles" localSheetId="1">Sentra!$6:$8</definedName>
    <definedName name="_xlnm.Print_Titles" localSheetId="2">UU!$6:$8</definedName>
  </definedNames>
  <calcPr calcId="191029"/>
</workbook>
</file>

<file path=xl/calcChain.xml><?xml version="1.0" encoding="utf-8"?>
<calcChain xmlns="http://schemas.openxmlformats.org/spreadsheetml/2006/main">
  <c r="O21" i="4" l="1"/>
  <c r="H12" i="5" s="1"/>
  <c r="N21" i="4"/>
  <c r="G12" i="5" s="1"/>
  <c r="O32" i="4"/>
  <c r="H13" i="5" s="1"/>
  <c r="N32" i="4"/>
  <c r="G13" i="5" s="1"/>
  <c r="O48" i="4"/>
  <c r="H16" i="5" s="1"/>
  <c r="N48" i="4"/>
  <c r="O39" i="4"/>
  <c r="H15" i="5" s="1"/>
  <c r="N39" i="4"/>
  <c r="G15" i="5" s="1"/>
  <c r="O36" i="4"/>
  <c r="H14" i="5" s="1"/>
  <c r="N36" i="4"/>
  <c r="G14" i="5" s="1"/>
  <c r="N49" i="4" l="1"/>
  <c r="G16" i="5"/>
  <c r="G18" i="5" s="1"/>
  <c r="H18" i="5"/>
  <c r="O49" i="4"/>
  <c r="J21" i="4"/>
  <c r="I21" i="4"/>
  <c r="D12" i="5" s="1"/>
  <c r="K21" i="4" l="1"/>
  <c r="L32" i="6"/>
  <c r="J48" i="4" l="1"/>
  <c r="I48" i="4"/>
  <c r="D16" i="5" s="1"/>
  <c r="J39" i="4"/>
  <c r="E15" i="5" s="1"/>
  <c r="I39" i="4"/>
  <c r="J36" i="4"/>
  <c r="E14" i="5" s="1"/>
  <c r="I36" i="4"/>
  <c r="D14" i="5" s="1"/>
  <c r="J32" i="4"/>
  <c r="E13" i="5" s="1"/>
  <c r="I32" i="4"/>
  <c r="D13" i="5" s="1"/>
  <c r="E12" i="5"/>
  <c r="J64" i="6"/>
  <c r="K64" i="6"/>
  <c r="I64" i="6"/>
  <c r="J46" i="6"/>
  <c r="K46" i="6"/>
  <c r="I46" i="6"/>
  <c r="J35" i="6"/>
  <c r="K35" i="6"/>
  <c r="I35" i="6"/>
  <c r="J29" i="6"/>
  <c r="K29" i="6"/>
  <c r="I29" i="6"/>
  <c r="J21" i="6"/>
  <c r="K21" i="6"/>
  <c r="I21" i="6"/>
  <c r="I49" i="4" l="1"/>
  <c r="D15" i="5"/>
  <c r="J49" i="4"/>
  <c r="E16" i="5"/>
  <c r="K65" i="6"/>
  <c r="I65" i="6"/>
  <c r="J65" i="6"/>
  <c r="L14" i="6"/>
  <c r="L15" i="6"/>
  <c r="L13" i="6"/>
  <c r="L51" i="6"/>
  <c r="L55" i="6"/>
  <c r="L56" i="6"/>
  <c r="L58" i="6"/>
  <c r="L42" i="6"/>
  <c r="L43" i="6"/>
  <c r="L44" i="6"/>
  <c r="L45" i="6"/>
  <c r="L25" i="6"/>
  <c r="L23" i="6"/>
  <c r="L11" i="6"/>
  <c r="L12" i="6"/>
  <c r="L16" i="6"/>
  <c r="L18" i="6"/>
  <c r="L19" i="6"/>
  <c r="L20" i="6"/>
  <c r="C18" i="5"/>
  <c r="F12" i="5" l="1"/>
  <c r="L29" i="6"/>
  <c r="L46" i="6"/>
  <c r="L64" i="6"/>
  <c r="L21" i="6"/>
  <c r="L35" i="6"/>
  <c r="K32" i="4"/>
  <c r="F13" i="5" s="1"/>
  <c r="K36" i="4"/>
  <c r="F14" i="5" s="1"/>
  <c r="K39" i="4"/>
  <c r="F15" i="5" s="1"/>
  <c r="K48" i="4"/>
  <c r="F16" i="5" s="1"/>
  <c r="E18" i="5"/>
  <c r="D18" i="5"/>
  <c r="L65" i="6" l="1"/>
  <c r="K49" i="4"/>
  <c r="F18" i="5"/>
</calcChain>
</file>

<file path=xl/sharedStrings.xml><?xml version="1.0" encoding="utf-8"?>
<sst xmlns="http://schemas.openxmlformats.org/spreadsheetml/2006/main" count="581" uniqueCount="340">
  <si>
    <t>id</t>
  </si>
  <si>
    <t>Jamu</t>
  </si>
  <si>
    <t>Jatimulyo</t>
  </si>
  <si>
    <t>Tegalrejo</t>
  </si>
  <si>
    <t>Supanggid</t>
  </si>
  <si>
    <t>Roti dan Kue</t>
  </si>
  <si>
    <t>Nogosari Kidul</t>
  </si>
  <si>
    <t>Kadipaten</t>
  </si>
  <si>
    <t>Kraton</t>
  </si>
  <si>
    <t>Rambak Ceker</t>
  </si>
  <si>
    <t>Wirosaban</t>
  </si>
  <si>
    <t>Sorosutan</t>
  </si>
  <si>
    <t>Tempe</t>
  </si>
  <si>
    <t>Sutikno</t>
  </si>
  <si>
    <t>Bakpia</t>
  </si>
  <si>
    <t>Sanggrahan</t>
  </si>
  <si>
    <t>Ngampilan</t>
  </si>
  <si>
    <t>Sandang Batik</t>
  </si>
  <si>
    <t>Jetis Pasiraman</t>
  </si>
  <si>
    <t>Cokrodiningratan</t>
  </si>
  <si>
    <t>Jetis</t>
  </si>
  <si>
    <t>Suwardani</t>
  </si>
  <si>
    <t>Batik</t>
  </si>
  <si>
    <t>Tamansari</t>
  </si>
  <si>
    <t>Agus Suwantono</t>
  </si>
  <si>
    <t>Mebel</t>
  </si>
  <si>
    <t>Warungboto</t>
  </si>
  <si>
    <t>Umbulharjo</t>
  </si>
  <si>
    <t>Furniture</t>
  </si>
  <si>
    <t>Perak</t>
  </si>
  <si>
    <t>Kebonang</t>
  </si>
  <si>
    <t>Purbayan</t>
  </si>
  <si>
    <t>Kotagede</t>
  </si>
  <si>
    <t>Logam</t>
  </si>
  <si>
    <t>Nitikan</t>
  </si>
  <si>
    <t>Kerajinan Fiberglas</t>
  </si>
  <si>
    <t>Giwangan</t>
  </si>
  <si>
    <t>Harjito</t>
  </si>
  <si>
    <t>Kerajinan Bunga Kering</t>
  </si>
  <si>
    <t>Gedongkiwo</t>
  </si>
  <si>
    <t>Mantri Jeron</t>
  </si>
  <si>
    <t>Kerajinan Bambu</t>
  </si>
  <si>
    <t>Prawirotaman</t>
  </si>
  <si>
    <t>Sri Mudestin</t>
  </si>
  <si>
    <t>Kerajinan Kayu</t>
  </si>
  <si>
    <t>Notoyudan</t>
  </si>
  <si>
    <t>Batik Painting</t>
  </si>
  <si>
    <t>Patihan</t>
  </si>
  <si>
    <t>Welly Indarto</t>
  </si>
  <si>
    <t>0274387255</t>
  </si>
  <si>
    <t>02747483494</t>
  </si>
  <si>
    <t>0274382416</t>
  </si>
  <si>
    <t>DAFTAR SENTRA INDUSTRI KECIL DAN MENENGAH</t>
  </si>
  <si>
    <t>KOTA     :    YOGYAKARTA</t>
  </si>
  <si>
    <t>PEMDA D.I. YOGYAKARTA</t>
  </si>
  <si>
    <t>NO</t>
  </si>
  <si>
    <t>NAMA SENTRA</t>
  </si>
  <si>
    <t>KBLI</t>
  </si>
  <si>
    <t>A L A M A T</t>
  </si>
  <si>
    <t>KONTAK</t>
  </si>
  <si>
    <t>TELP</t>
  </si>
  <si>
    <t>UNIT USAHA (UNIT)</t>
  </si>
  <si>
    <t>TENAGA KERJA (ORANG)</t>
  </si>
  <si>
    <t>NILAI INVESTASI (RP.000)</t>
  </si>
  <si>
    <t>KAPASITAS PRODUKSI</t>
  </si>
  <si>
    <t>JALAN</t>
  </si>
  <si>
    <t>DESA/ KELURAHAN</t>
  </si>
  <si>
    <t>KECAMATAN</t>
  </si>
  <si>
    <t>JUMLAH</t>
  </si>
  <si>
    <t>SATUAN</t>
  </si>
  <si>
    <t>Industri Pangan</t>
  </si>
  <si>
    <t>Industri Sandang dan Kulit</t>
  </si>
  <si>
    <t>Industri Kimia dan Bahan Bangunan</t>
  </si>
  <si>
    <t>Industri Logam dan Elektronika</t>
  </si>
  <si>
    <t>Industri Kerajinan</t>
  </si>
  <si>
    <t>Jumlah</t>
  </si>
  <si>
    <t>Jumlah Keseluruhan</t>
  </si>
  <si>
    <t>Eny Kasiyati</t>
  </si>
  <si>
    <t>Ruliy Wulanjani</t>
  </si>
  <si>
    <t xml:space="preserve">Rully </t>
  </si>
  <si>
    <t>-</t>
  </si>
  <si>
    <t>Supriyati</t>
  </si>
  <si>
    <t xml:space="preserve">Yuni </t>
  </si>
  <si>
    <t xml:space="preserve">Ratna </t>
  </si>
  <si>
    <t>Mentorejo</t>
  </si>
  <si>
    <t>Sutikni</t>
  </si>
  <si>
    <t>0274.521.657</t>
  </si>
  <si>
    <t>Jl.Kemangu Kota Yogyakarta</t>
  </si>
  <si>
    <t xml:space="preserve">Tejomumi </t>
  </si>
  <si>
    <t>Timuran Kota Yogyakarta</t>
  </si>
  <si>
    <t>Lisa Damayanti</t>
  </si>
  <si>
    <t xml:space="preserve">Hery Santoso </t>
  </si>
  <si>
    <t xml:space="preserve">Beny </t>
  </si>
  <si>
    <t>Iswanto Budi Raharjo</t>
  </si>
  <si>
    <t>Mujiyono</t>
  </si>
  <si>
    <t>0274-381936</t>
  </si>
  <si>
    <t>Priyono</t>
  </si>
  <si>
    <t>Ribut Tri Wahyudi</t>
  </si>
  <si>
    <t>sunarti</t>
  </si>
  <si>
    <t>Teguh Prayogi</t>
  </si>
  <si>
    <t>Wajiyo</t>
  </si>
  <si>
    <t>Heri SISmoyo</t>
  </si>
  <si>
    <t>0817.546.0842</t>
  </si>
  <si>
    <t xml:space="preserve"> 0274-522020</t>
  </si>
  <si>
    <t>M. Sutopo</t>
  </si>
  <si>
    <t>Ag. Sandjono</t>
  </si>
  <si>
    <t>0274-542166</t>
  </si>
  <si>
    <t xml:space="preserve">Sita Septikarani </t>
  </si>
  <si>
    <t>SAMPLING DAFTAR SENTRA INDUSTRI KECIL DAN MENENGAH</t>
  </si>
  <si>
    <t>Jatimulyo Rt I / 238</t>
  </si>
  <si>
    <t xml:space="preserve"> Sorosutan</t>
  </si>
  <si>
    <t>Basen</t>
  </si>
  <si>
    <t>Purbayan KG III/ 1250</t>
  </si>
  <si>
    <t>Jl. Tegal Gendu 22 YK</t>
  </si>
  <si>
    <t>Taman</t>
  </si>
  <si>
    <t>Kusumanegara</t>
  </si>
  <si>
    <t xml:space="preserve">REKAPITULASI  DAFTAR SENTRA IKM </t>
  </si>
  <si>
    <t>KOTA : YOGYAKARTA</t>
  </si>
  <si>
    <t>PEMDA  D.I. YOGYAKARTA</t>
  </si>
  <si>
    <t>No</t>
  </si>
  <si>
    <t>CABANG INDUSTRI</t>
  </si>
  <si>
    <t>SENTRA</t>
  </si>
  <si>
    <t>UNIT USAHA
(Unit)</t>
  </si>
  <si>
    <t>TENAGA KERJA
(Orang)</t>
  </si>
  <si>
    <t>Pangan</t>
  </si>
  <si>
    <t>Sandang dan Kulit</t>
  </si>
  <si>
    <t>Kimia dan Bahan Bangunan</t>
  </si>
  <si>
    <t>Logam dan Elektronika</t>
  </si>
  <si>
    <t>Kerajinan</t>
  </si>
  <si>
    <t>9</t>
  </si>
  <si>
    <t>10</t>
  </si>
  <si>
    <t>11</t>
  </si>
  <si>
    <t>12</t>
  </si>
  <si>
    <t>13</t>
  </si>
  <si>
    <t>Kulit</t>
  </si>
  <si>
    <t xml:space="preserve">Patangpuluhan </t>
  </si>
  <si>
    <t>Wirobrajan</t>
  </si>
  <si>
    <t>Wisnuran</t>
  </si>
  <si>
    <t>Buah</t>
  </si>
  <si>
    <t>Dipowinatan</t>
  </si>
  <si>
    <t>Yogyakarta</t>
  </si>
  <si>
    <t>Agus Haryanto</t>
  </si>
  <si>
    <t>Timuran</t>
  </si>
  <si>
    <t>Djati Arifin</t>
  </si>
  <si>
    <t>Potong</t>
  </si>
  <si>
    <t>Jl.Rejowinaggun</t>
  </si>
  <si>
    <t>Mardiana</t>
  </si>
  <si>
    <t>Jl. Glagahsari 84</t>
  </si>
  <si>
    <t>Drs. H. Zurchoni</t>
  </si>
  <si>
    <t>Ijomeja GK III/79</t>
  </si>
  <si>
    <t>Gondokusuman</t>
  </si>
  <si>
    <t>Suprapto</t>
  </si>
  <si>
    <t>Jl. Veteran 35 A</t>
  </si>
  <si>
    <t>Risdiyanto</t>
  </si>
  <si>
    <t>Prawirotaman MG III/ 634</t>
  </si>
  <si>
    <t>Fatihatul Huda</t>
  </si>
  <si>
    <t>Dos</t>
  </si>
  <si>
    <t>Liter</t>
  </si>
  <si>
    <t>Kg</t>
  </si>
  <si>
    <t>Meter</t>
  </si>
  <si>
    <t>Jl. Kusumanegara 105</t>
  </si>
  <si>
    <t>0274-7480706</t>
  </si>
  <si>
    <t>Jl. Bantul 105A</t>
  </si>
  <si>
    <t>AG Sandjono</t>
  </si>
  <si>
    <t>0274-381036</t>
  </si>
  <si>
    <t>0274-380015</t>
  </si>
  <si>
    <t>Jl. Nakulo No. 52</t>
  </si>
  <si>
    <t>Jl. Soga No. 72</t>
  </si>
  <si>
    <t>Celeban</t>
  </si>
  <si>
    <t>Agustinus</t>
  </si>
  <si>
    <t>Yusman SSN</t>
  </si>
  <si>
    <t>022781317</t>
  </si>
  <si>
    <t>Pandeyan</t>
  </si>
  <si>
    <t>Asep</t>
  </si>
  <si>
    <t>Unit</t>
  </si>
  <si>
    <t>Cipto Wiyono</t>
  </si>
  <si>
    <t>Kadimin</t>
  </si>
  <si>
    <t>Panembahan</t>
  </si>
  <si>
    <t>TAHUN 2021</t>
  </si>
  <si>
    <t>Nilai Produksi (000)</t>
  </si>
  <si>
    <t>Nilai Produksi
(000)</t>
  </si>
  <si>
    <t>Nilai BB/BP
(000)</t>
  </si>
  <si>
    <t>14</t>
  </si>
  <si>
    <t>Nilai BB/BP (000)</t>
  </si>
  <si>
    <t>Bakpia (Kelompok Sumekar)</t>
  </si>
  <si>
    <t>Jl. Sanggrahan patuk</t>
  </si>
  <si>
    <t>Ibu Sumiyati</t>
  </si>
  <si>
    <t>081328259988</t>
  </si>
  <si>
    <t>Sentra Gudeg Wijilan</t>
  </si>
  <si>
    <t>Jl.Wijilan 5</t>
  </si>
  <si>
    <t>Candra</t>
  </si>
  <si>
    <t>087738212238</t>
  </si>
  <si>
    <t>Sentra Jajanan Pasar Prawirodirjan</t>
  </si>
  <si>
    <t>gang rusa, prawirodirjan, GM 2 843 RT 59 RW 18</t>
  </si>
  <si>
    <t>Prawirodirjan</t>
  </si>
  <si>
    <t>Gondomanan</t>
  </si>
  <si>
    <t>Bu Sukesi</t>
  </si>
  <si>
    <t>085747168798</t>
  </si>
  <si>
    <t>Abon Nabati Mrican (sentra industri abon nabati)</t>
  </si>
  <si>
    <t>Jl. UH. VII 336 kampung mrican</t>
  </si>
  <si>
    <t>Ibu purbudi wahyuni</t>
  </si>
  <si>
    <t>08164227683</t>
  </si>
  <si>
    <t>Tempe Sidikan (Kelompok Tempe Mandiri)</t>
  </si>
  <si>
    <t>Jl. Sidikan UH 5/538</t>
  </si>
  <si>
    <t>Ibu Sumarni</t>
  </si>
  <si>
    <t>085800399912</t>
  </si>
  <si>
    <t>Tahu Dukuh (Tahu Sentosa adi)</t>
  </si>
  <si>
    <t>Jl. Tawangsari, dukuh</t>
  </si>
  <si>
    <t>Bapak Nur Budianto</t>
  </si>
  <si>
    <t>088801950438</t>
  </si>
  <si>
    <t>Sentra Tahu sudagaran</t>
  </si>
  <si>
    <t>Ngaglik  RT 38/ RW 10, Sudagaran, Tegalrejo</t>
  </si>
  <si>
    <t>Sudagaran</t>
  </si>
  <si>
    <t>Sugiyanto</t>
  </si>
  <si>
    <t>08993411731</t>
  </si>
  <si>
    <t>Sentra Kacang Bawang Suryatmajan</t>
  </si>
  <si>
    <t>Kampung Gemblakan Bawah, Gg. Merah Putih RT 19/RW 07, suryatmajan</t>
  </si>
  <si>
    <t>Suryatmajan</t>
  </si>
  <si>
    <t>Danurejan</t>
  </si>
  <si>
    <t>Ristanti</t>
  </si>
  <si>
    <t>087839199703</t>
  </si>
  <si>
    <t>Sentra Tahu Wirobrajan</t>
  </si>
  <si>
    <t>RT 35/07 Wirobrajan wb 2</t>
  </si>
  <si>
    <t xml:space="preserve">Wirobrajan </t>
  </si>
  <si>
    <t>wirobrajan</t>
  </si>
  <si>
    <t>Suwandi</t>
  </si>
  <si>
    <t>081328746040</t>
  </si>
  <si>
    <t>Sentra Jajanan Pasar Wirobrajan</t>
  </si>
  <si>
    <t>Jl. Kresno 17-19, rt 41/rw 09, wirobrajan</t>
  </si>
  <si>
    <t>Anastasia Yuni Susanti</t>
  </si>
  <si>
    <t>08983609157</t>
  </si>
  <si>
    <t>Sentra Jajanan Pasar Karangwaru</t>
  </si>
  <si>
    <t>Karangwaru lor TR 2-361 Rt.08/Rw.09</t>
  </si>
  <si>
    <t>Karangwaru</t>
  </si>
  <si>
    <t>Bu Endang</t>
  </si>
  <si>
    <t>087738224129</t>
  </si>
  <si>
    <t>buah/kaleng</t>
  </si>
  <si>
    <t>biji</t>
  </si>
  <si>
    <t>buah</t>
  </si>
  <si>
    <t>buah/plastik</t>
  </si>
  <si>
    <t>Pack</t>
  </si>
  <si>
    <t>kg</t>
  </si>
  <si>
    <t>bungkus</t>
  </si>
  <si>
    <t>biji/buah</t>
  </si>
  <si>
    <t>Sentra Sejahtera Rajut Kotabaru</t>
  </si>
  <si>
    <t>Jl Atmosukarto 9 blok I 7, kotabaru</t>
  </si>
  <si>
    <t>Kotabaru</t>
  </si>
  <si>
    <t>Sri Suharti</t>
  </si>
  <si>
    <t>085927475289</t>
  </si>
  <si>
    <t>Batik dan Kaos Lukis Tamansari (paguyuban batik tamansari yogyakarta)</t>
  </si>
  <si>
    <t>Iwan Setiawan</t>
  </si>
  <si>
    <t>081284057177, 08179834402</t>
  </si>
  <si>
    <t>Blangkon Patangpuluhan (UB Lestari Budaya)</t>
  </si>
  <si>
    <t xml:space="preserve">Jl. Sugengjeroni </t>
  </si>
  <si>
    <t>Patangpuluhan</t>
  </si>
  <si>
    <t>Bapak Danang</t>
  </si>
  <si>
    <t>08990279579</t>
  </si>
  <si>
    <t>Sentra Ecoprint dan sibori Suryatmajan</t>
  </si>
  <si>
    <t>Ledok Macanan rw 2,suryatmajan</t>
  </si>
  <si>
    <t>Anastasia Ani Sri Purwani</t>
  </si>
  <si>
    <t>081328287877</t>
  </si>
  <si>
    <t>Sentra Jumputan Cokrodiningratan</t>
  </si>
  <si>
    <t>Jl. Cokrodiningratan JT 2 No. 104 Rt.11/03</t>
  </si>
  <si>
    <t>Bu Amah</t>
  </si>
  <si>
    <t>087738376331</t>
  </si>
  <si>
    <t>Sentra Indsutri Batik Gunungketur</t>
  </si>
  <si>
    <t>gunungketur PA 2 no 232,pakulaman</t>
  </si>
  <si>
    <t>Pakualaman</t>
  </si>
  <si>
    <t>Hasnah</t>
  </si>
  <si>
    <t>082137276667</t>
  </si>
  <si>
    <t>Sentra Jumputan Ibu Sejahtera</t>
  </si>
  <si>
    <t>Jl. Soga No.26a,tahunan</t>
  </si>
  <si>
    <t>Tahunan</t>
  </si>
  <si>
    <t>ibu Marina</t>
  </si>
  <si>
    <t>085707872782</t>
  </si>
  <si>
    <t>Sentra Industri Ecoprint Ngampilan</t>
  </si>
  <si>
    <t>Jl. Karel Sasuit Tubun No.52</t>
  </si>
  <si>
    <t>pathuk</t>
  </si>
  <si>
    <t>Bu Widarti</t>
  </si>
  <si>
    <t>085868677557</t>
  </si>
  <si>
    <t>Sentra Rajut Ngampilan</t>
  </si>
  <si>
    <t>Asrama polisi pathuk 601 H, RT 30/06 pathuk</t>
  </si>
  <si>
    <t>Ibu Kasuma Wardhani</t>
  </si>
  <si>
    <t>081251522295</t>
  </si>
  <si>
    <t>buah/kain</t>
  </si>
  <si>
    <t>kain</t>
  </si>
  <si>
    <t>kain/buah</t>
  </si>
  <si>
    <t>Sentra Industri Jamu Tradisional Kricak</t>
  </si>
  <si>
    <t>Jatimulyo 4 TR 1 779, RT 13/RW 3, Kricak</t>
  </si>
  <si>
    <t>Kricak</t>
  </si>
  <si>
    <t>Suminem</t>
  </si>
  <si>
    <t>089652951730</t>
  </si>
  <si>
    <t xml:space="preserve">Jamu Tradisional Rejowinangun </t>
  </si>
  <si>
    <t>Jl. Nogobondo 1</t>
  </si>
  <si>
    <t>Rejowinangun</t>
  </si>
  <si>
    <t>081802621977</t>
  </si>
  <si>
    <t>botol/liter</t>
  </si>
  <si>
    <t>botol</t>
  </si>
  <si>
    <t>Sentra Aluminium Sorosutan ( WL Alumunium)</t>
  </si>
  <si>
    <t>Jl. Pakel Baru Selatan No.14, RT.16/RW.5</t>
  </si>
  <si>
    <t xml:space="preserve">Wahyudi </t>
  </si>
  <si>
    <t>081227234578</t>
  </si>
  <si>
    <t>Sentra Perak Purbayan</t>
  </si>
  <si>
    <t>Gg. Kantil</t>
  </si>
  <si>
    <t>Aris Munandar</t>
  </si>
  <si>
    <t>08122953892</t>
  </si>
  <si>
    <t>Sentra Konveksi Prenggan</t>
  </si>
  <si>
    <t>Nyamplungan kg 2798 rt 41/rw 9</t>
  </si>
  <si>
    <t>prenggan</t>
  </si>
  <si>
    <t>Roliah</t>
  </si>
  <si>
    <t>085725756700</t>
  </si>
  <si>
    <t>Sentra Kerajinan Gondokusuman</t>
  </si>
  <si>
    <t>Jl. Gendeng GK 4 No.598 A, RT.68/RW.17</t>
  </si>
  <si>
    <t>Baciro</t>
  </si>
  <si>
    <t xml:space="preserve">Rita </t>
  </si>
  <si>
    <t>081332498721</t>
  </si>
  <si>
    <t>Sentra Kerajinan Tas Sutodirjan</t>
  </si>
  <si>
    <t>Sutodirjan Gt 2/893 Rt 72.Rw 21</t>
  </si>
  <si>
    <t>Pringgokusuman</t>
  </si>
  <si>
    <t>Gedong Tengen</t>
  </si>
  <si>
    <t>Suyatno</t>
  </si>
  <si>
    <t>081578281067</t>
  </si>
  <si>
    <t>Sentra Alas Kulit Keparakan</t>
  </si>
  <si>
    <t>HKSN no 1224 Keparakan Kidul MG I/1155</t>
  </si>
  <si>
    <t>Keparakan</t>
  </si>
  <si>
    <t>Mergangsan</t>
  </si>
  <si>
    <t>Sujadi</t>
  </si>
  <si>
    <t>081392414619</t>
  </si>
  <si>
    <t>Sentra Pengrajin Kulit  Patangpuluhan</t>
  </si>
  <si>
    <t>Jl. Madubronto 45,patangpuluhan</t>
  </si>
  <si>
    <t>Bowo Prasetyadi</t>
  </si>
  <si>
    <t>081328068706</t>
  </si>
  <si>
    <t>Sentra Industri Tas Wirobrajan</t>
  </si>
  <si>
    <t>Jl. Poncowolo 2, RT.56/RW.12,ketanggungan kulon</t>
  </si>
  <si>
    <t>ketanggungan</t>
  </si>
  <si>
    <t>Rochman</t>
  </si>
  <si>
    <t>08179440217</t>
  </si>
  <si>
    <t>potong/buah</t>
  </si>
  <si>
    <t>Nilai Investasi
(000)</t>
  </si>
  <si>
    <t>NILAI INVESTASI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</si>
</sst>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Fill="1"/>
    <xf numFmtId="0" fontId="4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Fill="1"/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/>
    <xf numFmtId="0" fontId="6" fillId="0" borderId="0" xfId="0" applyFont="1"/>
    <xf numFmtId="0" fontId="5" fillId="0" borderId="5" xfId="0" applyFont="1" applyBorder="1"/>
    <xf numFmtId="49" fontId="5" fillId="0" borderId="5" xfId="0" applyNumberFormat="1" applyFont="1" applyBorder="1"/>
    <xf numFmtId="0" fontId="2" fillId="0" borderId="0" xfId="0" applyFont="1"/>
    <xf numFmtId="3" fontId="4" fillId="0" borderId="0" xfId="0" applyNumberFormat="1" applyFont="1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right" vertical="center"/>
    </xf>
    <xf numFmtId="166" fontId="8" fillId="0" borderId="7" xfId="1" applyNumberFormat="1" applyFont="1" applyBorder="1" applyAlignment="1">
      <alignment horizontal="right" vertical="center"/>
    </xf>
    <xf numFmtId="0" fontId="8" fillId="0" borderId="8" xfId="0" applyFont="1" applyBorder="1" applyAlignment="1">
      <alignment horizontal="left" vertical="center"/>
    </xf>
    <xf numFmtId="166" fontId="7" fillId="0" borderId="8" xfId="1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166" fontId="7" fillId="0" borderId="9" xfId="1" applyNumberFormat="1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3" fontId="5" fillId="0" borderId="5" xfId="0" applyNumberFormat="1" applyFont="1" applyBorder="1"/>
    <xf numFmtId="3" fontId="5" fillId="0" borderId="0" xfId="0" applyNumberFormat="1" applyFont="1"/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166" fontId="8" fillId="0" borderId="17" xfId="1" applyNumberFormat="1" applyFont="1" applyBorder="1" applyAlignment="1">
      <alignment horizontal="right" vertical="center"/>
    </xf>
    <xf numFmtId="0" fontId="8" fillId="0" borderId="18" xfId="0" applyFont="1" applyBorder="1" applyAlignment="1">
      <alignment horizontal="center" vertical="center"/>
    </xf>
    <xf numFmtId="166" fontId="7" fillId="0" borderId="19" xfId="1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66" fontId="7" fillId="0" borderId="21" xfId="2" applyNumberFormat="1" applyFont="1" applyBorder="1" applyAlignment="1">
      <alignment horizontal="center" vertical="center"/>
    </xf>
    <xf numFmtId="0" fontId="8" fillId="0" borderId="22" xfId="0" applyFont="1" applyBorder="1"/>
    <xf numFmtId="0" fontId="8" fillId="0" borderId="23" xfId="0" applyFont="1" applyBorder="1"/>
    <xf numFmtId="166" fontId="8" fillId="0" borderId="23" xfId="1" applyNumberFormat="1" applyFont="1" applyBorder="1"/>
    <xf numFmtId="166" fontId="8" fillId="0" borderId="24" xfId="1" applyNumberFormat="1" applyFont="1" applyBorder="1"/>
    <xf numFmtId="0" fontId="8" fillId="0" borderId="25" xfId="0" applyFont="1" applyBorder="1"/>
    <xf numFmtId="0" fontId="8" fillId="0" borderId="26" xfId="0" applyFont="1" applyBorder="1"/>
    <xf numFmtId="0" fontId="8" fillId="0" borderId="27" xfId="0" applyFont="1" applyBorder="1"/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6" xfId="0" applyFont="1" applyBorder="1"/>
    <xf numFmtId="3" fontId="6" fillId="0" borderId="11" xfId="0" applyNumberFormat="1" applyFont="1" applyBorder="1"/>
    <xf numFmtId="0" fontId="5" fillId="0" borderId="10" xfId="0" applyFont="1" applyBorder="1"/>
    <xf numFmtId="0" fontId="5" fillId="0" borderId="11" xfId="0" applyFont="1" applyBorder="1"/>
    <xf numFmtId="49" fontId="5" fillId="0" borderId="11" xfId="0" applyNumberFormat="1" applyFont="1" applyBorder="1"/>
    <xf numFmtId="0" fontId="5" fillId="0" borderId="12" xfId="0" applyFont="1" applyBorder="1"/>
    <xf numFmtId="0" fontId="3" fillId="0" borderId="5" xfId="0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3" fontId="3" fillId="0" borderId="29" xfId="0" quotePrefix="1" applyNumberFormat="1" applyFont="1" applyFill="1" applyBorder="1" applyAlignment="1">
      <alignment horizontal="center" vertical="center"/>
    </xf>
    <xf numFmtId="0" fontId="3" fillId="0" borderId="30" xfId="0" quotePrefix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center"/>
    </xf>
    <xf numFmtId="3" fontId="4" fillId="0" borderId="5" xfId="0" applyNumberFormat="1" applyFont="1" applyFill="1" applyBorder="1"/>
    <xf numFmtId="3" fontId="4" fillId="0" borderId="5" xfId="0" applyNumberFormat="1" applyFont="1" applyBorder="1"/>
    <xf numFmtId="0" fontId="4" fillId="0" borderId="6" xfId="0" applyFont="1" applyFill="1" applyBorder="1"/>
    <xf numFmtId="0" fontId="5" fillId="0" borderId="29" xfId="0" applyFont="1" applyBorder="1"/>
    <xf numFmtId="0" fontId="4" fillId="0" borderId="11" xfId="0" applyFont="1" applyFill="1" applyBorder="1"/>
    <xf numFmtId="0" fontId="4" fillId="0" borderId="11" xfId="0" applyFont="1" applyFill="1" applyBorder="1" applyAlignment="1">
      <alignment horizontal="center"/>
    </xf>
    <xf numFmtId="3" fontId="3" fillId="0" borderId="11" xfId="0" applyNumberFormat="1" applyFont="1" applyFill="1" applyBorder="1"/>
    <xf numFmtId="3" fontId="3" fillId="0" borderId="11" xfId="0" applyNumberFormat="1" applyFont="1" applyBorder="1"/>
    <xf numFmtId="0" fontId="4" fillId="0" borderId="12" xfId="0" applyFont="1" applyFill="1" applyBorder="1"/>
    <xf numFmtId="0" fontId="5" fillId="0" borderId="37" xfId="0" applyFont="1" applyBorder="1"/>
    <xf numFmtId="0" fontId="5" fillId="0" borderId="38" xfId="0" applyFont="1" applyBorder="1"/>
    <xf numFmtId="49" fontId="5" fillId="0" borderId="38" xfId="0" applyNumberFormat="1" applyFont="1" applyBorder="1"/>
    <xf numFmtId="3" fontId="5" fillId="0" borderId="38" xfId="0" applyNumberFormat="1" applyFont="1" applyBorder="1"/>
    <xf numFmtId="0" fontId="5" fillId="0" borderId="39" xfId="0" applyFont="1" applyBorder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49" fontId="5" fillId="0" borderId="5" xfId="0" quotePrefix="1" applyNumberFormat="1" applyFont="1" applyBorder="1"/>
    <xf numFmtId="0" fontId="4" fillId="0" borderId="39" xfId="0" applyFont="1" applyFill="1" applyBorder="1"/>
    <xf numFmtId="0" fontId="4" fillId="0" borderId="38" xfId="0" applyFont="1" applyFill="1" applyBorder="1"/>
    <xf numFmtId="0" fontId="4" fillId="0" borderId="38" xfId="0" applyFont="1" applyFill="1" applyBorder="1" applyAlignment="1">
      <alignment horizontal="center"/>
    </xf>
    <xf numFmtId="3" fontId="3" fillId="0" borderId="38" xfId="0" applyNumberFormat="1" applyFont="1" applyFill="1" applyBorder="1"/>
    <xf numFmtId="3" fontId="3" fillId="0" borderId="38" xfId="0" applyNumberFormat="1" applyFont="1" applyBorder="1"/>
    <xf numFmtId="3" fontId="4" fillId="0" borderId="11" xfId="0" applyNumberFormat="1" applyFont="1" applyFill="1" applyBorder="1"/>
    <xf numFmtId="3" fontId="4" fillId="0" borderId="11" xfId="0" applyNumberFormat="1" applyFont="1" applyBorder="1"/>
    <xf numFmtId="0" fontId="4" fillId="0" borderId="5" xfId="0" quotePrefix="1" applyFont="1" applyFill="1" applyBorder="1"/>
    <xf numFmtId="0" fontId="7" fillId="0" borderId="0" xfId="0" applyFont="1" applyAlignment="1">
      <alignment horizontal="center"/>
    </xf>
    <xf numFmtId="3" fontId="3" fillId="0" borderId="40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top"/>
    </xf>
    <xf numFmtId="0" fontId="3" fillId="0" borderId="28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5" fillId="0" borderId="37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Fill="1" applyAlignment="1">
      <alignment vertical="top" wrapText="1"/>
    </xf>
    <xf numFmtId="3" fontId="4" fillId="0" borderId="0" xfId="0" applyNumberFormat="1" applyFont="1" applyFill="1" applyAlignment="1">
      <alignment vertical="top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/>
    </xf>
    <xf numFmtId="0" fontId="3" fillId="0" borderId="29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/>
    </xf>
    <xf numFmtId="3" fontId="3" fillId="0" borderId="29" xfId="0" quotePrefix="1" applyNumberFormat="1" applyFont="1" applyFill="1" applyBorder="1" applyAlignment="1">
      <alignment horizontal="center" vertical="top"/>
    </xf>
    <xf numFmtId="3" fontId="3" fillId="0" borderId="41" xfId="0" quotePrefix="1" applyNumberFormat="1" applyFont="1" applyFill="1" applyBorder="1" applyAlignment="1">
      <alignment horizontal="center" vertical="top"/>
    </xf>
    <xf numFmtId="3" fontId="3" fillId="0" borderId="30" xfId="0" quotePrefix="1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 wrapText="1"/>
    </xf>
    <xf numFmtId="3" fontId="3" fillId="0" borderId="2" xfId="0" applyNumberFormat="1" applyFont="1" applyFill="1" applyBorder="1" applyAlignment="1">
      <alignment horizontal="center" vertical="top"/>
    </xf>
    <xf numFmtId="3" fontId="3" fillId="0" borderId="34" xfId="0" applyNumberFormat="1" applyFont="1" applyFill="1" applyBorder="1" applyAlignment="1">
      <alignment horizontal="center" vertical="top"/>
    </xf>
    <xf numFmtId="3" fontId="3" fillId="0" borderId="3" xfId="0" applyNumberFormat="1" applyFont="1" applyFill="1" applyBorder="1" applyAlignment="1">
      <alignment horizontal="center"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/>
    </xf>
    <xf numFmtId="49" fontId="5" fillId="0" borderId="5" xfId="0" applyNumberFormat="1" applyFont="1" applyBorder="1" applyAlignment="1">
      <alignment vertical="top" wrapText="1"/>
    </xf>
    <xf numFmtId="3" fontId="5" fillId="0" borderId="5" xfId="0" applyNumberFormat="1" applyFont="1" applyBorder="1" applyAlignment="1">
      <alignment vertical="top"/>
    </xf>
    <xf numFmtId="3" fontId="5" fillId="0" borderId="40" xfId="0" applyNumberFormat="1" applyFont="1" applyBorder="1" applyAlignment="1">
      <alignment vertical="top"/>
    </xf>
    <xf numFmtId="3" fontId="5" fillId="0" borderId="6" xfId="0" applyNumberFormat="1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6" fillId="0" borderId="11" xfId="0" applyFont="1" applyBorder="1" applyAlignment="1">
      <alignment vertical="top" wrapText="1"/>
    </xf>
    <xf numFmtId="49" fontId="6" fillId="0" borderId="11" xfId="0" applyNumberFormat="1" applyFont="1" applyBorder="1" applyAlignment="1">
      <alignment vertical="top" wrapText="1"/>
    </xf>
    <xf numFmtId="3" fontId="6" fillId="0" borderId="11" xfId="0" applyNumberFormat="1" applyFont="1" applyBorder="1" applyAlignment="1">
      <alignment vertical="top"/>
    </xf>
    <xf numFmtId="3" fontId="6" fillId="0" borderId="31" xfId="0" applyNumberFormat="1" applyFont="1" applyBorder="1" applyAlignment="1">
      <alignment vertical="top"/>
    </xf>
    <xf numFmtId="3" fontId="6" fillId="0" borderId="12" xfId="0" applyNumberFormat="1" applyFont="1" applyBorder="1" applyAlignment="1">
      <alignment vertical="top"/>
    </xf>
    <xf numFmtId="0" fontId="5" fillId="0" borderId="38" xfId="0" applyFont="1" applyBorder="1" applyAlignment="1">
      <alignment vertical="top"/>
    </xf>
    <xf numFmtId="0" fontId="5" fillId="0" borderId="38" xfId="0" applyFont="1" applyBorder="1" applyAlignment="1">
      <alignment vertical="top" wrapText="1"/>
    </xf>
    <xf numFmtId="49" fontId="5" fillId="0" borderId="38" xfId="0" applyNumberFormat="1" applyFont="1" applyBorder="1" applyAlignment="1">
      <alignment vertical="top" wrapText="1"/>
    </xf>
    <xf numFmtId="3" fontId="5" fillId="0" borderId="38" xfId="0" applyNumberFormat="1" applyFont="1" applyBorder="1" applyAlignment="1">
      <alignment vertical="top"/>
    </xf>
    <xf numFmtId="3" fontId="5" fillId="0" borderId="42" xfId="0" applyNumberFormat="1" applyFont="1" applyBorder="1" applyAlignment="1">
      <alignment vertical="top"/>
    </xf>
    <xf numFmtId="3" fontId="5" fillId="0" borderId="39" xfId="0" applyNumberFormat="1" applyFont="1" applyBorder="1" applyAlignment="1">
      <alignment vertical="top"/>
    </xf>
    <xf numFmtId="0" fontId="4" fillId="0" borderId="5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/>
    </xf>
    <xf numFmtId="0" fontId="4" fillId="0" borderId="5" xfId="0" applyFont="1" applyFill="1" applyBorder="1" applyAlignment="1">
      <alignment horizontal="center" vertical="top" wrapText="1"/>
    </xf>
    <xf numFmtId="3" fontId="4" fillId="0" borderId="5" xfId="0" applyNumberFormat="1" applyFont="1" applyFill="1" applyBorder="1" applyAlignment="1">
      <alignment vertical="top"/>
    </xf>
    <xf numFmtId="3" fontId="4" fillId="0" borderId="5" xfId="0" applyNumberFormat="1" applyFont="1" applyBorder="1" applyAlignment="1">
      <alignment vertical="top"/>
    </xf>
    <xf numFmtId="3" fontId="4" fillId="0" borderId="40" xfId="0" applyNumberFormat="1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49" fontId="6" fillId="0" borderId="2" xfId="0" applyNumberFormat="1" applyFont="1" applyBorder="1" applyAlignment="1">
      <alignment vertical="top" wrapText="1"/>
    </xf>
    <xf numFmtId="3" fontId="6" fillId="0" borderId="2" xfId="0" applyNumberFormat="1" applyFont="1" applyBorder="1" applyAlignment="1">
      <alignment vertical="top"/>
    </xf>
    <xf numFmtId="3" fontId="6" fillId="0" borderId="34" xfId="0" applyNumberFormat="1" applyFont="1" applyBorder="1" applyAlignment="1">
      <alignment vertical="top"/>
    </xf>
    <xf numFmtId="3" fontId="6" fillId="0" borderId="3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/>
    </xf>
    <xf numFmtId="0" fontId="10" fillId="0" borderId="5" xfId="0" applyFont="1" applyBorder="1"/>
    <xf numFmtId="3" fontId="4" fillId="0" borderId="6" xfId="0" applyNumberFormat="1" applyFont="1" applyBorder="1" applyAlignment="1">
      <alignment vertical="top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2" xfId="0" applyFont="1" applyBorder="1" applyAlignment="1">
      <alignment horizontal="left" vertical="top"/>
    </xf>
    <xf numFmtId="0" fontId="6" fillId="0" borderId="38" xfId="0" applyFont="1" applyBorder="1" applyAlignment="1">
      <alignment horizontal="left" vertical="top"/>
    </xf>
    <xf numFmtId="0" fontId="6" fillId="0" borderId="31" xfId="0" applyFont="1" applyBorder="1" applyAlignment="1">
      <alignment horizontal="left" vertical="top"/>
    </xf>
    <xf numFmtId="0" fontId="6" fillId="0" borderId="32" xfId="0" applyFont="1" applyBorder="1" applyAlignment="1">
      <alignment horizontal="left" vertical="top"/>
    </xf>
    <xf numFmtId="0" fontId="6" fillId="0" borderId="33" xfId="0" applyFont="1" applyBorder="1" applyAlignment="1">
      <alignment horizontal="left" vertical="top"/>
    </xf>
    <xf numFmtId="0" fontId="6" fillId="0" borderId="34" xfId="0" applyFont="1" applyBorder="1" applyAlignment="1">
      <alignment horizontal="left" vertical="top"/>
    </xf>
    <xf numFmtId="0" fontId="6" fillId="0" borderId="35" xfId="0" applyFont="1" applyBorder="1" applyAlignment="1">
      <alignment horizontal="left" vertical="top"/>
    </xf>
    <xf numFmtId="0" fontId="6" fillId="0" borderId="36" xfId="0" applyFont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3" fontId="3" fillId="0" borderId="2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top"/>
    </xf>
    <xf numFmtId="0" fontId="3" fillId="0" borderId="34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3" fontId="3" fillId="0" borderId="44" xfId="0" applyNumberFormat="1" applyFont="1" applyFill="1" applyBorder="1" applyAlignment="1">
      <alignment horizontal="center" vertical="center" wrapText="1"/>
    </xf>
    <xf numFmtId="3" fontId="3" fillId="0" borderId="39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0" fillId="0" borderId="5" xfId="0" applyFont="1" applyBorder="1" applyAlignment="1">
      <alignment vertical="top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view="pageLayout" topLeftCell="A4" zoomScale="69" zoomScaleNormal="100" zoomScalePageLayoutView="69" workbookViewId="0">
      <selection activeCell="E23" sqref="E23"/>
    </sheetView>
  </sheetViews>
  <sheetFormatPr defaultColWidth="9.140625" defaultRowHeight="15" x14ac:dyDescent="0.25"/>
  <cols>
    <col min="1" max="1" width="5" customWidth="1"/>
    <col min="2" max="2" width="31.85546875" customWidth="1"/>
    <col min="3" max="5" width="12.5703125" customWidth="1"/>
    <col min="6" max="8" width="19.140625" customWidth="1"/>
  </cols>
  <sheetData>
    <row r="2" spans="1:8" ht="18" x14ac:dyDescent="0.25">
      <c r="A2" s="153" t="s">
        <v>116</v>
      </c>
      <c r="B2" s="153"/>
      <c r="C2" s="153"/>
      <c r="D2" s="153"/>
      <c r="E2" s="153"/>
      <c r="F2" s="153"/>
      <c r="G2" s="153"/>
      <c r="H2" s="153"/>
    </row>
    <row r="3" spans="1:8" ht="18" x14ac:dyDescent="0.25">
      <c r="A3" s="153" t="s">
        <v>178</v>
      </c>
      <c r="B3" s="153"/>
      <c r="C3" s="153"/>
      <c r="D3" s="153"/>
      <c r="E3" s="153"/>
      <c r="F3" s="153"/>
      <c r="G3" s="153"/>
      <c r="H3" s="153"/>
    </row>
    <row r="4" spans="1:8" ht="18" x14ac:dyDescent="0.25">
      <c r="A4" s="16"/>
      <c r="B4" s="16"/>
      <c r="C4" s="16"/>
      <c r="D4" s="16"/>
      <c r="E4" s="16"/>
      <c r="F4" s="16"/>
      <c r="G4" s="92"/>
      <c r="H4" s="92"/>
    </row>
    <row r="5" spans="1:8" ht="18" x14ac:dyDescent="0.25">
      <c r="A5" s="16"/>
      <c r="B5" s="16"/>
      <c r="C5" s="16"/>
      <c r="D5" s="16"/>
      <c r="E5" s="16"/>
      <c r="F5" s="16"/>
      <c r="G5" s="92"/>
      <c r="H5" s="92"/>
    </row>
    <row r="6" spans="1:8" ht="18" x14ac:dyDescent="0.25">
      <c r="A6" s="17"/>
      <c r="B6" s="17"/>
      <c r="C6" s="17"/>
      <c r="D6" s="17"/>
      <c r="E6" s="17"/>
      <c r="F6" s="17"/>
      <c r="G6" s="17"/>
      <c r="H6" s="17"/>
    </row>
    <row r="7" spans="1:8" ht="18" x14ac:dyDescent="0.25">
      <c r="A7" s="154" t="s">
        <v>117</v>
      </c>
      <c r="B7" s="154"/>
      <c r="C7" s="18"/>
      <c r="D7" s="17"/>
      <c r="E7" s="17"/>
      <c r="F7" s="17"/>
      <c r="G7" s="17"/>
      <c r="H7" s="17"/>
    </row>
    <row r="8" spans="1:8" ht="18" x14ac:dyDescent="0.25">
      <c r="A8" s="154" t="s">
        <v>118</v>
      </c>
      <c r="B8" s="154"/>
      <c r="C8" s="18"/>
      <c r="D8" s="17"/>
      <c r="E8" s="17"/>
      <c r="F8" s="17"/>
      <c r="G8" s="17"/>
      <c r="H8" s="17"/>
    </row>
    <row r="9" spans="1:8" ht="18.75" thickBot="1" x14ac:dyDescent="0.3">
      <c r="A9" s="17"/>
      <c r="B9" s="17"/>
      <c r="C9" s="17"/>
      <c r="D9" s="17"/>
      <c r="E9" s="17"/>
      <c r="F9" s="17"/>
      <c r="G9" s="17"/>
      <c r="H9" s="17"/>
    </row>
    <row r="10" spans="1:8" ht="72.75" thickBot="1" x14ac:dyDescent="0.3">
      <c r="A10" s="30" t="s">
        <v>119</v>
      </c>
      <c r="B10" s="31" t="s">
        <v>120</v>
      </c>
      <c r="C10" s="31" t="s">
        <v>121</v>
      </c>
      <c r="D10" s="32" t="s">
        <v>122</v>
      </c>
      <c r="E10" s="32" t="s">
        <v>123</v>
      </c>
      <c r="F10" s="32" t="s">
        <v>338</v>
      </c>
      <c r="G10" s="32" t="s">
        <v>180</v>
      </c>
      <c r="H10" s="33" t="s">
        <v>181</v>
      </c>
    </row>
    <row r="11" spans="1:8" ht="18" x14ac:dyDescent="0.25">
      <c r="A11" s="44"/>
      <c r="B11" s="45"/>
      <c r="C11" s="45"/>
      <c r="D11" s="45"/>
      <c r="E11" s="45"/>
      <c r="F11" s="45"/>
      <c r="G11" s="45"/>
      <c r="H11" s="46"/>
    </row>
    <row r="12" spans="1:8" ht="18" x14ac:dyDescent="0.25">
      <c r="A12" s="34">
        <v>1</v>
      </c>
      <c r="B12" s="19" t="s">
        <v>124</v>
      </c>
      <c r="C12" s="20">
        <v>11</v>
      </c>
      <c r="D12" s="21">
        <f>Sentra!I21</f>
        <v>196</v>
      </c>
      <c r="E12" s="21">
        <f>Sentra!J21</f>
        <v>682</v>
      </c>
      <c r="F12" s="21">
        <f>Sentra!K21</f>
        <v>8914380</v>
      </c>
      <c r="G12" s="21">
        <f>Sentra!N21</f>
        <v>5390785</v>
      </c>
      <c r="H12" s="35">
        <f>Sentra!O21</f>
        <v>3173195</v>
      </c>
    </row>
    <row r="13" spans="1:8" ht="18" x14ac:dyDescent="0.25">
      <c r="A13" s="34">
        <v>2</v>
      </c>
      <c r="B13" s="19" t="s">
        <v>125</v>
      </c>
      <c r="C13" s="20">
        <v>9</v>
      </c>
      <c r="D13" s="21">
        <f>Sentra!I32</f>
        <v>99</v>
      </c>
      <c r="E13" s="21">
        <f>Sentra!J32</f>
        <v>141</v>
      </c>
      <c r="F13" s="21">
        <f>Sentra!K32</f>
        <v>518000</v>
      </c>
      <c r="G13" s="21">
        <f>Sentra!N32</f>
        <v>419050</v>
      </c>
      <c r="H13" s="35">
        <f>Sentra!O32</f>
        <v>203850</v>
      </c>
    </row>
    <row r="14" spans="1:8" ht="18" x14ac:dyDescent="0.25">
      <c r="A14" s="34">
        <v>3</v>
      </c>
      <c r="B14" s="19" t="s">
        <v>126</v>
      </c>
      <c r="C14" s="20">
        <v>2</v>
      </c>
      <c r="D14" s="21">
        <f>Sentra!I36</f>
        <v>36</v>
      </c>
      <c r="E14" s="21">
        <f>Sentra!J36</f>
        <v>36</v>
      </c>
      <c r="F14" s="21">
        <f>Sentra!K36</f>
        <v>1348200</v>
      </c>
      <c r="G14" s="21">
        <f>Sentra!N36</f>
        <v>405840</v>
      </c>
      <c r="H14" s="35">
        <f>Sentra!O36</f>
        <v>141600</v>
      </c>
    </row>
    <row r="15" spans="1:8" ht="18" x14ac:dyDescent="0.25">
      <c r="A15" s="34">
        <v>4</v>
      </c>
      <c r="B15" s="19" t="s">
        <v>127</v>
      </c>
      <c r="C15" s="20">
        <v>1</v>
      </c>
      <c r="D15" s="21">
        <f>Sentra!I39</f>
        <v>10</v>
      </c>
      <c r="E15" s="21">
        <f>Sentra!J39</f>
        <v>79</v>
      </c>
      <c r="F15" s="21">
        <f>Sentra!K39</f>
        <v>1250000</v>
      </c>
      <c r="G15" s="21">
        <f>Sentra!N39</f>
        <v>608000</v>
      </c>
      <c r="H15" s="35">
        <f>Sentra!O39</f>
        <v>416000</v>
      </c>
    </row>
    <row r="16" spans="1:8" ht="18" x14ac:dyDescent="0.25">
      <c r="A16" s="34">
        <v>5</v>
      </c>
      <c r="B16" s="19" t="s">
        <v>128</v>
      </c>
      <c r="C16" s="20">
        <v>7</v>
      </c>
      <c r="D16" s="21">
        <f>Sentra!I48</f>
        <v>71</v>
      </c>
      <c r="E16" s="21">
        <f>Sentra!J48</f>
        <v>208</v>
      </c>
      <c r="F16" s="21">
        <f>Sentra!K48</f>
        <v>6046800</v>
      </c>
      <c r="G16" s="21">
        <f>Sentra!N48</f>
        <v>10324992</v>
      </c>
      <c r="H16" s="35">
        <f>Sentra!O48</f>
        <v>5739048</v>
      </c>
    </row>
    <row r="17" spans="1:8" ht="18" x14ac:dyDescent="0.25">
      <c r="A17" s="36"/>
      <c r="B17" s="22"/>
      <c r="C17" s="22"/>
      <c r="D17" s="23"/>
      <c r="E17" s="23"/>
      <c r="F17" s="23"/>
      <c r="G17" s="23"/>
      <c r="H17" s="37"/>
    </row>
    <row r="18" spans="1:8" ht="18" x14ac:dyDescent="0.25">
      <c r="A18" s="38"/>
      <c r="B18" s="24" t="s">
        <v>68</v>
      </c>
      <c r="C18" s="25">
        <f t="shared" ref="C18:H18" si="0">SUM(C12:C16)</f>
        <v>30</v>
      </c>
      <c r="D18" s="26">
        <f t="shared" si="0"/>
        <v>412</v>
      </c>
      <c r="E18" s="26">
        <f t="shared" si="0"/>
        <v>1146</v>
      </c>
      <c r="F18" s="27">
        <f t="shared" si="0"/>
        <v>18077380</v>
      </c>
      <c r="G18" s="27">
        <f t="shared" si="0"/>
        <v>17148667</v>
      </c>
      <c r="H18" s="39">
        <f t="shared" si="0"/>
        <v>9673693</v>
      </c>
    </row>
    <row r="19" spans="1:8" ht="18.75" thickBot="1" x14ac:dyDescent="0.3">
      <c r="A19" s="40"/>
      <c r="B19" s="41"/>
      <c r="C19" s="41"/>
      <c r="D19" s="42"/>
      <c r="E19" s="42"/>
      <c r="F19" s="42"/>
      <c r="G19" s="42"/>
      <c r="H19" s="43"/>
    </row>
    <row r="22" spans="1:8" ht="18" x14ac:dyDescent="0.25">
      <c r="C22" s="17"/>
      <c r="D22" s="17"/>
      <c r="E22" s="17"/>
      <c r="F22" s="17"/>
      <c r="G22" s="17"/>
      <c r="H22" s="17"/>
    </row>
    <row r="23" spans="1:8" ht="18" x14ac:dyDescent="0.25">
      <c r="C23" s="17"/>
      <c r="D23" s="17"/>
      <c r="E23" s="17"/>
      <c r="F23" s="17"/>
      <c r="G23" s="17"/>
      <c r="H23" s="17"/>
    </row>
  </sheetData>
  <mergeCells count="4">
    <mergeCell ref="A2:H2"/>
    <mergeCell ref="A3:H3"/>
    <mergeCell ref="A7:B7"/>
    <mergeCell ref="A8:B8"/>
  </mergeCells>
  <pageMargins left="0.70866141732283472" right="1.3779527559055118" top="0.51181102362204722" bottom="0.51181102362204722" header="0" footer="0"/>
  <pageSetup paperSize="5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9"/>
  <sheetViews>
    <sheetView tabSelected="1" view="pageLayout" workbookViewId="0">
      <selection activeCell="O6" sqref="O6:O7"/>
    </sheetView>
  </sheetViews>
  <sheetFormatPr defaultColWidth="15.7109375" defaultRowHeight="16.5" customHeight="1" x14ac:dyDescent="0.25"/>
  <cols>
    <col min="1" max="1" width="4" style="103" customWidth="1"/>
    <col min="2" max="2" width="17.140625" style="148" customWidth="1"/>
    <col min="3" max="3" width="5" style="103" customWidth="1"/>
    <col min="4" max="4" width="18.42578125" style="148" customWidth="1"/>
    <col min="5" max="6" width="10" style="103" customWidth="1"/>
    <col min="7" max="7" width="10" style="148" customWidth="1"/>
    <col min="8" max="8" width="9.7109375" style="149" customWidth="1"/>
    <col min="9" max="10" width="6.85546875" style="150" customWidth="1"/>
    <col min="11" max="11" width="10.7109375" style="150" customWidth="1"/>
    <col min="12" max="12" width="11.140625" style="150" customWidth="1"/>
    <col min="13" max="13" width="9" style="150" customWidth="1"/>
    <col min="14" max="15" width="11.140625" style="150" customWidth="1"/>
    <col min="16" max="16" width="21.7109375" style="7" customWidth="1"/>
    <col min="17" max="17" width="4" style="7" hidden="1" customWidth="1"/>
    <col min="18" max="16384" width="15.7109375" style="7"/>
  </cols>
  <sheetData>
    <row r="1" spans="1:17" ht="16.5" customHeight="1" x14ac:dyDescent="0.25">
      <c r="A1" s="163" t="s">
        <v>52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</row>
    <row r="2" spans="1:17" s="8" customFormat="1" ht="16.5" customHeight="1" x14ac:dyDescent="0.25">
      <c r="A2" s="164" t="s">
        <v>178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</row>
    <row r="3" spans="1:17" s="8" customFormat="1" ht="16.5" customHeight="1" x14ac:dyDescent="0.25">
      <c r="A3" s="96"/>
      <c r="B3" s="171" t="s">
        <v>53</v>
      </c>
      <c r="C3" s="171"/>
      <c r="D3" s="171"/>
      <c r="E3" s="96"/>
      <c r="F3" s="96"/>
      <c r="G3" s="104"/>
      <c r="H3" s="104"/>
      <c r="I3" s="105"/>
      <c r="J3" s="105"/>
      <c r="K3" s="105"/>
      <c r="L3" s="105"/>
      <c r="M3" s="105"/>
      <c r="N3" s="105"/>
      <c r="O3" s="105"/>
    </row>
    <row r="4" spans="1:17" s="8" customFormat="1" ht="16.5" customHeight="1" x14ac:dyDescent="0.25">
      <c r="A4" s="96"/>
      <c r="B4" s="171" t="s">
        <v>54</v>
      </c>
      <c r="C4" s="171"/>
      <c r="D4" s="171"/>
      <c r="E4" s="96"/>
      <c r="F4" s="96"/>
      <c r="G4" s="104"/>
      <c r="H4" s="104"/>
      <c r="I4" s="105"/>
      <c r="J4" s="105"/>
      <c r="K4" s="105"/>
      <c r="L4" s="105"/>
      <c r="M4" s="105"/>
      <c r="N4" s="105"/>
      <c r="O4" s="105"/>
    </row>
    <row r="5" spans="1:17" s="8" customFormat="1" ht="16.5" customHeight="1" thickBot="1" x14ac:dyDescent="0.3">
      <c r="A5" s="96"/>
      <c r="B5" s="106"/>
      <c r="C5" s="107"/>
      <c r="D5" s="104"/>
      <c r="E5" s="96"/>
      <c r="F5" s="96"/>
      <c r="G5" s="104"/>
      <c r="H5" s="104"/>
      <c r="I5" s="105"/>
      <c r="J5" s="105"/>
      <c r="K5" s="105"/>
      <c r="L5" s="105"/>
      <c r="M5" s="105"/>
      <c r="N5" s="105"/>
      <c r="O5" s="105"/>
    </row>
    <row r="6" spans="1:17" s="9" customFormat="1" ht="23.25" customHeight="1" x14ac:dyDescent="0.25">
      <c r="A6" s="165" t="s">
        <v>55</v>
      </c>
      <c r="B6" s="167" t="s">
        <v>56</v>
      </c>
      <c r="C6" s="167" t="s">
        <v>57</v>
      </c>
      <c r="D6" s="167" t="s">
        <v>58</v>
      </c>
      <c r="E6" s="167"/>
      <c r="F6" s="167"/>
      <c r="G6" s="167" t="s">
        <v>59</v>
      </c>
      <c r="H6" s="167" t="s">
        <v>60</v>
      </c>
      <c r="I6" s="169" t="s">
        <v>61</v>
      </c>
      <c r="J6" s="169" t="s">
        <v>62</v>
      </c>
      <c r="K6" s="169" t="s">
        <v>339</v>
      </c>
      <c r="L6" s="172" t="s">
        <v>64</v>
      </c>
      <c r="M6" s="173"/>
      <c r="N6" s="174" t="s">
        <v>179</v>
      </c>
      <c r="O6" s="176" t="s">
        <v>183</v>
      </c>
    </row>
    <row r="7" spans="1:17" s="9" customFormat="1" ht="25.5" customHeight="1" x14ac:dyDescent="0.25">
      <c r="A7" s="166"/>
      <c r="B7" s="168"/>
      <c r="C7" s="168"/>
      <c r="D7" s="94" t="s">
        <v>65</v>
      </c>
      <c r="E7" s="94" t="s">
        <v>66</v>
      </c>
      <c r="F7" s="94" t="s">
        <v>67</v>
      </c>
      <c r="G7" s="168"/>
      <c r="H7" s="168"/>
      <c r="I7" s="170"/>
      <c r="J7" s="170"/>
      <c r="K7" s="170"/>
      <c r="L7" s="95" t="s">
        <v>68</v>
      </c>
      <c r="M7" s="93" t="s">
        <v>69</v>
      </c>
      <c r="N7" s="175"/>
      <c r="O7" s="177"/>
    </row>
    <row r="8" spans="1:17" s="8" customFormat="1" ht="16.5" customHeight="1" thickBot="1" x14ac:dyDescent="0.3">
      <c r="A8" s="97">
        <v>1</v>
      </c>
      <c r="B8" s="108">
        <v>2</v>
      </c>
      <c r="C8" s="109">
        <v>3</v>
      </c>
      <c r="D8" s="108">
        <v>4</v>
      </c>
      <c r="E8" s="109">
        <v>5</v>
      </c>
      <c r="F8" s="109">
        <v>6</v>
      </c>
      <c r="G8" s="108">
        <v>7</v>
      </c>
      <c r="H8" s="108">
        <v>8</v>
      </c>
      <c r="I8" s="110" t="s">
        <v>129</v>
      </c>
      <c r="J8" s="110" t="s">
        <v>130</v>
      </c>
      <c r="K8" s="110" t="s">
        <v>131</v>
      </c>
      <c r="L8" s="110" t="s">
        <v>132</v>
      </c>
      <c r="M8" s="111" t="s">
        <v>133</v>
      </c>
      <c r="N8" s="110" t="s">
        <v>182</v>
      </c>
      <c r="O8" s="112">
        <v>15</v>
      </c>
      <c r="Q8" s="7" t="s">
        <v>0</v>
      </c>
    </row>
    <row r="9" spans="1:17" s="8" customFormat="1" ht="16.5" customHeight="1" x14ac:dyDescent="0.25">
      <c r="A9" s="98"/>
      <c r="B9" s="155" t="s">
        <v>70</v>
      </c>
      <c r="C9" s="155"/>
      <c r="D9" s="155"/>
      <c r="E9" s="113"/>
      <c r="F9" s="113"/>
      <c r="G9" s="114"/>
      <c r="H9" s="114"/>
      <c r="I9" s="115"/>
      <c r="J9" s="115"/>
      <c r="K9" s="115"/>
      <c r="L9" s="115"/>
      <c r="M9" s="116"/>
      <c r="N9" s="116"/>
      <c r="O9" s="117"/>
      <c r="Q9" s="7"/>
    </row>
    <row r="10" spans="1:17" ht="27" x14ac:dyDescent="0.25">
      <c r="A10" s="99">
        <v>1</v>
      </c>
      <c r="B10" s="118" t="s">
        <v>184</v>
      </c>
      <c r="C10" s="119">
        <v>15498</v>
      </c>
      <c r="D10" s="118" t="s">
        <v>185</v>
      </c>
      <c r="E10" s="119" t="s">
        <v>15</v>
      </c>
      <c r="F10" s="119" t="s">
        <v>16</v>
      </c>
      <c r="G10" s="118" t="s">
        <v>186</v>
      </c>
      <c r="H10" s="120" t="s">
        <v>187</v>
      </c>
      <c r="I10" s="121">
        <v>40</v>
      </c>
      <c r="J10" s="121">
        <v>300</v>
      </c>
      <c r="K10" s="121">
        <v>1800000</v>
      </c>
      <c r="L10" s="121">
        <v>91680</v>
      </c>
      <c r="M10" s="122" t="s">
        <v>156</v>
      </c>
      <c r="N10" s="122">
        <v>1117120</v>
      </c>
      <c r="O10" s="123">
        <v>758560</v>
      </c>
      <c r="Q10" s="7">
        <v>81</v>
      </c>
    </row>
    <row r="11" spans="1:17" ht="13.5" x14ac:dyDescent="0.25">
      <c r="A11" s="99">
        <v>2</v>
      </c>
      <c r="B11" s="118" t="s">
        <v>188</v>
      </c>
      <c r="C11" s="119">
        <v>15495</v>
      </c>
      <c r="D11" s="118" t="s">
        <v>189</v>
      </c>
      <c r="E11" s="119" t="s">
        <v>177</v>
      </c>
      <c r="F11" s="119" t="s">
        <v>8</v>
      </c>
      <c r="G11" s="118" t="s">
        <v>190</v>
      </c>
      <c r="H11" s="120" t="s">
        <v>191</v>
      </c>
      <c r="I11" s="121">
        <v>15</v>
      </c>
      <c r="J11" s="121">
        <v>150</v>
      </c>
      <c r="K11" s="121">
        <v>1458000</v>
      </c>
      <c r="L11" s="121">
        <v>67500</v>
      </c>
      <c r="M11" s="122" t="s">
        <v>236</v>
      </c>
      <c r="N11" s="122">
        <v>742500</v>
      </c>
      <c r="O11" s="123">
        <v>607500</v>
      </c>
    </row>
    <row r="12" spans="1:17" ht="27" x14ac:dyDescent="0.25">
      <c r="A12" s="99">
        <v>3</v>
      </c>
      <c r="B12" s="118" t="s">
        <v>192</v>
      </c>
      <c r="C12" s="182">
        <v>15496</v>
      </c>
      <c r="D12" s="118" t="s">
        <v>193</v>
      </c>
      <c r="E12" s="119" t="s">
        <v>194</v>
      </c>
      <c r="F12" s="119" t="s">
        <v>195</v>
      </c>
      <c r="G12" s="118" t="s">
        <v>196</v>
      </c>
      <c r="H12" s="120" t="s">
        <v>197</v>
      </c>
      <c r="I12" s="121">
        <v>25</v>
      </c>
      <c r="J12" s="121">
        <v>50</v>
      </c>
      <c r="K12" s="121">
        <v>1200000</v>
      </c>
      <c r="L12" s="121">
        <v>361500</v>
      </c>
      <c r="M12" s="122" t="s">
        <v>237</v>
      </c>
      <c r="N12" s="122">
        <v>999500</v>
      </c>
      <c r="O12" s="123">
        <v>630500</v>
      </c>
    </row>
    <row r="13" spans="1:17" ht="25.5" customHeight="1" x14ac:dyDescent="0.25">
      <c r="A13" s="99">
        <v>4</v>
      </c>
      <c r="B13" s="118" t="s">
        <v>198</v>
      </c>
      <c r="C13" s="119"/>
      <c r="D13" s="118" t="s">
        <v>199</v>
      </c>
      <c r="E13" s="119" t="s">
        <v>36</v>
      </c>
      <c r="F13" s="119" t="s">
        <v>27</v>
      </c>
      <c r="G13" s="118" t="s">
        <v>200</v>
      </c>
      <c r="H13" s="120" t="s">
        <v>201</v>
      </c>
      <c r="I13" s="121">
        <v>5</v>
      </c>
      <c r="J13" s="121">
        <v>35</v>
      </c>
      <c r="K13" s="121">
        <v>360000</v>
      </c>
      <c r="L13" s="121">
        <v>36500</v>
      </c>
      <c r="M13" s="122" t="s">
        <v>238</v>
      </c>
      <c r="N13" s="122">
        <v>341000</v>
      </c>
      <c r="O13" s="123">
        <v>147500</v>
      </c>
    </row>
    <row r="14" spans="1:17" ht="27" x14ac:dyDescent="0.25">
      <c r="A14" s="99">
        <v>5</v>
      </c>
      <c r="B14" s="118" t="s">
        <v>202</v>
      </c>
      <c r="C14" s="182">
        <v>15410</v>
      </c>
      <c r="D14" s="118" t="s">
        <v>203</v>
      </c>
      <c r="E14" s="119" t="s">
        <v>172</v>
      </c>
      <c r="F14" s="119" t="s">
        <v>27</v>
      </c>
      <c r="G14" s="118" t="s">
        <v>204</v>
      </c>
      <c r="H14" s="120" t="s">
        <v>205</v>
      </c>
      <c r="I14" s="121">
        <v>8</v>
      </c>
      <c r="J14" s="121">
        <v>16</v>
      </c>
      <c r="K14" s="121">
        <v>62400</v>
      </c>
      <c r="L14" s="121">
        <v>8915</v>
      </c>
      <c r="M14" s="122" t="s">
        <v>239</v>
      </c>
      <c r="N14" s="122">
        <v>98065</v>
      </c>
      <c r="O14" s="123">
        <v>80235</v>
      </c>
    </row>
    <row r="15" spans="1:17" ht="27" x14ac:dyDescent="0.25">
      <c r="A15" s="99">
        <v>6</v>
      </c>
      <c r="B15" s="118" t="s">
        <v>206</v>
      </c>
      <c r="C15" s="182">
        <v>15410</v>
      </c>
      <c r="D15" s="118" t="s">
        <v>207</v>
      </c>
      <c r="E15" s="119" t="s">
        <v>39</v>
      </c>
      <c r="F15" s="119" t="s">
        <v>40</v>
      </c>
      <c r="G15" s="118" t="s">
        <v>208</v>
      </c>
      <c r="H15" s="120" t="s">
        <v>209</v>
      </c>
      <c r="I15" s="121">
        <v>30</v>
      </c>
      <c r="J15" s="121">
        <v>30</v>
      </c>
      <c r="K15" s="121">
        <v>457500</v>
      </c>
      <c r="L15" s="121">
        <v>119600</v>
      </c>
      <c r="M15" s="122" t="s">
        <v>240</v>
      </c>
      <c r="N15" s="122">
        <v>235200</v>
      </c>
      <c r="O15" s="123">
        <v>176400</v>
      </c>
    </row>
    <row r="16" spans="1:17" ht="27" x14ac:dyDescent="0.25">
      <c r="A16" s="99">
        <v>7</v>
      </c>
      <c r="B16" s="118" t="s">
        <v>210</v>
      </c>
      <c r="C16" s="182">
        <v>15410</v>
      </c>
      <c r="D16" s="118" t="s">
        <v>211</v>
      </c>
      <c r="E16" s="119" t="s">
        <v>212</v>
      </c>
      <c r="F16" s="119" t="s">
        <v>3</v>
      </c>
      <c r="G16" s="118" t="s">
        <v>213</v>
      </c>
      <c r="H16" s="120" t="s">
        <v>214</v>
      </c>
      <c r="I16" s="121">
        <v>8</v>
      </c>
      <c r="J16" s="121">
        <v>16</v>
      </c>
      <c r="K16" s="121">
        <v>864000</v>
      </c>
      <c r="L16" s="121">
        <v>1580300</v>
      </c>
      <c r="M16" s="122" t="s">
        <v>237</v>
      </c>
      <c r="N16" s="122">
        <v>583300</v>
      </c>
      <c r="O16" s="123">
        <v>222700</v>
      </c>
      <c r="Q16" s="7">
        <v>83</v>
      </c>
    </row>
    <row r="17" spans="1:17" ht="40.5" x14ac:dyDescent="0.25">
      <c r="A17" s="99">
        <v>8</v>
      </c>
      <c r="B17" s="118" t="s">
        <v>215</v>
      </c>
      <c r="C17" s="119"/>
      <c r="D17" s="118" t="s">
        <v>216</v>
      </c>
      <c r="E17" s="119" t="s">
        <v>217</v>
      </c>
      <c r="F17" s="119" t="s">
        <v>218</v>
      </c>
      <c r="G17" s="118" t="s">
        <v>219</v>
      </c>
      <c r="H17" s="120" t="s">
        <v>220</v>
      </c>
      <c r="I17" s="121">
        <v>10</v>
      </c>
      <c r="J17" s="121">
        <v>30</v>
      </c>
      <c r="K17" s="121">
        <v>600000</v>
      </c>
      <c r="L17" s="121">
        <v>5700</v>
      </c>
      <c r="M17" s="122" t="s">
        <v>241</v>
      </c>
      <c r="N17" s="122">
        <v>188100</v>
      </c>
      <c r="O17" s="123">
        <v>79800</v>
      </c>
    </row>
    <row r="18" spans="1:17" ht="13.5" x14ac:dyDescent="0.25">
      <c r="A18" s="99">
        <v>9</v>
      </c>
      <c r="B18" s="118" t="s">
        <v>221</v>
      </c>
      <c r="C18" s="182">
        <v>15410</v>
      </c>
      <c r="D18" s="118" t="s">
        <v>222</v>
      </c>
      <c r="E18" s="119" t="s">
        <v>223</v>
      </c>
      <c r="F18" s="119" t="s">
        <v>224</v>
      </c>
      <c r="G18" s="118" t="s">
        <v>225</v>
      </c>
      <c r="H18" s="120" t="s">
        <v>226</v>
      </c>
      <c r="I18" s="121">
        <v>21</v>
      </c>
      <c r="J18" s="121">
        <v>21</v>
      </c>
      <c r="K18" s="121">
        <v>110880</v>
      </c>
      <c r="L18" s="121">
        <v>35280</v>
      </c>
      <c r="M18" s="122" t="s">
        <v>242</v>
      </c>
      <c r="N18" s="122"/>
      <c r="O18" s="123"/>
      <c r="Q18" s="7">
        <v>85</v>
      </c>
    </row>
    <row r="19" spans="1:17" ht="27" x14ac:dyDescent="0.25">
      <c r="A19" s="99">
        <v>10</v>
      </c>
      <c r="B19" s="118" t="s">
        <v>227</v>
      </c>
      <c r="C19" s="182">
        <v>15496</v>
      </c>
      <c r="D19" s="118" t="s">
        <v>228</v>
      </c>
      <c r="E19" s="119" t="s">
        <v>223</v>
      </c>
      <c r="F19" s="119" t="s">
        <v>136</v>
      </c>
      <c r="G19" s="118" t="s">
        <v>229</v>
      </c>
      <c r="H19" s="120" t="s">
        <v>230</v>
      </c>
      <c r="I19" s="121">
        <v>8</v>
      </c>
      <c r="J19" s="121">
        <v>8</v>
      </c>
      <c r="K19" s="121">
        <v>129600</v>
      </c>
      <c r="L19" s="121">
        <v>120000</v>
      </c>
      <c r="M19" s="122" t="s">
        <v>243</v>
      </c>
      <c r="N19" s="122">
        <v>110000</v>
      </c>
      <c r="O19" s="123">
        <v>30000</v>
      </c>
      <c r="Q19" s="7">
        <v>105</v>
      </c>
    </row>
    <row r="20" spans="1:17" ht="27" x14ac:dyDescent="0.25">
      <c r="A20" s="99">
        <v>11</v>
      </c>
      <c r="B20" s="118" t="s">
        <v>231</v>
      </c>
      <c r="C20" s="182">
        <v>15496</v>
      </c>
      <c r="D20" s="118" t="s">
        <v>232</v>
      </c>
      <c r="E20" s="119" t="s">
        <v>233</v>
      </c>
      <c r="F20" s="119" t="s">
        <v>3</v>
      </c>
      <c r="G20" s="118" t="s">
        <v>234</v>
      </c>
      <c r="H20" s="120" t="s">
        <v>235</v>
      </c>
      <c r="I20" s="121">
        <v>26</v>
      </c>
      <c r="J20" s="121">
        <v>26</v>
      </c>
      <c r="K20" s="121">
        <v>1872000</v>
      </c>
      <c r="L20" s="121">
        <v>1248000</v>
      </c>
      <c r="M20" s="122" t="s">
        <v>238</v>
      </c>
      <c r="N20" s="122">
        <v>976000</v>
      </c>
      <c r="O20" s="123">
        <v>440000</v>
      </c>
    </row>
    <row r="21" spans="1:17" s="11" customFormat="1" ht="14.25" thickBot="1" x14ac:dyDescent="0.3">
      <c r="A21" s="100"/>
      <c r="B21" s="157" t="s">
        <v>75</v>
      </c>
      <c r="C21" s="158"/>
      <c r="D21" s="159"/>
      <c r="E21" s="124"/>
      <c r="F21" s="124"/>
      <c r="G21" s="125"/>
      <c r="H21" s="126"/>
      <c r="I21" s="127">
        <f>SUM(I10:I20)</f>
        <v>196</v>
      </c>
      <c r="J21" s="127">
        <f>SUM(J10:J20)</f>
        <v>682</v>
      </c>
      <c r="K21" s="127">
        <f t="shared" ref="K21:O21" si="0">SUM(K10:K20)</f>
        <v>8914380</v>
      </c>
      <c r="L21" s="127"/>
      <c r="M21" s="128"/>
      <c r="N21" s="127">
        <f t="shared" si="0"/>
        <v>5390785</v>
      </c>
      <c r="O21" s="129">
        <f t="shared" si="0"/>
        <v>3173195</v>
      </c>
    </row>
    <row r="22" spans="1:17" ht="13.5" x14ac:dyDescent="0.25">
      <c r="A22" s="101"/>
      <c r="B22" s="156" t="s">
        <v>71</v>
      </c>
      <c r="C22" s="156"/>
      <c r="D22" s="156"/>
      <c r="E22" s="130"/>
      <c r="F22" s="130"/>
      <c r="G22" s="131"/>
      <c r="H22" s="132"/>
      <c r="I22" s="133"/>
      <c r="J22" s="133"/>
      <c r="K22" s="133"/>
      <c r="L22" s="133"/>
      <c r="M22" s="134"/>
      <c r="N22" s="134"/>
      <c r="O22" s="135"/>
    </row>
    <row r="23" spans="1:17" ht="27" x14ac:dyDescent="0.25">
      <c r="A23" s="101">
        <v>12</v>
      </c>
      <c r="B23" s="118" t="s">
        <v>244</v>
      </c>
      <c r="C23" s="119"/>
      <c r="D23" s="118" t="s">
        <v>245</v>
      </c>
      <c r="E23" s="130" t="s">
        <v>246</v>
      </c>
      <c r="F23" s="130" t="s">
        <v>150</v>
      </c>
      <c r="G23" s="131" t="s">
        <v>247</v>
      </c>
      <c r="H23" s="132" t="s">
        <v>248</v>
      </c>
      <c r="I23" s="133">
        <v>17</v>
      </c>
      <c r="J23" s="133">
        <v>17</v>
      </c>
      <c r="K23" s="133">
        <v>8500</v>
      </c>
      <c r="L23" s="133">
        <v>3570</v>
      </c>
      <c r="M23" s="134" t="s">
        <v>238</v>
      </c>
      <c r="N23" s="134">
        <v>1700</v>
      </c>
      <c r="O23" s="135">
        <v>600</v>
      </c>
    </row>
    <row r="24" spans="1:17" ht="39" customHeight="1" x14ac:dyDescent="0.25">
      <c r="A24" s="101">
        <v>13</v>
      </c>
      <c r="B24" s="118" t="s">
        <v>249</v>
      </c>
      <c r="C24" s="119">
        <v>17124</v>
      </c>
      <c r="D24" s="118" t="s">
        <v>23</v>
      </c>
      <c r="E24" s="130" t="s">
        <v>8</v>
      </c>
      <c r="F24" s="130" t="s">
        <v>8</v>
      </c>
      <c r="G24" s="131" t="s">
        <v>250</v>
      </c>
      <c r="H24" s="132" t="s">
        <v>251</v>
      </c>
      <c r="I24" s="133">
        <v>30</v>
      </c>
      <c r="J24" s="133">
        <v>60</v>
      </c>
      <c r="K24" s="133">
        <v>1800000</v>
      </c>
      <c r="L24" s="133">
        <v>12240</v>
      </c>
      <c r="M24" s="134" t="s">
        <v>159</v>
      </c>
      <c r="N24" s="134">
        <v>122400</v>
      </c>
      <c r="O24" s="135">
        <v>73440</v>
      </c>
    </row>
    <row r="25" spans="1:17" ht="27" x14ac:dyDescent="0.25">
      <c r="A25" s="101">
        <v>14</v>
      </c>
      <c r="B25" s="118" t="s">
        <v>252</v>
      </c>
      <c r="C25" s="151">
        <v>17211</v>
      </c>
      <c r="D25" s="118" t="s">
        <v>253</v>
      </c>
      <c r="E25" s="130" t="s">
        <v>254</v>
      </c>
      <c r="F25" s="130" t="s">
        <v>136</v>
      </c>
      <c r="G25" s="131" t="s">
        <v>255</v>
      </c>
      <c r="H25" s="132" t="s">
        <v>256</v>
      </c>
      <c r="I25" s="133">
        <v>12</v>
      </c>
      <c r="J25" s="133">
        <v>12</v>
      </c>
      <c r="K25" s="133">
        <v>216000</v>
      </c>
      <c r="L25" s="133">
        <v>3600</v>
      </c>
      <c r="M25" s="134" t="s">
        <v>138</v>
      </c>
      <c r="N25" s="134">
        <v>136800</v>
      </c>
      <c r="O25" s="135">
        <v>82800</v>
      </c>
    </row>
    <row r="26" spans="1:17" ht="27" x14ac:dyDescent="0.25">
      <c r="A26" s="101">
        <v>15</v>
      </c>
      <c r="B26" s="118" t="s">
        <v>257</v>
      </c>
      <c r="C26" s="151">
        <v>17124</v>
      </c>
      <c r="D26" s="118" t="s">
        <v>258</v>
      </c>
      <c r="E26" s="119" t="s">
        <v>217</v>
      </c>
      <c r="F26" s="119" t="s">
        <v>218</v>
      </c>
      <c r="G26" s="118" t="s">
        <v>259</v>
      </c>
      <c r="H26" s="120" t="s">
        <v>260</v>
      </c>
      <c r="I26" s="121">
        <v>20</v>
      </c>
      <c r="J26" s="121">
        <v>20</v>
      </c>
      <c r="K26" s="121">
        <v>72000</v>
      </c>
      <c r="L26" s="121">
        <v>1600</v>
      </c>
      <c r="M26" s="122" t="s">
        <v>284</v>
      </c>
      <c r="N26" s="122">
        <v>70000</v>
      </c>
      <c r="O26" s="123">
        <v>80000</v>
      </c>
    </row>
    <row r="27" spans="1:17" ht="27" x14ac:dyDescent="0.25">
      <c r="A27" s="101">
        <v>16</v>
      </c>
      <c r="B27" s="118" t="s">
        <v>261</v>
      </c>
      <c r="C27" s="151">
        <v>17124</v>
      </c>
      <c r="D27" s="118" t="s">
        <v>262</v>
      </c>
      <c r="E27" s="130" t="s">
        <v>19</v>
      </c>
      <c r="F27" s="130" t="s">
        <v>20</v>
      </c>
      <c r="G27" s="131" t="s">
        <v>263</v>
      </c>
      <c r="H27" s="132" t="s">
        <v>264</v>
      </c>
      <c r="I27" s="133">
        <v>20</v>
      </c>
      <c r="J27" s="133">
        <v>20</v>
      </c>
      <c r="K27" s="133">
        <v>30000</v>
      </c>
      <c r="L27" s="133">
        <v>1000</v>
      </c>
      <c r="M27" s="134" t="s">
        <v>284</v>
      </c>
      <c r="N27" s="134">
        <v>17000</v>
      </c>
      <c r="O27" s="135">
        <v>6000</v>
      </c>
    </row>
    <row r="28" spans="1:17" ht="27" x14ac:dyDescent="0.25">
      <c r="A28" s="101">
        <v>17</v>
      </c>
      <c r="B28" s="118" t="s">
        <v>265</v>
      </c>
      <c r="C28" s="151">
        <v>17124</v>
      </c>
      <c r="D28" s="118" t="s">
        <v>266</v>
      </c>
      <c r="E28" s="119" t="s">
        <v>267</v>
      </c>
      <c r="F28" s="119" t="s">
        <v>267</v>
      </c>
      <c r="G28" s="118" t="s">
        <v>268</v>
      </c>
      <c r="H28" s="120" t="s">
        <v>269</v>
      </c>
      <c r="I28" s="121">
        <v>42</v>
      </c>
      <c r="J28" s="121">
        <v>84</v>
      </c>
      <c r="K28" s="121">
        <v>236000</v>
      </c>
      <c r="L28" s="121">
        <v>3200</v>
      </c>
      <c r="M28" s="122" t="s">
        <v>285</v>
      </c>
      <c r="N28" s="122">
        <v>35200</v>
      </c>
      <c r="O28" s="123">
        <v>25600</v>
      </c>
      <c r="Q28" s="7">
        <v>106</v>
      </c>
    </row>
    <row r="29" spans="1:17" ht="27" x14ac:dyDescent="0.25">
      <c r="A29" s="101">
        <v>18</v>
      </c>
      <c r="B29" s="136" t="s">
        <v>270</v>
      </c>
      <c r="C29" s="151">
        <v>17124</v>
      </c>
      <c r="D29" s="136" t="s">
        <v>271</v>
      </c>
      <c r="E29" s="137" t="s">
        <v>272</v>
      </c>
      <c r="F29" s="137" t="s">
        <v>27</v>
      </c>
      <c r="G29" s="136" t="s">
        <v>273</v>
      </c>
      <c r="H29" s="138" t="s">
        <v>274</v>
      </c>
      <c r="I29" s="139">
        <v>18</v>
      </c>
      <c r="J29" s="140">
        <v>18</v>
      </c>
      <c r="K29" s="140">
        <v>48000</v>
      </c>
      <c r="L29" s="140">
        <v>1500</v>
      </c>
      <c r="M29" s="141" t="s">
        <v>286</v>
      </c>
      <c r="N29" s="141">
        <v>14000</v>
      </c>
      <c r="O29" s="152">
        <v>5500</v>
      </c>
      <c r="Q29" s="7">
        <v>107</v>
      </c>
    </row>
    <row r="30" spans="1:17" s="11" customFormat="1" ht="27" x14ac:dyDescent="0.25">
      <c r="A30" s="101">
        <v>19</v>
      </c>
      <c r="B30" s="136" t="s">
        <v>275</v>
      </c>
      <c r="C30" s="151">
        <v>17124</v>
      </c>
      <c r="D30" s="136" t="s">
        <v>276</v>
      </c>
      <c r="E30" s="137" t="s">
        <v>277</v>
      </c>
      <c r="F30" s="137" t="s">
        <v>16</v>
      </c>
      <c r="G30" s="136" t="s">
        <v>278</v>
      </c>
      <c r="H30" s="138" t="s">
        <v>279</v>
      </c>
      <c r="I30" s="139">
        <v>25</v>
      </c>
      <c r="J30" s="140">
        <v>25</v>
      </c>
      <c r="K30" s="140">
        <v>150000</v>
      </c>
      <c r="L30" s="140">
        <v>750</v>
      </c>
      <c r="M30" s="141" t="s">
        <v>284</v>
      </c>
      <c r="N30" s="141">
        <v>54250</v>
      </c>
      <c r="O30" s="152">
        <v>36750</v>
      </c>
    </row>
    <row r="31" spans="1:17" ht="27" x14ac:dyDescent="0.25">
      <c r="A31" s="101">
        <v>20</v>
      </c>
      <c r="B31" s="118" t="s">
        <v>280</v>
      </c>
      <c r="C31" s="119"/>
      <c r="D31" s="118" t="s">
        <v>281</v>
      </c>
      <c r="E31" s="119" t="s">
        <v>277</v>
      </c>
      <c r="F31" s="119" t="s">
        <v>16</v>
      </c>
      <c r="G31" s="118" t="s">
        <v>282</v>
      </c>
      <c r="H31" s="120" t="s">
        <v>283</v>
      </c>
      <c r="I31" s="121">
        <v>14</v>
      </c>
      <c r="J31" s="121">
        <v>14</v>
      </c>
      <c r="K31" s="121">
        <v>84000</v>
      </c>
      <c r="L31" s="121">
        <v>8400</v>
      </c>
      <c r="M31" s="122" t="s">
        <v>238</v>
      </c>
      <c r="N31" s="122">
        <v>315600</v>
      </c>
      <c r="O31" s="123">
        <v>136000</v>
      </c>
    </row>
    <row r="32" spans="1:17" ht="14.25" thickBot="1" x14ac:dyDescent="0.3">
      <c r="A32" s="100"/>
      <c r="B32" s="157" t="s">
        <v>75</v>
      </c>
      <c r="C32" s="158"/>
      <c r="D32" s="159"/>
      <c r="E32" s="124"/>
      <c r="F32" s="124"/>
      <c r="G32" s="125"/>
      <c r="H32" s="126"/>
      <c r="I32" s="127">
        <f>SUM(I28:I31)</f>
        <v>99</v>
      </c>
      <c r="J32" s="127">
        <f t="shared" ref="J32:O32" si="1">SUM(J28:J31)</f>
        <v>141</v>
      </c>
      <c r="K32" s="127">
        <f t="shared" si="1"/>
        <v>518000</v>
      </c>
      <c r="L32" s="127"/>
      <c r="M32" s="128"/>
      <c r="N32" s="127">
        <f t="shared" si="1"/>
        <v>419050</v>
      </c>
      <c r="O32" s="129">
        <f t="shared" si="1"/>
        <v>203850</v>
      </c>
      <c r="Q32" s="7">
        <v>108</v>
      </c>
    </row>
    <row r="33" spans="1:17" ht="13.5" x14ac:dyDescent="0.25">
      <c r="A33" s="101"/>
      <c r="B33" s="156" t="s">
        <v>72</v>
      </c>
      <c r="C33" s="156"/>
      <c r="D33" s="156"/>
      <c r="E33" s="130"/>
      <c r="F33" s="130"/>
      <c r="G33" s="131"/>
      <c r="H33" s="132"/>
      <c r="I33" s="133"/>
      <c r="J33" s="133"/>
      <c r="K33" s="133"/>
      <c r="L33" s="133"/>
      <c r="M33" s="134"/>
      <c r="N33" s="134"/>
      <c r="O33" s="135"/>
      <c r="Q33" s="7">
        <v>109</v>
      </c>
    </row>
    <row r="34" spans="1:17" s="11" customFormat="1" ht="27" x14ac:dyDescent="0.25">
      <c r="A34" s="99">
        <v>21</v>
      </c>
      <c r="B34" s="118" t="s">
        <v>287</v>
      </c>
      <c r="C34" s="182">
        <v>15540</v>
      </c>
      <c r="D34" s="118" t="s">
        <v>288</v>
      </c>
      <c r="E34" s="119" t="s">
        <v>289</v>
      </c>
      <c r="F34" s="119" t="s">
        <v>3</v>
      </c>
      <c r="G34" s="118" t="s">
        <v>290</v>
      </c>
      <c r="H34" s="120" t="s">
        <v>291</v>
      </c>
      <c r="I34" s="121">
        <v>26</v>
      </c>
      <c r="J34" s="121">
        <v>26</v>
      </c>
      <c r="K34" s="121">
        <v>1123200</v>
      </c>
      <c r="L34" s="121">
        <v>6240</v>
      </c>
      <c r="M34" s="122" t="s">
        <v>296</v>
      </c>
      <c r="N34" s="122">
        <v>255840</v>
      </c>
      <c r="O34" s="123">
        <v>93600</v>
      </c>
    </row>
    <row r="35" spans="1:17" s="11" customFormat="1" ht="27" x14ac:dyDescent="0.25">
      <c r="A35" s="99">
        <v>22</v>
      </c>
      <c r="B35" s="118" t="s">
        <v>292</v>
      </c>
      <c r="C35" s="182">
        <v>15540</v>
      </c>
      <c r="D35" s="118" t="s">
        <v>293</v>
      </c>
      <c r="E35" s="119" t="s">
        <v>294</v>
      </c>
      <c r="F35" s="119" t="s">
        <v>32</v>
      </c>
      <c r="G35" s="118" t="s">
        <v>204</v>
      </c>
      <c r="H35" s="120" t="s">
        <v>295</v>
      </c>
      <c r="I35" s="121">
        <v>10</v>
      </c>
      <c r="J35" s="121">
        <v>10</v>
      </c>
      <c r="K35" s="121">
        <v>225000</v>
      </c>
      <c r="L35" s="121">
        <v>3000</v>
      </c>
      <c r="M35" s="122" t="s">
        <v>297</v>
      </c>
      <c r="N35" s="122">
        <v>150000</v>
      </c>
      <c r="O35" s="123">
        <v>48000</v>
      </c>
    </row>
    <row r="36" spans="1:17" ht="14.25" thickBot="1" x14ac:dyDescent="0.3">
      <c r="A36" s="100"/>
      <c r="B36" s="157" t="s">
        <v>75</v>
      </c>
      <c r="C36" s="158"/>
      <c r="D36" s="159"/>
      <c r="E36" s="124"/>
      <c r="F36" s="124"/>
      <c r="G36" s="125"/>
      <c r="H36" s="126"/>
      <c r="I36" s="127">
        <f>SUM(I34:I35)</f>
        <v>36</v>
      </c>
      <c r="J36" s="127">
        <f>SUM(J34:J35)</f>
        <v>36</v>
      </c>
      <c r="K36" s="127">
        <f>SUM(K34:K35)</f>
        <v>1348200</v>
      </c>
      <c r="L36" s="127"/>
      <c r="M36" s="128"/>
      <c r="N36" s="127">
        <f>SUM(N34:N35)</f>
        <v>405840</v>
      </c>
      <c r="O36" s="129">
        <f>SUM(O34:O35)</f>
        <v>141600</v>
      </c>
      <c r="Q36" s="7">
        <v>110</v>
      </c>
    </row>
    <row r="37" spans="1:17" ht="13.5" x14ac:dyDescent="0.25">
      <c r="A37" s="101"/>
      <c r="B37" s="156" t="s">
        <v>73</v>
      </c>
      <c r="C37" s="156"/>
      <c r="D37" s="156"/>
      <c r="E37" s="130"/>
      <c r="F37" s="130"/>
      <c r="G37" s="131"/>
      <c r="H37" s="132"/>
      <c r="I37" s="133"/>
      <c r="J37" s="133"/>
      <c r="K37" s="133"/>
      <c r="L37" s="133"/>
      <c r="M37" s="134"/>
      <c r="N37" s="134"/>
      <c r="O37" s="135"/>
      <c r="Q37" s="7">
        <v>111</v>
      </c>
    </row>
    <row r="38" spans="1:17" s="11" customFormat="1" ht="40.5" x14ac:dyDescent="0.25">
      <c r="A38" s="99">
        <v>23</v>
      </c>
      <c r="B38" s="118" t="s">
        <v>298</v>
      </c>
      <c r="C38" s="182">
        <v>20291</v>
      </c>
      <c r="D38" s="118" t="s">
        <v>299</v>
      </c>
      <c r="E38" s="119" t="s">
        <v>11</v>
      </c>
      <c r="F38" s="119" t="s">
        <v>27</v>
      </c>
      <c r="G38" s="118" t="s">
        <v>300</v>
      </c>
      <c r="H38" s="120" t="s">
        <v>301</v>
      </c>
      <c r="I38" s="121">
        <v>10</v>
      </c>
      <c r="J38" s="121">
        <v>79</v>
      </c>
      <c r="K38" s="121">
        <v>1250000</v>
      </c>
      <c r="L38" s="121">
        <v>32000</v>
      </c>
      <c r="M38" s="122" t="s">
        <v>238</v>
      </c>
      <c r="N38" s="122">
        <v>608000</v>
      </c>
      <c r="O38" s="123">
        <v>416000</v>
      </c>
    </row>
    <row r="39" spans="1:17" ht="14.25" thickBot="1" x14ac:dyDescent="0.3">
      <c r="A39" s="100"/>
      <c r="B39" s="157" t="s">
        <v>75</v>
      </c>
      <c r="C39" s="158"/>
      <c r="D39" s="159"/>
      <c r="E39" s="124"/>
      <c r="F39" s="124"/>
      <c r="G39" s="125"/>
      <c r="H39" s="126"/>
      <c r="I39" s="127">
        <f>SUM(I38:I38)</f>
        <v>10</v>
      </c>
      <c r="J39" s="127">
        <f>SUM(J38:J38)</f>
        <v>79</v>
      </c>
      <c r="K39" s="127">
        <f>SUM(K38:K38)</f>
        <v>1250000</v>
      </c>
      <c r="L39" s="127"/>
      <c r="M39" s="128"/>
      <c r="N39" s="127">
        <f>SUM(N38:N38)</f>
        <v>608000</v>
      </c>
      <c r="O39" s="129">
        <f>SUM(O38:O38)</f>
        <v>416000</v>
      </c>
      <c r="Q39" s="7">
        <v>112</v>
      </c>
    </row>
    <row r="40" spans="1:17" ht="13.5" x14ac:dyDescent="0.25">
      <c r="A40" s="101"/>
      <c r="B40" s="156" t="s">
        <v>74</v>
      </c>
      <c r="C40" s="156"/>
      <c r="D40" s="156"/>
      <c r="E40" s="130"/>
      <c r="F40" s="130"/>
      <c r="G40" s="131"/>
      <c r="H40" s="132"/>
      <c r="I40" s="133"/>
      <c r="J40" s="133"/>
      <c r="K40" s="133"/>
      <c r="L40" s="133"/>
      <c r="M40" s="134"/>
      <c r="N40" s="134"/>
      <c r="O40" s="135"/>
      <c r="Q40" s="7">
        <v>113</v>
      </c>
    </row>
    <row r="41" spans="1:17" ht="13.5" x14ac:dyDescent="0.25">
      <c r="A41" s="99">
        <v>24</v>
      </c>
      <c r="B41" s="118" t="s">
        <v>302</v>
      </c>
      <c r="C41" s="151">
        <v>20293</v>
      </c>
      <c r="D41" s="118" t="s">
        <v>303</v>
      </c>
      <c r="E41" s="119" t="s">
        <v>31</v>
      </c>
      <c r="F41" s="119" t="s">
        <v>32</v>
      </c>
      <c r="G41" s="118" t="s">
        <v>304</v>
      </c>
      <c r="H41" s="120" t="s">
        <v>305</v>
      </c>
      <c r="I41" s="121">
        <v>10</v>
      </c>
      <c r="J41" s="121">
        <v>20</v>
      </c>
      <c r="K41" s="121">
        <v>1440000</v>
      </c>
      <c r="L41" s="121">
        <v>1176</v>
      </c>
      <c r="M41" s="122" t="s">
        <v>238</v>
      </c>
      <c r="N41" s="122">
        <v>8232</v>
      </c>
      <c r="O41" s="123">
        <v>3528</v>
      </c>
      <c r="Q41" s="7">
        <v>114</v>
      </c>
    </row>
    <row r="42" spans="1:17" ht="27" x14ac:dyDescent="0.25">
      <c r="A42" s="99">
        <v>25</v>
      </c>
      <c r="B42" s="118" t="s">
        <v>306</v>
      </c>
      <c r="C42" s="182">
        <v>36993</v>
      </c>
      <c r="D42" s="118" t="s">
        <v>307</v>
      </c>
      <c r="E42" s="119" t="s">
        <v>308</v>
      </c>
      <c r="F42" s="119" t="s">
        <v>32</v>
      </c>
      <c r="G42" s="118" t="s">
        <v>309</v>
      </c>
      <c r="H42" s="120" t="s">
        <v>310</v>
      </c>
      <c r="I42" s="121">
        <v>4</v>
      </c>
      <c r="J42" s="121">
        <v>4</v>
      </c>
      <c r="K42" s="121">
        <v>24000</v>
      </c>
      <c r="L42" s="121">
        <v>280</v>
      </c>
      <c r="M42" s="122" t="s">
        <v>337</v>
      </c>
      <c r="N42" s="122">
        <v>6160</v>
      </c>
      <c r="O42" s="123">
        <v>2520</v>
      </c>
    </row>
    <row r="43" spans="1:17" ht="27" x14ac:dyDescent="0.25">
      <c r="A43" s="99">
        <v>26</v>
      </c>
      <c r="B43" s="118" t="s">
        <v>311</v>
      </c>
      <c r="C43" s="182">
        <v>20299</v>
      </c>
      <c r="D43" s="118" t="s">
        <v>312</v>
      </c>
      <c r="E43" s="119" t="s">
        <v>313</v>
      </c>
      <c r="F43" s="119" t="s">
        <v>150</v>
      </c>
      <c r="G43" s="118" t="s">
        <v>314</v>
      </c>
      <c r="H43" s="120" t="s">
        <v>315</v>
      </c>
      <c r="I43" s="121">
        <v>6</v>
      </c>
      <c r="J43" s="121">
        <v>6</v>
      </c>
      <c r="K43" s="121">
        <v>720000</v>
      </c>
      <c r="L43" s="121">
        <v>43200</v>
      </c>
      <c r="M43" s="122" t="s">
        <v>238</v>
      </c>
      <c r="N43" s="122">
        <v>309600</v>
      </c>
      <c r="O43" s="123">
        <v>264000</v>
      </c>
    </row>
    <row r="44" spans="1:17" ht="27" x14ac:dyDescent="0.25">
      <c r="A44" s="99">
        <v>27</v>
      </c>
      <c r="B44" s="118" t="s">
        <v>316</v>
      </c>
      <c r="C44" s="182">
        <v>20291</v>
      </c>
      <c r="D44" s="118" t="s">
        <v>317</v>
      </c>
      <c r="E44" s="119" t="s">
        <v>318</v>
      </c>
      <c r="F44" s="119" t="s">
        <v>319</v>
      </c>
      <c r="G44" s="118" t="s">
        <v>320</v>
      </c>
      <c r="H44" s="120" t="s">
        <v>321</v>
      </c>
      <c r="I44" s="121">
        <v>5</v>
      </c>
      <c r="J44" s="121">
        <v>10</v>
      </c>
      <c r="K44" s="121">
        <v>300000</v>
      </c>
      <c r="L44" s="121">
        <v>12000</v>
      </c>
      <c r="M44" s="122" t="s">
        <v>238</v>
      </c>
      <c r="N44" s="122">
        <v>244000</v>
      </c>
      <c r="O44" s="123">
        <v>110000</v>
      </c>
    </row>
    <row r="45" spans="1:17" ht="27" x14ac:dyDescent="0.25">
      <c r="A45" s="99">
        <v>28</v>
      </c>
      <c r="B45" s="118" t="s">
        <v>322</v>
      </c>
      <c r="C45" s="182">
        <v>20299</v>
      </c>
      <c r="D45" s="118" t="s">
        <v>323</v>
      </c>
      <c r="E45" s="119" t="s">
        <v>324</v>
      </c>
      <c r="F45" s="119" t="s">
        <v>325</v>
      </c>
      <c r="G45" s="118" t="s">
        <v>326</v>
      </c>
      <c r="H45" s="120" t="s">
        <v>327</v>
      </c>
      <c r="I45" s="121">
        <v>25</v>
      </c>
      <c r="J45" s="121">
        <v>125</v>
      </c>
      <c r="K45" s="121">
        <v>3000000</v>
      </c>
      <c r="L45" s="121">
        <v>481500</v>
      </c>
      <c r="M45" s="122" t="s">
        <v>238</v>
      </c>
      <c r="N45" s="122">
        <v>9225000</v>
      </c>
      <c r="O45" s="123">
        <v>5075000</v>
      </c>
    </row>
    <row r="46" spans="1:17" ht="27" x14ac:dyDescent="0.25">
      <c r="A46" s="99">
        <v>29</v>
      </c>
      <c r="B46" s="118" t="s">
        <v>328</v>
      </c>
      <c r="C46" s="182">
        <v>20299</v>
      </c>
      <c r="D46" s="118" t="s">
        <v>329</v>
      </c>
      <c r="E46" s="119" t="s">
        <v>254</v>
      </c>
      <c r="F46" s="119" t="s">
        <v>136</v>
      </c>
      <c r="G46" s="118" t="s">
        <v>330</v>
      </c>
      <c r="H46" s="120" t="s">
        <v>331</v>
      </c>
      <c r="I46" s="121">
        <v>17</v>
      </c>
      <c r="J46" s="121">
        <v>34</v>
      </c>
      <c r="K46" s="121">
        <v>510000</v>
      </c>
      <c r="L46" s="121">
        <v>34000</v>
      </c>
      <c r="M46" s="122" t="s">
        <v>238</v>
      </c>
      <c r="N46" s="122">
        <v>508000</v>
      </c>
      <c r="O46" s="123">
        <v>270000</v>
      </c>
      <c r="Q46" s="7">
        <v>115</v>
      </c>
    </row>
    <row r="47" spans="1:17" ht="41.25" thickBot="1" x14ac:dyDescent="0.3">
      <c r="A47" s="99">
        <v>30</v>
      </c>
      <c r="B47" s="118" t="s">
        <v>332</v>
      </c>
      <c r="C47" s="119"/>
      <c r="D47" s="118" t="s">
        <v>333</v>
      </c>
      <c r="E47" s="119" t="s">
        <v>334</v>
      </c>
      <c r="F47" s="119" t="s">
        <v>136</v>
      </c>
      <c r="G47" s="118" t="s">
        <v>335</v>
      </c>
      <c r="H47" s="120" t="s">
        <v>336</v>
      </c>
      <c r="I47" s="121">
        <v>4</v>
      </c>
      <c r="J47" s="121">
        <v>9</v>
      </c>
      <c r="K47" s="121">
        <v>52800</v>
      </c>
      <c r="L47" s="121">
        <v>1600</v>
      </c>
      <c r="M47" s="122" t="s">
        <v>238</v>
      </c>
      <c r="N47" s="122">
        <v>24000</v>
      </c>
      <c r="O47" s="123">
        <v>14000</v>
      </c>
      <c r="Q47" s="7">
        <v>116</v>
      </c>
    </row>
    <row r="48" spans="1:17" ht="16.5" customHeight="1" x14ac:dyDescent="0.25">
      <c r="A48" s="102"/>
      <c r="B48" s="160" t="s">
        <v>75</v>
      </c>
      <c r="C48" s="161"/>
      <c r="D48" s="162"/>
      <c r="E48" s="142"/>
      <c r="F48" s="142"/>
      <c r="G48" s="143"/>
      <c r="H48" s="144"/>
      <c r="I48" s="145">
        <f>SUM(I41:I47)</f>
        <v>71</v>
      </c>
      <c r="J48" s="145">
        <f>SUM(J41:J47)</f>
        <v>208</v>
      </c>
      <c r="K48" s="145">
        <f>SUM(K41:K47)</f>
        <v>6046800</v>
      </c>
      <c r="L48" s="145"/>
      <c r="M48" s="146"/>
      <c r="N48" s="145">
        <f>SUM(N41:N47)</f>
        <v>10324992</v>
      </c>
      <c r="O48" s="147">
        <f>SUM(O41:O47)</f>
        <v>5739048</v>
      </c>
    </row>
    <row r="49" spans="1:15" ht="16.5" customHeight="1" thickBot="1" x14ac:dyDescent="0.3">
      <c r="A49" s="100"/>
      <c r="B49" s="157" t="s">
        <v>76</v>
      </c>
      <c r="C49" s="158"/>
      <c r="D49" s="159"/>
      <c r="E49" s="124"/>
      <c r="F49" s="124"/>
      <c r="G49" s="125"/>
      <c r="H49" s="126"/>
      <c r="I49" s="127">
        <f>I48+I39+I36+I32+I21</f>
        <v>412</v>
      </c>
      <c r="J49" s="127">
        <f>J48+J39+J36+J32+J21</f>
        <v>1146</v>
      </c>
      <c r="K49" s="127">
        <f>K48+K39+K36+K32+K21</f>
        <v>18077380</v>
      </c>
      <c r="L49" s="127"/>
      <c r="M49" s="128"/>
      <c r="N49" s="127">
        <f>N48+N39+N36+N32+N21</f>
        <v>17148667</v>
      </c>
      <c r="O49" s="129">
        <f>O48+O39+O36+O32+O21</f>
        <v>9673693</v>
      </c>
    </row>
  </sheetData>
  <mergeCells count="27">
    <mergeCell ref="A1:O1"/>
    <mergeCell ref="A2:O2"/>
    <mergeCell ref="A6:A7"/>
    <mergeCell ref="B6:B7"/>
    <mergeCell ref="C6:C7"/>
    <mergeCell ref="D6:F6"/>
    <mergeCell ref="G6:G7"/>
    <mergeCell ref="H6:H7"/>
    <mergeCell ref="I6:I7"/>
    <mergeCell ref="J6:J7"/>
    <mergeCell ref="K6:K7"/>
    <mergeCell ref="B3:D3"/>
    <mergeCell ref="B4:D4"/>
    <mergeCell ref="L6:M6"/>
    <mergeCell ref="N6:N7"/>
    <mergeCell ref="O6:O7"/>
    <mergeCell ref="B9:D9"/>
    <mergeCell ref="B22:D22"/>
    <mergeCell ref="B33:D33"/>
    <mergeCell ref="B49:D49"/>
    <mergeCell ref="B40:D40"/>
    <mergeCell ref="B21:D21"/>
    <mergeCell ref="B32:D32"/>
    <mergeCell ref="B36:D36"/>
    <mergeCell ref="B39:D39"/>
    <mergeCell ref="B48:D48"/>
    <mergeCell ref="B37:D37"/>
  </mergeCells>
  <phoneticPr fontId="9" type="noConversion"/>
  <pageMargins left="0" right="0" top="0" bottom="0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view="pageLayout" workbookViewId="0">
      <selection activeCell="G9" sqref="G9"/>
    </sheetView>
  </sheetViews>
  <sheetFormatPr defaultColWidth="15.5703125" defaultRowHeight="16.5" customHeight="1" x14ac:dyDescent="0.25"/>
  <cols>
    <col min="1" max="1" width="3.85546875" style="7" customWidth="1"/>
    <col min="2" max="2" width="17.85546875" style="7" customWidth="1"/>
    <col min="3" max="3" width="5.28515625" style="7" bestFit="1" customWidth="1"/>
    <col min="4" max="4" width="17.140625" style="7" customWidth="1"/>
    <col min="5" max="5" width="10.5703125" style="7" customWidth="1"/>
    <col min="6" max="6" width="10" style="7" bestFit="1" customWidth="1"/>
    <col min="7" max="7" width="11.28515625" style="7" bestFit="1" customWidth="1"/>
    <col min="8" max="8" width="9.5703125" style="10" bestFit="1" customWidth="1"/>
    <col min="9" max="9" width="8.85546875" style="29" customWidth="1"/>
    <col min="10" max="10" width="10.5703125" style="29" customWidth="1"/>
    <col min="11" max="11" width="11.85546875" style="29" customWidth="1"/>
    <col min="12" max="12" width="8.7109375" style="29" customWidth="1"/>
    <col min="13" max="13" width="8.28515625" style="7" customWidth="1"/>
    <col min="14" max="16" width="8.85546875" customWidth="1"/>
    <col min="17" max="17" width="4" hidden="1" customWidth="1"/>
    <col min="18" max="18" width="9.28515625" hidden="1" customWidth="1"/>
  </cols>
  <sheetData>
    <row r="1" spans="1:18" ht="16.5" customHeight="1" x14ac:dyDescent="0.25">
      <c r="A1" s="163" t="s">
        <v>108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</row>
    <row r="2" spans="1:18" s="1" customFormat="1" ht="16.5" customHeight="1" x14ac:dyDescent="0.25">
      <c r="A2" s="164" t="s">
        <v>178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1:18" s="1" customFormat="1" ht="16.5" customHeight="1" x14ac:dyDescent="0.25">
      <c r="A3" s="2"/>
      <c r="B3" s="3" t="s">
        <v>53</v>
      </c>
      <c r="C3" s="4"/>
      <c r="D3" s="2"/>
      <c r="E3" s="2"/>
      <c r="F3" s="2"/>
      <c r="G3" s="2"/>
      <c r="H3" s="2"/>
      <c r="I3" s="15"/>
      <c r="J3" s="15"/>
      <c r="K3" s="15"/>
      <c r="L3" s="15"/>
      <c r="M3" s="2"/>
    </row>
    <row r="4" spans="1:18" s="1" customFormat="1" ht="16.5" customHeight="1" x14ac:dyDescent="0.25">
      <c r="A4" s="2"/>
      <c r="B4" s="3" t="s">
        <v>54</v>
      </c>
      <c r="C4" s="3"/>
      <c r="D4" s="2"/>
      <c r="E4" s="2"/>
      <c r="F4" s="2"/>
      <c r="G4" s="2"/>
      <c r="H4" s="2"/>
      <c r="I4" s="15"/>
      <c r="J4" s="15"/>
      <c r="K4" s="15"/>
      <c r="L4" s="15"/>
      <c r="M4" s="2"/>
    </row>
    <row r="5" spans="1:18" s="1" customFormat="1" ht="6" customHeight="1" thickBot="1" x14ac:dyDescent="0.3">
      <c r="A5" s="2"/>
      <c r="B5" s="3"/>
      <c r="C5" s="3"/>
      <c r="D5" s="2"/>
      <c r="E5" s="2"/>
      <c r="F5" s="2"/>
      <c r="G5" s="2"/>
      <c r="H5" s="2"/>
      <c r="I5" s="15"/>
      <c r="J5" s="15"/>
      <c r="K5" s="15"/>
      <c r="L5" s="15"/>
      <c r="M5" s="2"/>
    </row>
    <row r="6" spans="1:18" s="5" customFormat="1" ht="19.5" customHeight="1" x14ac:dyDescent="0.25">
      <c r="A6" s="165" t="s">
        <v>55</v>
      </c>
      <c r="B6" s="167" t="s">
        <v>56</v>
      </c>
      <c r="C6" s="167" t="s">
        <v>57</v>
      </c>
      <c r="D6" s="167" t="s">
        <v>58</v>
      </c>
      <c r="E6" s="167"/>
      <c r="F6" s="167"/>
      <c r="G6" s="167" t="s">
        <v>59</v>
      </c>
      <c r="H6" s="167" t="s">
        <v>60</v>
      </c>
      <c r="I6" s="169" t="s">
        <v>61</v>
      </c>
      <c r="J6" s="169" t="s">
        <v>62</v>
      </c>
      <c r="K6" s="169" t="s">
        <v>63</v>
      </c>
      <c r="L6" s="167" t="s">
        <v>64</v>
      </c>
      <c r="M6" s="178"/>
    </row>
    <row r="7" spans="1:18" s="5" customFormat="1" ht="27" customHeight="1" x14ac:dyDescent="0.25">
      <c r="A7" s="166"/>
      <c r="B7" s="168"/>
      <c r="C7" s="168"/>
      <c r="D7" s="60" t="s">
        <v>65</v>
      </c>
      <c r="E7" s="60" t="s">
        <v>66</v>
      </c>
      <c r="F7" s="60" t="s">
        <v>67</v>
      </c>
      <c r="G7" s="168"/>
      <c r="H7" s="168"/>
      <c r="I7" s="170"/>
      <c r="J7" s="170"/>
      <c r="K7" s="170"/>
      <c r="L7" s="61" t="s">
        <v>68</v>
      </c>
      <c r="M7" s="6" t="s">
        <v>69</v>
      </c>
    </row>
    <row r="8" spans="1:18" s="1" customFormat="1" ht="16.5" customHeight="1" thickBot="1" x14ac:dyDescent="0.3">
      <c r="A8" s="47">
        <v>1</v>
      </c>
      <c r="B8" s="48"/>
      <c r="C8" s="48">
        <v>3</v>
      </c>
      <c r="D8" s="48">
        <v>4</v>
      </c>
      <c r="E8" s="48">
        <v>5</v>
      </c>
      <c r="F8" s="48">
        <v>6</v>
      </c>
      <c r="G8" s="48">
        <v>7</v>
      </c>
      <c r="H8" s="48">
        <v>8</v>
      </c>
      <c r="I8" s="62" t="s">
        <v>129</v>
      </c>
      <c r="J8" s="62" t="s">
        <v>130</v>
      </c>
      <c r="K8" s="62" t="s">
        <v>131</v>
      </c>
      <c r="L8" s="62" t="s">
        <v>132</v>
      </c>
      <c r="M8" s="63" t="s">
        <v>133</v>
      </c>
    </row>
    <row r="9" spans="1:18" s="1" customFormat="1" ht="16.5" customHeight="1" x14ac:dyDescent="0.25">
      <c r="A9" s="49"/>
      <c r="B9" s="181" t="s">
        <v>70</v>
      </c>
      <c r="C9" s="181"/>
      <c r="D9" s="181"/>
      <c r="E9" s="50"/>
      <c r="F9" s="50"/>
      <c r="G9" s="50"/>
      <c r="H9" s="50"/>
      <c r="I9" s="51"/>
      <c r="J9" s="51"/>
      <c r="K9" s="51"/>
      <c r="L9" s="51"/>
      <c r="M9" s="52"/>
    </row>
    <row r="10" spans="1:18" ht="16.5" customHeight="1" x14ac:dyDescent="0.25">
      <c r="A10" s="53">
        <v>1</v>
      </c>
      <c r="B10" s="12" t="s">
        <v>14</v>
      </c>
      <c r="C10" s="12">
        <v>15498</v>
      </c>
      <c r="D10" s="12" t="s">
        <v>15</v>
      </c>
      <c r="E10" s="12" t="s">
        <v>15</v>
      </c>
      <c r="F10" s="12" t="s">
        <v>16</v>
      </c>
      <c r="G10" s="12" t="s">
        <v>77</v>
      </c>
      <c r="H10" s="83" t="s">
        <v>171</v>
      </c>
      <c r="I10" s="28">
        <v>1</v>
      </c>
      <c r="J10" s="28">
        <v>15</v>
      </c>
      <c r="K10" s="28">
        <v>28900</v>
      </c>
      <c r="L10" s="28">
        <v>229250</v>
      </c>
      <c r="M10" s="54" t="s">
        <v>138</v>
      </c>
      <c r="Q10">
        <v>368</v>
      </c>
      <c r="R10">
        <v>105</v>
      </c>
    </row>
    <row r="11" spans="1:18" ht="16.5" customHeight="1" x14ac:dyDescent="0.25">
      <c r="A11" s="53">
        <v>2</v>
      </c>
      <c r="B11" s="12" t="s">
        <v>14</v>
      </c>
      <c r="C11" s="12">
        <v>15498</v>
      </c>
      <c r="D11" s="12" t="s">
        <v>15</v>
      </c>
      <c r="E11" s="12" t="s">
        <v>15</v>
      </c>
      <c r="F11" s="12" t="s">
        <v>16</v>
      </c>
      <c r="G11" s="12" t="s">
        <v>78</v>
      </c>
      <c r="H11" s="13"/>
      <c r="I11" s="28">
        <v>1</v>
      </c>
      <c r="J11" s="28">
        <v>25</v>
      </c>
      <c r="K11" s="28">
        <v>37500</v>
      </c>
      <c r="L11" s="28">
        <f t="shared" ref="L11:L20" si="0">J11*12*1200-200</f>
        <v>359800</v>
      </c>
      <c r="M11" s="54" t="s">
        <v>138</v>
      </c>
      <c r="Q11">
        <v>369</v>
      </c>
      <c r="R11">
        <v>105</v>
      </c>
    </row>
    <row r="12" spans="1:18" ht="16.5" customHeight="1" x14ac:dyDescent="0.25">
      <c r="A12" s="53">
        <v>3</v>
      </c>
      <c r="B12" s="12" t="s">
        <v>14</v>
      </c>
      <c r="C12" s="12">
        <v>15498</v>
      </c>
      <c r="D12" s="12" t="s">
        <v>15</v>
      </c>
      <c r="E12" s="12" t="s">
        <v>15</v>
      </c>
      <c r="F12" s="12" t="s">
        <v>16</v>
      </c>
      <c r="G12" s="12" t="s">
        <v>79</v>
      </c>
      <c r="H12" s="13"/>
      <c r="I12" s="28">
        <v>1</v>
      </c>
      <c r="J12" s="28">
        <v>3</v>
      </c>
      <c r="K12" s="28">
        <v>15000</v>
      </c>
      <c r="L12" s="28">
        <f t="shared" si="0"/>
        <v>43000</v>
      </c>
      <c r="M12" s="54" t="s">
        <v>138</v>
      </c>
      <c r="Q12">
        <v>370</v>
      </c>
      <c r="R12">
        <v>105</v>
      </c>
    </row>
    <row r="13" spans="1:18" ht="16.5" customHeight="1" x14ac:dyDescent="0.25">
      <c r="A13" s="53">
        <v>4</v>
      </c>
      <c r="B13" s="12" t="s">
        <v>1</v>
      </c>
      <c r="C13" s="12">
        <v>15317</v>
      </c>
      <c r="D13" s="12" t="s">
        <v>2</v>
      </c>
      <c r="E13" s="12" t="s">
        <v>3</v>
      </c>
      <c r="F13" s="12" t="s">
        <v>3</v>
      </c>
      <c r="G13" s="12" t="s">
        <v>4</v>
      </c>
      <c r="H13" s="13" t="s">
        <v>80</v>
      </c>
      <c r="I13" s="28">
        <v>1</v>
      </c>
      <c r="J13" s="28">
        <v>2</v>
      </c>
      <c r="K13" s="28">
        <v>8915</v>
      </c>
      <c r="L13" s="28">
        <f>J13*12*200-200</f>
        <v>4600</v>
      </c>
      <c r="M13" s="54" t="s">
        <v>157</v>
      </c>
      <c r="Q13">
        <v>343</v>
      </c>
      <c r="R13">
        <v>81</v>
      </c>
    </row>
    <row r="14" spans="1:18" ht="16.5" customHeight="1" x14ac:dyDescent="0.25">
      <c r="A14" s="53">
        <v>5</v>
      </c>
      <c r="B14" s="12" t="s">
        <v>1</v>
      </c>
      <c r="C14" s="12">
        <v>15317</v>
      </c>
      <c r="D14" s="12" t="s">
        <v>2</v>
      </c>
      <c r="E14" s="12" t="s">
        <v>3</v>
      </c>
      <c r="F14" s="12" t="s">
        <v>3</v>
      </c>
      <c r="G14" s="12" t="s">
        <v>4</v>
      </c>
      <c r="H14" s="13" t="s">
        <v>80</v>
      </c>
      <c r="I14" s="28">
        <v>1</v>
      </c>
      <c r="J14" s="28">
        <v>3</v>
      </c>
      <c r="K14" s="28">
        <v>25220</v>
      </c>
      <c r="L14" s="28">
        <f t="shared" ref="L14:L15" si="1">J14*12*200-200</f>
        <v>7000</v>
      </c>
      <c r="M14" s="54" t="s">
        <v>157</v>
      </c>
      <c r="Q14">
        <v>344</v>
      </c>
      <c r="R14">
        <v>81</v>
      </c>
    </row>
    <row r="15" spans="1:18" ht="16.5" customHeight="1" x14ac:dyDescent="0.25">
      <c r="A15" s="53">
        <v>6</v>
      </c>
      <c r="B15" s="12" t="s">
        <v>1</v>
      </c>
      <c r="C15" s="12">
        <v>15317</v>
      </c>
      <c r="D15" s="12" t="s">
        <v>2</v>
      </c>
      <c r="E15" s="12" t="s">
        <v>3</v>
      </c>
      <c r="F15" s="12" t="s">
        <v>3</v>
      </c>
      <c r="G15" s="12" t="s">
        <v>81</v>
      </c>
      <c r="H15" s="13" t="s">
        <v>80</v>
      </c>
      <c r="I15" s="28">
        <v>1</v>
      </c>
      <c r="J15" s="28">
        <v>5</v>
      </c>
      <c r="K15" s="28">
        <v>39000</v>
      </c>
      <c r="L15" s="28">
        <f t="shared" si="1"/>
        <v>11800</v>
      </c>
      <c r="M15" s="54" t="s">
        <v>157</v>
      </c>
      <c r="Q15">
        <v>345</v>
      </c>
      <c r="R15">
        <v>81</v>
      </c>
    </row>
    <row r="16" spans="1:18" ht="16.5" customHeight="1" x14ac:dyDescent="0.25">
      <c r="A16" s="53">
        <v>7</v>
      </c>
      <c r="B16" s="12" t="s">
        <v>9</v>
      </c>
      <c r="C16" s="12">
        <v>15496</v>
      </c>
      <c r="D16" s="12" t="s">
        <v>10</v>
      </c>
      <c r="E16" s="12" t="s">
        <v>10</v>
      </c>
      <c r="F16" s="12" t="s">
        <v>11</v>
      </c>
      <c r="G16" s="12" t="s">
        <v>82</v>
      </c>
      <c r="H16" s="13" t="s">
        <v>50</v>
      </c>
      <c r="I16" s="28">
        <v>1</v>
      </c>
      <c r="J16" s="28">
        <v>8</v>
      </c>
      <c r="K16" s="28">
        <v>11225</v>
      </c>
      <c r="L16" s="28">
        <f t="shared" si="0"/>
        <v>115000</v>
      </c>
      <c r="M16" s="54" t="s">
        <v>158</v>
      </c>
      <c r="Q16">
        <v>378</v>
      </c>
      <c r="R16">
        <v>85</v>
      </c>
    </row>
    <row r="17" spans="1:18" ht="16.5" customHeight="1" x14ac:dyDescent="0.25">
      <c r="A17" s="53">
        <v>8</v>
      </c>
      <c r="B17" s="12" t="s">
        <v>5</v>
      </c>
      <c r="C17" s="12">
        <v>15410</v>
      </c>
      <c r="D17" s="12" t="s">
        <v>6</v>
      </c>
      <c r="E17" s="12" t="s">
        <v>7</v>
      </c>
      <c r="F17" s="12" t="s">
        <v>8</v>
      </c>
      <c r="G17" s="12" t="s">
        <v>83</v>
      </c>
      <c r="H17" s="13" t="s">
        <v>49</v>
      </c>
      <c r="I17" s="28">
        <v>1</v>
      </c>
      <c r="J17" s="28">
        <v>22</v>
      </c>
      <c r="K17" s="28">
        <v>117225</v>
      </c>
      <c r="L17" s="28">
        <v>24235</v>
      </c>
      <c r="M17" s="54" t="s">
        <v>138</v>
      </c>
      <c r="Q17">
        <v>379</v>
      </c>
      <c r="R17">
        <v>83</v>
      </c>
    </row>
    <row r="18" spans="1:18" ht="16.5" customHeight="1" x14ac:dyDescent="0.25">
      <c r="A18" s="53">
        <v>9</v>
      </c>
      <c r="B18" s="12" t="s">
        <v>12</v>
      </c>
      <c r="C18" s="12">
        <v>15494</v>
      </c>
      <c r="D18" s="12" t="s">
        <v>109</v>
      </c>
      <c r="E18" s="12" t="s">
        <v>3</v>
      </c>
      <c r="F18" s="12" t="s">
        <v>3</v>
      </c>
      <c r="G18" s="12" t="s">
        <v>84</v>
      </c>
      <c r="H18" s="13" t="s">
        <v>80</v>
      </c>
      <c r="I18" s="28">
        <v>1</v>
      </c>
      <c r="J18" s="28">
        <v>5</v>
      </c>
      <c r="K18" s="28">
        <v>5225</v>
      </c>
      <c r="L18" s="28">
        <f t="shared" si="0"/>
        <v>71800</v>
      </c>
      <c r="M18" s="54" t="s">
        <v>158</v>
      </c>
      <c r="Q18">
        <v>362</v>
      </c>
      <c r="R18">
        <v>88</v>
      </c>
    </row>
    <row r="19" spans="1:18" ht="16.5" customHeight="1" x14ac:dyDescent="0.25">
      <c r="A19" s="53">
        <v>10</v>
      </c>
      <c r="B19" s="12" t="s">
        <v>12</v>
      </c>
      <c r="C19" s="12">
        <v>15494</v>
      </c>
      <c r="D19" s="12" t="s">
        <v>109</v>
      </c>
      <c r="E19" s="12" t="s">
        <v>3</v>
      </c>
      <c r="F19" s="12" t="s">
        <v>3</v>
      </c>
      <c r="G19" s="12" t="s">
        <v>85</v>
      </c>
      <c r="H19" s="13" t="s">
        <v>80</v>
      </c>
      <c r="I19" s="28">
        <v>1</v>
      </c>
      <c r="J19" s="28">
        <v>2</v>
      </c>
      <c r="K19" s="28">
        <v>4000</v>
      </c>
      <c r="L19" s="28">
        <f t="shared" si="0"/>
        <v>28600</v>
      </c>
      <c r="M19" s="54" t="s">
        <v>158</v>
      </c>
      <c r="Q19">
        <v>364</v>
      </c>
      <c r="R19">
        <v>88</v>
      </c>
    </row>
    <row r="20" spans="1:18" ht="16.5" customHeight="1" x14ac:dyDescent="0.25">
      <c r="A20" s="53">
        <v>11</v>
      </c>
      <c r="B20" s="12" t="s">
        <v>12</v>
      </c>
      <c r="C20" s="12">
        <v>15494</v>
      </c>
      <c r="D20" s="12" t="s">
        <v>109</v>
      </c>
      <c r="E20" s="12" t="s">
        <v>3</v>
      </c>
      <c r="F20" s="12" t="s">
        <v>3</v>
      </c>
      <c r="G20" s="12" t="s">
        <v>13</v>
      </c>
      <c r="H20" s="13" t="s">
        <v>80</v>
      </c>
      <c r="I20" s="28">
        <v>1</v>
      </c>
      <c r="J20" s="28">
        <v>9</v>
      </c>
      <c r="K20" s="28">
        <v>38500</v>
      </c>
      <c r="L20" s="28">
        <f t="shared" si="0"/>
        <v>129400</v>
      </c>
      <c r="M20" s="54" t="s">
        <v>158</v>
      </c>
      <c r="Q20">
        <v>365</v>
      </c>
      <c r="R20">
        <v>88</v>
      </c>
    </row>
    <row r="21" spans="1:18" s="14" customFormat="1" ht="19.5" customHeight="1" thickBot="1" x14ac:dyDescent="0.3">
      <c r="A21" s="56"/>
      <c r="B21" s="179" t="s">
        <v>75</v>
      </c>
      <c r="C21" s="179"/>
      <c r="D21" s="179"/>
      <c r="E21" s="57"/>
      <c r="F21" s="57"/>
      <c r="G21" s="57"/>
      <c r="H21" s="58"/>
      <c r="I21" s="55">
        <f>SUM(I10:I20)</f>
        <v>11</v>
      </c>
      <c r="J21" s="55">
        <f>SUM(J10:J20)</f>
        <v>99</v>
      </c>
      <c r="K21" s="55">
        <f>SUM(K10:K20)</f>
        <v>330710</v>
      </c>
      <c r="L21" s="55">
        <f>SUM(L10:L20)</f>
        <v>1024485</v>
      </c>
      <c r="M21" s="59"/>
    </row>
    <row r="22" spans="1:18" ht="19.5" customHeight="1" x14ac:dyDescent="0.25">
      <c r="A22" s="75"/>
      <c r="B22" s="180" t="s">
        <v>71</v>
      </c>
      <c r="C22" s="180"/>
      <c r="D22" s="180"/>
      <c r="E22" s="76"/>
      <c r="F22" s="76"/>
      <c r="G22" s="76"/>
      <c r="H22" s="77"/>
      <c r="I22" s="78"/>
      <c r="J22" s="78"/>
      <c r="K22" s="78"/>
      <c r="L22" s="78"/>
      <c r="M22" s="79"/>
    </row>
    <row r="23" spans="1:18" ht="16.5" customHeight="1" x14ac:dyDescent="0.25">
      <c r="A23" s="53">
        <v>12</v>
      </c>
      <c r="B23" s="12" t="s">
        <v>22</v>
      </c>
      <c r="C23" s="12">
        <v>17124</v>
      </c>
      <c r="D23" s="12" t="s">
        <v>23</v>
      </c>
      <c r="E23" s="12" t="s">
        <v>8</v>
      </c>
      <c r="F23" s="12" t="s">
        <v>8</v>
      </c>
      <c r="G23" s="12" t="s">
        <v>24</v>
      </c>
      <c r="H23" s="13" t="s">
        <v>51</v>
      </c>
      <c r="I23" s="28">
        <v>1</v>
      </c>
      <c r="J23" s="28">
        <v>20</v>
      </c>
      <c r="K23" s="28">
        <v>134000</v>
      </c>
      <c r="L23" s="28">
        <f>J23*12*10-2</f>
        <v>2398</v>
      </c>
      <c r="M23" s="54" t="s">
        <v>159</v>
      </c>
      <c r="Q23">
        <v>371</v>
      </c>
      <c r="R23">
        <v>107</v>
      </c>
    </row>
    <row r="24" spans="1:18" ht="16.5" customHeight="1" x14ac:dyDescent="0.25">
      <c r="A24" s="53">
        <v>13</v>
      </c>
      <c r="B24" s="12" t="s">
        <v>17</v>
      </c>
      <c r="C24" s="12">
        <v>17124</v>
      </c>
      <c r="D24" s="12" t="s">
        <v>18</v>
      </c>
      <c r="E24" s="12" t="s">
        <v>19</v>
      </c>
      <c r="F24" s="12" t="s">
        <v>20</v>
      </c>
      <c r="G24" s="12" t="s">
        <v>21</v>
      </c>
      <c r="H24" s="13" t="s">
        <v>86</v>
      </c>
      <c r="I24" s="28">
        <v>1</v>
      </c>
      <c r="J24" s="28">
        <v>4</v>
      </c>
      <c r="K24" s="28">
        <v>28121</v>
      </c>
      <c r="L24" s="28">
        <v>421</v>
      </c>
      <c r="M24" s="54" t="s">
        <v>144</v>
      </c>
      <c r="Q24">
        <v>346</v>
      </c>
      <c r="R24">
        <v>106</v>
      </c>
    </row>
    <row r="25" spans="1:18" ht="16.5" customHeight="1" x14ac:dyDescent="0.25">
      <c r="A25" s="53">
        <v>14</v>
      </c>
      <c r="B25" s="12" t="s">
        <v>17</v>
      </c>
      <c r="C25" s="12">
        <v>17124</v>
      </c>
      <c r="D25" s="12" t="s">
        <v>18</v>
      </c>
      <c r="E25" s="12" t="s">
        <v>19</v>
      </c>
      <c r="F25" s="12" t="s">
        <v>20</v>
      </c>
      <c r="G25" s="12" t="s">
        <v>21</v>
      </c>
      <c r="H25" s="13" t="s">
        <v>86</v>
      </c>
      <c r="I25" s="28">
        <v>1</v>
      </c>
      <c r="J25" s="28">
        <v>23</v>
      </c>
      <c r="K25" s="28">
        <v>122721</v>
      </c>
      <c r="L25" s="28">
        <f t="shared" ref="L25" si="2">J25*12*10-2</f>
        <v>2758</v>
      </c>
      <c r="M25" s="54" t="s">
        <v>144</v>
      </c>
      <c r="Q25">
        <v>367</v>
      </c>
      <c r="R25">
        <v>106</v>
      </c>
    </row>
    <row r="26" spans="1:18" s="14" customFormat="1" ht="16.5" customHeight="1" x14ac:dyDescent="0.25">
      <c r="A26" s="53">
        <v>15</v>
      </c>
      <c r="B26" s="12" t="s">
        <v>22</v>
      </c>
      <c r="C26" s="12">
        <v>17124</v>
      </c>
      <c r="D26" s="12" t="s">
        <v>142</v>
      </c>
      <c r="E26" s="12" t="s">
        <v>8</v>
      </c>
      <c r="F26" s="12" t="s">
        <v>8</v>
      </c>
      <c r="G26" s="12" t="s">
        <v>143</v>
      </c>
      <c r="H26" s="13" t="s">
        <v>80</v>
      </c>
      <c r="I26" s="28">
        <v>1</v>
      </c>
      <c r="J26" s="28">
        <v>4</v>
      </c>
      <c r="K26" s="28">
        <v>42900</v>
      </c>
      <c r="L26" s="28">
        <v>2700</v>
      </c>
      <c r="M26" s="54" t="s">
        <v>159</v>
      </c>
    </row>
    <row r="27" spans="1:18" ht="16.5" customHeight="1" x14ac:dyDescent="0.25">
      <c r="A27" s="53">
        <v>16</v>
      </c>
      <c r="B27" s="12" t="s">
        <v>134</v>
      </c>
      <c r="C27" s="12">
        <v>19112</v>
      </c>
      <c r="D27" s="12" t="s">
        <v>135</v>
      </c>
      <c r="E27" s="12" t="s">
        <v>80</v>
      </c>
      <c r="F27" s="12" t="s">
        <v>136</v>
      </c>
      <c r="G27" s="12" t="s">
        <v>137</v>
      </c>
      <c r="H27" s="13" t="s">
        <v>80</v>
      </c>
      <c r="I27" s="28">
        <v>1</v>
      </c>
      <c r="J27" s="28">
        <v>3</v>
      </c>
      <c r="K27" s="28">
        <v>8550</v>
      </c>
      <c r="L27" s="28">
        <v>2500</v>
      </c>
      <c r="M27" s="54" t="s">
        <v>138</v>
      </c>
      <c r="Q27">
        <v>372</v>
      </c>
      <c r="R27">
        <v>109</v>
      </c>
    </row>
    <row r="28" spans="1:18" ht="16.5" customHeight="1" x14ac:dyDescent="0.25">
      <c r="A28" s="53">
        <v>17</v>
      </c>
      <c r="B28" s="69" t="s">
        <v>134</v>
      </c>
      <c r="C28" s="69">
        <v>19112</v>
      </c>
      <c r="D28" s="69" t="s">
        <v>139</v>
      </c>
      <c r="E28" s="12" t="s">
        <v>80</v>
      </c>
      <c r="F28" s="12" t="s">
        <v>80</v>
      </c>
      <c r="G28" s="12" t="s">
        <v>141</v>
      </c>
      <c r="H28" s="13" t="s">
        <v>80</v>
      </c>
      <c r="I28" s="28">
        <v>1</v>
      </c>
      <c r="J28" s="28">
        <v>6</v>
      </c>
      <c r="K28" s="28">
        <v>18550</v>
      </c>
      <c r="L28" s="28">
        <v>3111</v>
      </c>
      <c r="M28" s="54" t="s">
        <v>138</v>
      </c>
      <c r="Q28">
        <v>373</v>
      </c>
      <c r="R28">
        <v>109</v>
      </c>
    </row>
    <row r="29" spans="1:18" ht="20.25" customHeight="1" thickBot="1" x14ac:dyDescent="0.3">
      <c r="A29" s="56"/>
      <c r="B29" s="179" t="s">
        <v>75</v>
      </c>
      <c r="C29" s="179"/>
      <c r="D29" s="179"/>
      <c r="E29" s="57"/>
      <c r="F29" s="57"/>
      <c r="G29" s="57"/>
      <c r="H29" s="58"/>
      <c r="I29" s="55">
        <f>SUM(I23:I28)</f>
        <v>6</v>
      </c>
      <c r="J29" s="55">
        <f t="shared" ref="J29:L29" si="3">SUM(J23:J28)</f>
        <v>60</v>
      </c>
      <c r="K29" s="55">
        <f t="shared" si="3"/>
        <v>354842</v>
      </c>
      <c r="L29" s="55">
        <f t="shared" si="3"/>
        <v>13888</v>
      </c>
      <c r="M29" s="59"/>
      <c r="Q29">
        <v>377</v>
      </c>
      <c r="R29">
        <v>108</v>
      </c>
    </row>
    <row r="30" spans="1:18" s="14" customFormat="1" ht="16.5" customHeight="1" x14ac:dyDescent="0.25">
      <c r="A30" s="75"/>
      <c r="B30" s="180" t="s">
        <v>72</v>
      </c>
      <c r="C30" s="180"/>
      <c r="D30" s="180"/>
      <c r="E30" s="76"/>
      <c r="F30" s="76"/>
      <c r="G30" s="76"/>
      <c r="H30" s="77"/>
      <c r="I30" s="78"/>
      <c r="J30" s="78"/>
      <c r="K30" s="78"/>
      <c r="L30" s="78"/>
      <c r="M30" s="79"/>
    </row>
    <row r="31" spans="1:18" ht="15" x14ac:dyDescent="0.25">
      <c r="A31" s="53">
        <v>18</v>
      </c>
      <c r="B31" s="12" t="s">
        <v>28</v>
      </c>
      <c r="C31" s="12">
        <v>36101</v>
      </c>
      <c r="D31" s="12" t="s">
        <v>87</v>
      </c>
      <c r="E31" s="12"/>
      <c r="F31" s="12"/>
      <c r="G31" s="12" t="s">
        <v>88</v>
      </c>
      <c r="H31" s="13"/>
      <c r="I31" s="28">
        <v>1</v>
      </c>
      <c r="J31" s="28">
        <v>13</v>
      </c>
      <c r="K31" s="28">
        <v>112500</v>
      </c>
      <c r="L31" s="28">
        <v>1100</v>
      </c>
      <c r="M31" s="54" t="s">
        <v>138</v>
      </c>
    </row>
    <row r="32" spans="1:18" ht="16.5" customHeight="1" x14ac:dyDescent="0.25">
      <c r="A32" s="53">
        <v>19</v>
      </c>
      <c r="B32" s="12" t="s">
        <v>28</v>
      </c>
      <c r="C32" s="12">
        <v>36101</v>
      </c>
      <c r="D32" s="12" t="s">
        <v>89</v>
      </c>
      <c r="E32" s="12"/>
      <c r="F32" s="12"/>
      <c r="G32" s="12" t="s">
        <v>90</v>
      </c>
      <c r="H32" s="13"/>
      <c r="I32" s="28">
        <v>1</v>
      </c>
      <c r="J32" s="28">
        <v>5</v>
      </c>
      <c r="K32" s="28">
        <v>25600</v>
      </c>
      <c r="L32" s="28">
        <f t="shared" ref="L32" si="4">J32*12*6</f>
        <v>360</v>
      </c>
      <c r="M32" s="54" t="s">
        <v>138</v>
      </c>
      <c r="Q32">
        <v>376</v>
      </c>
      <c r="R32">
        <v>111</v>
      </c>
    </row>
    <row r="33" spans="1:18" ht="16.5" customHeight="1" x14ac:dyDescent="0.25">
      <c r="A33" s="75">
        <v>20</v>
      </c>
      <c r="B33" s="76" t="s">
        <v>28</v>
      </c>
      <c r="C33" s="76">
        <v>36101</v>
      </c>
      <c r="D33" s="76"/>
      <c r="E33" s="76" t="s">
        <v>172</v>
      </c>
      <c r="F33" s="76" t="s">
        <v>27</v>
      </c>
      <c r="G33" s="76" t="s">
        <v>173</v>
      </c>
      <c r="H33" s="77"/>
      <c r="I33" s="78">
        <v>1</v>
      </c>
      <c r="J33" s="78">
        <v>6</v>
      </c>
      <c r="K33" s="78">
        <v>35936</v>
      </c>
      <c r="L33" s="78">
        <v>420</v>
      </c>
      <c r="M33" s="79" t="s">
        <v>174</v>
      </c>
    </row>
    <row r="34" spans="1:18" ht="16.5" customHeight="1" x14ac:dyDescent="0.25">
      <c r="A34" s="75">
        <v>21</v>
      </c>
      <c r="B34" s="76" t="s">
        <v>25</v>
      </c>
      <c r="C34" s="76">
        <v>36101</v>
      </c>
      <c r="D34" s="76"/>
      <c r="E34" s="76" t="s">
        <v>26</v>
      </c>
      <c r="F34" s="76" t="s">
        <v>27</v>
      </c>
      <c r="G34" s="76" t="s">
        <v>91</v>
      </c>
      <c r="H34" s="77"/>
      <c r="I34" s="78">
        <v>1</v>
      </c>
      <c r="J34" s="78">
        <v>4</v>
      </c>
      <c r="K34" s="78">
        <v>48776</v>
      </c>
      <c r="L34" s="78">
        <v>281</v>
      </c>
      <c r="M34" s="79" t="s">
        <v>138</v>
      </c>
      <c r="Q34">
        <v>353</v>
      </c>
      <c r="R34">
        <v>110</v>
      </c>
    </row>
    <row r="35" spans="1:18" s="14" customFormat="1" ht="16.5" customHeight="1" thickBot="1" x14ac:dyDescent="0.3">
      <c r="A35" s="56"/>
      <c r="B35" s="179" t="s">
        <v>75</v>
      </c>
      <c r="C35" s="179"/>
      <c r="D35" s="179"/>
      <c r="E35" s="57"/>
      <c r="F35" s="57"/>
      <c r="G35" s="57"/>
      <c r="H35" s="58"/>
      <c r="I35" s="55">
        <f>SUM(I31:I34)</f>
        <v>4</v>
      </c>
      <c r="J35" s="55">
        <f>SUM(J31:J34)</f>
        <v>28</v>
      </c>
      <c r="K35" s="55">
        <f>SUM(K31:K34)</f>
        <v>222812</v>
      </c>
      <c r="L35" s="55">
        <f>SUM(L31:L34)</f>
        <v>2161</v>
      </c>
      <c r="M35" s="74"/>
    </row>
    <row r="36" spans="1:18" ht="16.5" customHeight="1" x14ac:dyDescent="0.25">
      <c r="A36" s="75"/>
      <c r="B36" s="180" t="s">
        <v>73</v>
      </c>
      <c r="C36" s="180"/>
      <c r="D36" s="180"/>
      <c r="E36" s="76"/>
      <c r="F36" s="76"/>
      <c r="G36" s="76"/>
      <c r="H36" s="77"/>
      <c r="I36" s="78"/>
      <c r="J36" s="78"/>
      <c r="K36" s="78"/>
      <c r="L36" s="78"/>
      <c r="M36" s="84"/>
    </row>
    <row r="37" spans="1:18" ht="16.5" customHeight="1" x14ac:dyDescent="0.25">
      <c r="A37" s="53">
        <v>22</v>
      </c>
      <c r="B37" s="64" t="s">
        <v>33</v>
      </c>
      <c r="C37" s="65">
        <v>28920</v>
      </c>
      <c r="D37" s="64" t="s">
        <v>110</v>
      </c>
      <c r="E37" s="64" t="s">
        <v>34</v>
      </c>
      <c r="F37" s="64" t="s">
        <v>27</v>
      </c>
      <c r="G37" s="64" t="s">
        <v>92</v>
      </c>
      <c r="H37" s="65"/>
      <c r="I37" s="66">
        <v>1</v>
      </c>
      <c r="J37" s="67">
        <v>4</v>
      </c>
      <c r="K37" s="67">
        <v>135000</v>
      </c>
      <c r="L37" s="67">
        <v>1422</v>
      </c>
      <c r="M37" s="79" t="s">
        <v>138</v>
      </c>
      <c r="Q37">
        <v>359</v>
      </c>
      <c r="R37">
        <v>116</v>
      </c>
    </row>
    <row r="38" spans="1:18" ht="16.5" customHeight="1" x14ac:dyDescent="0.25">
      <c r="A38" s="53">
        <v>23</v>
      </c>
      <c r="B38" s="64" t="s">
        <v>33</v>
      </c>
      <c r="C38" s="65">
        <v>28920</v>
      </c>
      <c r="D38" s="64"/>
      <c r="E38" s="91" t="s">
        <v>80</v>
      </c>
      <c r="F38" s="64" t="s">
        <v>27</v>
      </c>
      <c r="G38" s="64" t="s">
        <v>175</v>
      </c>
      <c r="H38" s="65"/>
      <c r="I38" s="66">
        <v>1</v>
      </c>
      <c r="J38" s="67">
        <v>6</v>
      </c>
      <c r="K38" s="67">
        <v>84673</v>
      </c>
      <c r="L38" s="67">
        <v>1416</v>
      </c>
      <c r="M38" s="79" t="s">
        <v>174</v>
      </c>
    </row>
    <row r="39" spans="1:18" ht="16.5" customHeight="1" x14ac:dyDescent="0.25">
      <c r="A39" s="53">
        <v>24</v>
      </c>
      <c r="B39" s="64" t="s">
        <v>29</v>
      </c>
      <c r="C39" s="65">
        <v>28920</v>
      </c>
      <c r="D39" s="64" t="s">
        <v>111</v>
      </c>
      <c r="E39" s="64" t="s">
        <v>31</v>
      </c>
      <c r="F39" s="64" t="s">
        <v>32</v>
      </c>
      <c r="G39" s="64" t="s">
        <v>93</v>
      </c>
      <c r="H39" s="65"/>
      <c r="I39" s="66">
        <v>1</v>
      </c>
      <c r="J39" s="67">
        <v>5</v>
      </c>
      <c r="K39" s="67">
        <v>149000</v>
      </c>
      <c r="L39" s="67">
        <v>1835</v>
      </c>
      <c r="M39" s="79" t="s">
        <v>138</v>
      </c>
      <c r="Q39">
        <v>374</v>
      </c>
      <c r="R39">
        <v>114</v>
      </c>
    </row>
    <row r="40" spans="1:18" ht="16.5" customHeight="1" x14ac:dyDescent="0.25">
      <c r="A40" s="53">
        <v>25</v>
      </c>
      <c r="B40" s="64" t="s">
        <v>29</v>
      </c>
      <c r="C40" s="65">
        <v>28920</v>
      </c>
      <c r="D40" s="64" t="s">
        <v>112</v>
      </c>
      <c r="E40" s="64" t="s">
        <v>31</v>
      </c>
      <c r="F40" s="64" t="s">
        <v>32</v>
      </c>
      <c r="G40" s="64" t="s">
        <v>94</v>
      </c>
      <c r="H40" s="65" t="s">
        <v>95</v>
      </c>
      <c r="I40" s="66">
        <v>1</v>
      </c>
      <c r="J40" s="67">
        <v>6</v>
      </c>
      <c r="K40" s="67">
        <v>276900</v>
      </c>
      <c r="L40" s="67">
        <v>2265</v>
      </c>
      <c r="M40" s="79" t="s">
        <v>138</v>
      </c>
      <c r="Q40">
        <v>357</v>
      </c>
      <c r="R40">
        <v>113</v>
      </c>
    </row>
    <row r="41" spans="1:18" ht="16.5" customHeight="1" x14ac:dyDescent="0.25">
      <c r="A41" s="53">
        <v>26</v>
      </c>
      <c r="B41" s="64" t="s">
        <v>29</v>
      </c>
      <c r="C41" s="65">
        <v>28920</v>
      </c>
      <c r="D41" s="64" t="s">
        <v>30</v>
      </c>
      <c r="E41" s="64" t="s">
        <v>31</v>
      </c>
      <c r="F41" s="64" t="s">
        <v>32</v>
      </c>
      <c r="G41" s="64" t="s">
        <v>96</v>
      </c>
      <c r="H41" s="65" t="s">
        <v>80</v>
      </c>
      <c r="I41" s="66">
        <v>1</v>
      </c>
      <c r="J41" s="67">
        <v>16</v>
      </c>
      <c r="K41" s="67">
        <v>318900</v>
      </c>
      <c r="L41" s="67">
        <v>5888</v>
      </c>
      <c r="M41" s="79" t="s">
        <v>138</v>
      </c>
      <c r="Q41">
        <v>358</v>
      </c>
      <c r="R41">
        <v>113</v>
      </c>
    </row>
    <row r="42" spans="1:18" ht="16.5" customHeight="1" x14ac:dyDescent="0.25">
      <c r="A42" s="53">
        <v>27</v>
      </c>
      <c r="B42" s="64" t="s">
        <v>29</v>
      </c>
      <c r="C42" s="65">
        <v>28920</v>
      </c>
      <c r="D42" s="64" t="s">
        <v>111</v>
      </c>
      <c r="E42" s="64" t="s">
        <v>31</v>
      </c>
      <c r="F42" s="64" t="s">
        <v>32</v>
      </c>
      <c r="G42" s="64" t="s">
        <v>97</v>
      </c>
      <c r="H42" s="65"/>
      <c r="I42" s="66">
        <v>1</v>
      </c>
      <c r="J42" s="67">
        <v>4</v>
      </c>
      <c r="K42" s="67">
        <v>217950</v>
      </c>
      <c r="L42" s="67">
        <f t="shared" ref="L42:L45" si="5">J42*12*30</f>
        <v>1440</v>
      </c>
      <c r="M42" s="79" t="s">
        <v>138</v>
      </c>
      <c r="Q42">
        <v>360</v>
      </c>
      <c r="R42">
        <v>117</v>
      </c>
    </row>
    <row r="43" spans="1:18" ht="16.5" customHeight="1" x14ac:dyDescent="0.25">
      <c r="A43" s="53">
        <v>28</v>
      </c>
      <c r="B43" s="64" t="s">
        <v>29</v>
      </c>
      <c r="C43" s="65">
        <v>28920</v>
      </c>
      <c r="D43" s="64" t="s">
        <v>113</v>
      </c>
      <c r="E43" s="64" t="s">
        <v>31</v>
      </c>
      <c r="F43" s="64" t="s">
        <v>32</v>
      </c>
      <c r="G43" s="64" t="s">
        <v>98</v>
      </c>
      <c r="H43" s="65"/>
      <c r="I43" s="66">
        <v>1</v>
      </c>
      <c r="J43" s="67">
        <v>26</v>
      </c>
      <c r="K43" s="67">
        <v>450970</v>
      </c>
      <c r="L43" s="67">
        <f t="shared" si="5"/>
        <v>9360</v>
      </c>
      <c r="M43" s="79" t="s">
        <v>138</v>
      </c>
      <c r="Q43">
        <v>361</v>
      </c>
      <c r="R43">
        <v>117</v>
      </c>
    </row>
    <row r="44" spans="1:18" ht="16.5" customHeight="1" x14ac:dyDescent="0.25">
      <c r="A44" s="53">
        <v>29</v>
      </c>
      <c r="B44" s="64" t="s">
        <v>29</v>
      </c>
      <c r="C44" s="65">
        <v>28920</v>
      </c>
      <c r="D44" s="64" t="s">
        <v>31</v>
      </c>
      <c r="E44" s="64" t="s">
        <v>31</v>
      </c>
      <c r="F44" s="64" t="s">
        <v>32</v>
      </c>
      <c r="G44" s="64" t="s">
        <v>99</v>
      </c>
      <c r="H44" s="65"/>
      <c r="I44" s="66">
        <v>1</v>
      </c>
      <c r="J44" s="67">
        <v>5</v>
      </c>
      <c r="K44" s="67">
        <v>231000</v>
      </c>
      <c r="L44" s="67">
        <f t="shared" si="5"/>
        <v>1800</v>
      </c>
      <c r="M44" s="79" t="s">
        <v>138</v>
      </c>
      <c r="Q44">
        <v>354</v>
      </c>
      <c r="R44">
        <v>112</v>
      </c>
    </row>
    <row r="45" spans="1:18" ht="16.5" customHeight="1" x14ac:dyDescent="0.25">
      <c r="A45" s="53">
        <v>30</v>
      </c>
      <c r="B45" s="64" t="s">
        <v>29</v>
      </c>
      <c r="C45" s="65">
        <v>28920</v>
      </c>
      <c r="D45" s="64" t="s">
        <v>31</v>
      </c>
      <c r="E45" s="64" t="s">
        <v>31</v>
      </c>
      <c r="F45" s="64" t="s">
        <v>32</v>
      </c>
      <c r="G45" s="64" t="s">
        <v>100</v>
      </c>
      <c r="H45" s="65"/>
      <c r="I45" s="66">
        <v>1</v>
      </c>
      <c r="J45" s="67">
        <v>3</v>
      </c>
      <c r="K45" s="67">
        <v>75000</v>
      </c>
      <c r="L45" s="67">
        <f t="shared" si="5"/>
        <v>1080</v>
      </c>
      <c r="M45" s="79" t="s">
        <v>138</v>
      </c>
      <c r="Q45">
        <v>355</v>
      </c>
      <c r="R45">
        <v>112</v>
      </c>
    </row>
    <row r="46" spans="1:18" ht="16.5" customHeight="1" thickBot="1" x14ac:dyDescent="0.3">
      <c r="A46" s="56"/>
      <c r="B46" s="179" t="s">
        <v>75</v>
      </c>
      <c r="C46" s="179"/>
      <c r="D46" s="179"/>
      <c r="E46" s="57"/>
      <c r="F46" s="57"/>
      <c r="G46" s="57"/>
      <c r="H46" s="58"/>
      <c r="I46" s="55">
        <f>SUM(I37:I45)</f>
        <v>9</v>
      </c>
      <c r="J46" s="55">
        <f t="shared" ref="J46:L46" si="6">SUM(J37:J45)</f>
        <v>75</v>
      </c>
      <c r="K46" s="55">
        <f t="shared" si="6"/>
        <v>1939393</v>
      </c>
      <c r="L46" s="55">
        <f t="shared" si="6"/>
        <v>26506</v>
      </c>
      <c r="M46" s="74"/>
      <c r="Q46">
        <v>356</v>
      </c>
      <c r="R46">
        <v>112</v>
      </c>
    </row>
    <row r="47" spans="1:18" ht="16.5" customHeight="1" x14ac:dyDescent="0.25">
      <c r="A47" s="75"/>
      <c r="B47" s="180" t="s">
        <v>74</v>
      </c>
      <c r="C47" s="180"/>
      <c r="D47" s="180"/>
      <c r="E47" s="76"/>
      <c r="F47" s="76"/>
      <c r="G47" s="76"/>
      <c r="H47" s="77"/>
      <c r="I47" s="78"/>
      <c r="J47" s="78"/>
      <c r="K47" s="78"/>
      <c r="L47" s="78"/>
      <c r="M47" s="84"/>
      <c r="Q47">
        <v>375</v>
      </c>
      <c r="R47">
        <v>115</v>
      </c>
    </row>
    <row r="48" spans="1:18" s="14" customFormat="1" ht="16.5" customHeight="1" x14ac:dyDescent="0.25">
      <c r="A48" s="53">
        <v>31</v>
      </c>
      <c r="B48" s="64" t="s">
        <v>46</v>
      </c>
      <c r="C48" s="65">
        <v>17124</v>
      </c>
      <c r="D48" s="64" t="s">
        <v>114</v>
      </c>
      <c r="E48" s="64" t="s">
        <v>47</v>
      </c>
      <c r="F48" s="64" t="s">
        <v>8</v>
      </c>
      <c r="G48" s="64" t="s">
        <v>101</v>
      </c>
      <c r="H48" s="65" t="s">
        <v>102</v>
      </c>
      <c r="I48" s="66">
        <v>1</v>
      </c>
      <c r="J48" s="67">
        <v>12</v>
      </c>
      <c r="K48" s="67">
        <v>275800</v>
      </c>
      <c r="L48" s="67">
        <v>725</v>
      </c>
      <c r="M48" s="68" t="s">
        <v>144</v>
      </c>
    </row>
    <row r="49" spans="1:13" s="14" customFormat="1" ht="16.5" customHeight="1" x14ac:dyDescent="0.25">
      <c r="A49" s="53">
        <v>32</v>
      </c>
      <c r="B49" s="64" t="s">
        <v>41</v>
      </c>
      <c r="C49" s="65">
        <v>20291</v>
      </c>
      <c r="D49" s="64" t="s">
        <v>42</v>
      </c>
      <c r="E49" s="64" t="s">
        <v>177</v>
      </c>
      <c r="F49" s="64" t="s">
        <v>8</v>
      </c>
      <c r="G49" s="64" t="s">
        <v>43</v>
      </c>
      <c r="H49" s="65" t="s">
        <v>103</v>
      </c>
      <c r="I49" s="66">
        <v>1</v>
      </c>
      <c r="J49" s="67">
        <v>10</v>
      </c>
      <c r="K49" s="67">
        <v>88250</v>
      </c>
      <c r="L49" s="67">
        <v>625</v>
      </c>
      <c r="M49" s="68" t="s">
        <v>138</v>
      </c>
    </row>
    <row r="50" spans="1:13" s="14" customFormat="1" ht="16.5" customHeight="1" x14ac:dyDescent="0.25">
      <c r="A50" s="53">
        <v>33</v>
      </c>
      <c r="B50" s="64" t="s">
        <v>41</v>
      </c>
      <c r="C50" s="65">
        <v>20291</v>
      </c>
      <c r="D50" s="64"/>
      <c r="E50" s="64" t="s">
        <v>177</v>
      </c>
      <c r="F50" s="64" t="s">
        <v>8</v>
      </c>
      <c r="G50" s="64" t="s">
        <v>176</v>
      </c>
      <c r="H50" s="65"/>
      <c r="I50" s="66">
        <v>1</v>
      </c>
      <c r="J50" s="67">
        <v>4</v>
      </c>
      <c r="K50" s="67">
        <v>10150</v>
      </c>
      <c r="L50" s="67">
        <v>376</v>
      </c>
      <c r="M50" s="68" t="s">
        <v>138</v>
      </c>
    </row>
    <row r="51" spans="1:13" ht="16.5" customHeight="1" x14ac:dyDescent="0.25">
      <c r="A51" s="53">
        <v>34</v>
      </c>
      <c r="B51" s="64" t="s">
        <v>38</v>
      </c>
      <c r="C51" s="65">
        <v>36993</v>
      </c>
      <c r="D51" s="64" t="s">
        <v>39</v>
      </c>
      <c r="E51" s="64" t="s">
        <v>39</v>
      </c>
      <c r="F51" s="64" t="s">
        <v>40</v>
      </c>
      <c r="G51" s="64" t="s">
        <v>104</v>
      </c>
      <c r="H51" s="65"/>
      <c r="I51" s="66">
        <v>1</v>
      </c>
      <c r="J51" s="67">
        <v>5</v>
      </c>
      <c r="K51" s="67">
        <v>4700</v>
      </c>
      <c r="L51" s="67">
        <f t="shared" ref="L51:L58" si="7">12*J51*5-1</f>
        <v>299</v>
      </c>
      <c r="M51" s="68" t="s">
        <v>138</v>
      </c>
    </row>
    <row r="52" spans="1:13" ht="16.5" customHeight="1" x14ac:dyDescent="0.25">
      <c r="A52" s="53">
        <v>35</v>
      </c>
      <c r="B52" s="64" t="s">
        <v>38</v>
      </c>
      <c r="C52" s="65">
        <v>36993</v>
      </c>
      <c r="D52" s="80" t="s">
        <v>162</v>
      </c>
      <c r="E52" s="80"/>
      <c r="F52" s="80"/>
      <c r="G52" s="80" t="s">
        <v>48</v>
      </c>
      <c r="H52" s="81" t="s">
        <v>161</v>
      </c>
      <c r="I52" s="67">
        <v>1</v>
      </c>
      <c r="J52" s="67">
        <v>30</v>
      </c>
      <c r="K52" s="67">
        <v>175500</v>
      </c>
      <c r="L52" s="67">
        <v>225</v>
      </c>
      <c r="M52" s="82" t="s">
        <v>138</v>
      </c>
    </row>
    <row r="53" spans="1:13" ht="16.5" customHeight="1" x14ac:dyDescent="0.25">
      <c r="A53" s="53">
        <v>36</v>
      </c>
      <c r="B53" s="64" t="s">
        <v>35</v>
      </c>
      <c r="C53" s="65">
        <v>36993</v>
      </c>
      <c r="D53" s="80" t="s">
        <v>167</v>
      </c>
      <c r="E53" s="80" t="s">
        <v>168</v>
      </c>
      <c r="F53" s="80" t="s">
        <v>140</v>
      </c>
      <c r="G53" s="80" t="s">
        <v>169</v>
      </c>
      <c r="H53" s="81" t="s">
        <v>164</v>
      </c>
      <c r="I53" s="67">
        <v>1</v>
      </c>
      <c r="J53" s="67">
        <v>15</v>
      </c>
      <c r="K53" s="67">
        <v>132200</v>
      </c>
      <c r="L53" s="67">
        <v>2500</v>
      </c>
      <c r="M53" s="68" t="s">
        <v>138</v>
      </c>
    </row>
    <row r="54" spans="1:13" ht="16.5" customHeight="1" x14ac:dyDescent="0.25">
      <c r="A54" s="53">
        <v>37</v>
      </c>
      <c r="B54" s="64" t="s">
        <v>35</v>
      </c>
      <c r="C54" s="65">
        <v>36993</v>
      </c>
      <c r="D54" s="80" t="s">
        <v>166</v>
      </c>
      <c r="E54" s="80"/>
      <c r="F54" s="80" t="s">
        <v>140</v>
      </c>
      <c r="G54" s="80" t="s">
        <v>170</v>
      </c>
      <c r="H54" s="81" t="s">
        <v>165</v>
      </c>
      <c r="I54" s="67">
        <v>1</v>
      </c>
      <c r="J54" s="67">
        <v>4</v>
      </c>
      <c r="K54" s="67">
        <v>35000</v>
      </c>
      <c r="L54" s="67">
        <v>150</v>
      </c>
      <c r="M54" s="68" t="s">
        <v>138</v>
      </c>
    </row>
    <row r="55" spans="1:13" ht="16.5" customHeight="1" x14ac:dyDescent="0.25">
      <c r="A55" s="53">
        <v>38</v>
      </c>
      <c r="B55" s="64" t="s">
        <v>35</v>
      </c>
      <c r="C55" s="65">
        <v>36993</v>
      </c>
      <c r="D55" s="64" t="s">
        <v>115</v>
      </c>
      <c r="E55" s="64" t="s">
        <v>36</v>
      </c>
      <c r="F55" s="64" t="s">
        <v>27</v>
      </c>
      <c r="G55" s="64" t="s">
        <v>105</v>
      </c>
      <c r="H55" s="65" t="s">
        <v>106</v>
      </c>
      <c r="I55" s="66">
        <v>1</v>
      </c>
      <c r="J55" s="67">
        <v>3</v>
      </c>
      <c r="K55" s="67">
        <v>6450</v>
      </c>
      <c r="L55" s="67">
        <f t="shared" si="7"/>
        <v>179</v>
      </c>
      <c r="M55" s="68" t="s">
        <v>138</v>
      </c>
    </row>
    <row r="56" spans="1:13" ht="16.5" customHeight="1" x14ac:dyDescent="0.25">
      <c r="A56" s="53">
        <v>39</v>
      </c>
      <c r="B56" s="64" t="s">
        <v>35</v>
      </c>
      <c r="C56" s="65">
        <v>36993</v>
      </c>
      <c r="D56" s="64" t="s">
        <v>34</v>
      </c>
      <c r="E56" s="64" t="s">
        <v>36</v>
      </c>
      <c r="F56" s="64" t="s">
        <v>27</v>
      </c>
      <c r="G56" s="64" t="s">
        <v>37</v>
      </c>
      <c r="H56" s="65"/>
      <c r="I56" s="66">
        <v>1</v>
      </c>
      <c r="J56" s="67">
        <v>4</v>
      </c>
      <c r="K56" s="67">
        <v>5008</v>
      </c>
      <c r="L56" s="67">
        <f t="shared" si="7"/>
        <v>239</v>
      </c>
      <c r="M56" s="68" t="s">
        <v>138</v>
      </c>
    </row>
    <row r="57" spans="1:13" ht="16.5" customHeight="1" x14ac:dyDescent="0.25">
      <c r="A57" s="53">
        <v>40</v>
      </c>
      <c r="B57" s="64" t="s">
        <v>35</v>
      </c>
      <c r="C57" s="81">
        <v>36993</v>
      </c>
      <c r="D57" s="80" t="s">
        <v>160</v>
      </c>
      <c r="E57" s="80"/>
      <c r="F57" s="80"/>
      <c r="G57" s="80" t="s">
        <v>163</v>
      </c>
      <c r="H57" s="81" t="s">
        <v>106</v>
      </c>
      <c r="I57" s="67">
        <v>1</v>
      </c>
      <c r="J57" s="67">
        <v>10</v>
      </c>
      <c r="K57" s="67">
        <v>7000</v>
      </c>
      <c r="L57" s="67">
        <v>475</v>
      </c>
      <c r="M57" s="82" t="s">
        <v>138</v>
      </c>
    </row>
    <row r="58" spans="1:13" ht="16.5" customHeight="1" x14ac:dyDescent="0.25">
      <c r="A58" s="53">
        <v>41</v>
      </c>
      <c r="B58" s="64" t="s">
        <v>44</v>
      </c>
      <c r="C58" s="65">
        <v>20293</v>
      </c>
      <c r="D58" s="64" t="s">
        <v>45</v>
      </c>
      <c r="E58" s="64"/>
      <c r="F58" s="64" t="s">
        <v>45</v>
      </c>
      <c r="G58" s="64" t="s">
        <v>107</v>
      </c>
      <c r="H58" s="65"/>
      <c r="I58" s="66">
        <v>1</v>
      </c>
      <c r="J58" s="67">
        <v>5</v>
      </c>
      <c r="K58" s="67">
        <v>14545</v>
      </c>
      <c r="L58" s="67">
        <f t="shared" si="7"/>
        <v>299</v>
      </c>
      <c r="M58" s="68" t="s">
        <v>138</v>
      </c>
    </row>
    <row r="59" spans="1:13" ht="16.5" customHeight="1" x14ac:dyDescent="0.25">
      <c r="A59" s="53">
        <v>42</v>
      </c>
      <c r="B59" s="64" t="s">
        <v>44</v>
      </c>
      <c r="C59" s="65">
        <v>20293</v>
      </c>
      <c r="D59" s="64" t="s">
        <v>145</v>
      </c>
      <c r="E59" s="64" t="s">
        <v>80</v>
      </c>
      <c r="F59" s="64" t="s">
        <v>80</v>
      </c>
      <c r="G59" s="64" t="s">
        <v>146</v>
      </c>
      <c r="H59" s="65"/>
      <c r="I59" s="66">
        <v>1</v>
      </c>
      <c r="J59" s="67">
        <v>15</v>
      </c>
      <c r="K59" s="67">
        <v>121750</v>
      </c>
      <c r="L59" s="67">
        <v>1248</v>
      </c>
      <c r="M59" s="68" t="s">
        <v>138</v>
      </c>
    </row>
    <row r="60" spans="1:13" ht="16.5" customHeight="1" x14ac:dyDescent="0.25">
      <c r="A60" s="53">
        <v>43</v>
      </c>
      <c r="B60" s="64" t="s">
        <v>44</v>
      </c>
      <c r="C60" s="65">
        <v>20293</v>
      </c>
      <c r="D60" s="64" t="s">
        <v>147</v>
      </c>
      <c r="E60" s="64"/>
      <c r="F60" s="64"/>
      <c r="G60" s="64" t="s">
        <v>148</v>
      </c>
      <c r="H60" s="65"/>
      <c r="I60" s="66">
        <v>1</v>
      </c>
      <c r="J60" s="67">
        <v>10</v>
      </c>
      <c r="K60" s="67">
        <v>83500</v>
      </c>
      <c r="L60" s="67">
        <v>67</v>
      </c>
      <c r="M60" s="68" t="s">
        <v>138</v>
      </c>
    </row>
    <row r="61" spans="1:13" ht="16.5" customHeight="1" x14ac:dyDescent="0.25">
      <c r="A61" s="53">
        <v>44</v>
      </c>
      <c r="B61" s="64" t="s">
        <v>44</v>
      </c>
      <c r="C61" s="65">
        <v>20293</v>
      </c>
      <c r="D61" s="64" t="s">
        <v>149</v>
      </c>
      <c r="E61" s="64" t="s">
        <v>150</v>
      </c>
      <c r="F61" s="64"/>
      <c r="G61" s="64" t="s">
        <v>151</v>
      </c>
      <c r="H61" s="65"/>
      <c r="I61" s="66">
        <v>1</v>
      </c>
      <c r="J61" s="67">
        <v>6</v>
      </c>
      <c r="K61" s="67">
        <v>67150</v>
      </c>
      <c r="L61" s="67">
        <v>112</v>
      </c>
      <c r="M61" s="68" t="s">
        <v>138</v>
      </c>
    </row>
    <row r="62" spans="1:13" ht="16.5" customHeight="1" x14ac:dyDescent="0.25">
      <c r="A62" s="53">
        <v>45</v>
      </c>
      <c r="B62" s="64" t="s">
        <v>44</v>
      </c>
      <c r="C62" s="65">
        <v>20293</v>
      </c>
      <c r="D62" s="64" t="s">
        <v>152</v>
      </c>
      <c r="E62" s="64"/>
      <c r="F62" s="64"/>
      <c r="G62" s="64" t="s">
        <v>153</v>
      </c>
      <c r="H62" s="65"/>
      <c r="I62" s="66">
        <v>1</v>
      </c>
      <c r="J62" s="67">
        <v>3</v>
      </c>
      <c r="K62" s="67">
        <v>6195</v>
      </c>
      <c r="L62" s="67">
        <v>145</v>
      </c>
      <c r="M62" s="68" t="s">
        <v>138</v>
      </c>
    </row>
    <row r="63" spans="1:13" ht="16.5" customHeight="1" thickBot="1" x14ac:dyDescent="0.3">
      <c r="A63" s="53">
        <v>46</v>
      </c>
      <c r="B63" s="70" t="s">
        <v>44</v>
      </c>
      <c r="C63" s="71">
        <v>20293</v>
      </c>
      <c r="D63" s="70" t="s">
        <v>154</v>
      </c>
      <c r="E63" s="70"/>
      <c r="F63" s="70"/>
      <c r="G63" s="70" t="s">
        <v>155</v>
      </c>
      <c r="H63" s="71"/>
      <c r="I63" s="89">
        <v>1</v>
      </c>
      <c r="J63" s="90">
        <v>3</v>
      </c>
      <c r="K63" s="90">
        <v>29428</v>
      </c>
      <c r="L63" s="90">
        <v>866</v>
      </c>
      <c r="M63" s="74" t="s">
        <v>138</v>
      </c>
    </row>
    <row r="64" spans="1:13" ht="16.5" customHeight="1" x14ac:dyDescent="0.25">
      <c r="A64" s="75"/>
      <c r="B64" s="180" t="s">
        <v>75</v>
      </c>
      <c r="C64" s="180"/>
      <c r="D64" s="180"/>
      <c r="E64" s="85"/>
      <c r="F64" s="85"/>
      <c r="G64" s="85"/>
      <c r="H64" s="86"/>
      <c r="I64" s="87">
        <f>SUM(I48:I63)</f>
        <v>16</v>
      </c>
      <c r="J64" s="88">
        <f t="shared" ref="J64:L64" si="8">SUM(J48:J63)</f>
        <v>139</v>
      </c>
      <c r="K64" s="88">
        <f t="shared" si="8"/>
        <v>1062626</v>
      </c>
      <c r="L64" s="88">
        <f t="shared" si="8"/>
        <v>8530</v>
      </c>
      <c r="M64" s="84"/>
    </row>
    <row r="65" spans="1:13" ht="16.5" customHeight="1" thickBot="1" x14ac:dyDescent="0.3">
      <c r="A65" s="56"/>
      <c r="B65" s="179" t="s">
        <v>76</v>
      </c>
      <c r="C65" s="179"/>
      <c r="D65" s="179"/>
      <c r="E65" s="70"/>
      <c r="F65" s="70"/>
      <c r="G65" s="70"/>
      <c r="H65" s="71"/>
      <c r="I65" s="72">
        <f>I64+I46+I35+I29+I21</f>
        <v>46</v>
      </c>
      <c r="J65" s="73">
        <f>J64+J46+J35+J29+J21</f>
        <v>401</v>
      </c>
      <c r="K65" s="73">
        <f>K64+K46+K35+K29+K21</f>
        <v>3910383</v>
      </c>
      <c r="L65" s="73">
        <f>L64+L46+L35+L29+L21</f>
        <v>1075570</v>
      </c>
      <c r="M65" s="74"/>
    </row>
  </sheetData>
  <mergeCells count="23">
    <mergeCell ref="B65:D65"/>
    <mergeCell ref="B35:D35"/>
    <mergeCell ref="B36:D36"/>
    <mergeCell ref="B46:D46"/>
    <mergeCell ref="B47:D47"/>
    <mergeCell ref="B64:D64"/>
    <mergeCell ref="B21:D21"/>
    <mergeCell ref="B22:D22"/>
    <mergeCell ref="B29:D29"/>
    <mergeCell ref="B30:D30"/>
    <mergeCell ref="B9:D9"/>
    <mergeCell ref="A1:M1"/>
    <mergeCell ref="A2:M2"/>
    <mergeCell ref="A6:A7"/>
    <mergeCell ref="B6:B7"/>
    <mergeCell ref="C6:C7"/>
    <mergeCell ref="D6:F6"/>
    <mergeCell ref="G6:G7"/>
    <mergeCell ref="H6:H7"/>
    <mergeCell ref="I6:I7"/>
    <mergeCell ref="J6:J7"/>
    <mergeCell ref="K6:K7"/>
    <mergeCell ref="L6:M6"/>
  </mergeCells>
  <pageMargins left="0.59055118110236227" right="0.39370078740157483" top="0.51181102362204722" bottom="0.51181102362204722" header="0" footer="0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Rekap</vt:lpstr>
      <vt:lpstr>Sentra</vt:lpstr>
      <vt:lpstr>UU</vt:lpstr>
      <vt:lpstr>Sentra!Print_Titles</vt:lpstr>
      <vt:lpstr>UU!Print_Titles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DEFIN</dc:creator>
  <cp:lastModifiedBy>Erfin</cp:lastModifiedBy>
  <cp:lastPrinted>2022-03-03T21:05:17Z</cp:lastPrinted>
  <dcterms:created xsi:type="dcterms:W3CDTF">2015-03-18T07:12:53Z</dcterms:created>
  <dcterms:modified xsi:type="dcterms:W3CDTF">2022-03-03T21:30:25Z</dcterms:modified>
</cp:coreProperties>
</file>