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\Program Disperindag\Pendataan Sentra\data sentra\sentra 2021\"/>
    </mc:Choice>
  </mc:AlternateContent>
  <xr:revisionPtr revIDLastSave="0" documentId="13_ncr:1_{43CF9330-A947-4105-BA99-A6D415D01D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KAP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</workbook>
</file>

<file path=xl/calcChain.xml><?xml version="1.0" encoding="utf-8"?>
<calcChain xmlns="http://schemas.openxmlformats.org/spreadsheetml/2006/main">
  <c r="H82" i="1" l="1"/>
  <c r="H81" i="1"/>
  <c r="H80" i="1"/>
  <c r="H79" i="1"/>
  <c r="G82" i="1"/>
  <c r="G81" i="1"/>
  <c r="G80" i="1"/>
  <c r="G79" i="1"/>
  <c r="F82" i="1"/>
  <c r="F81" i="1"/>
  <c r="F80" i="1"/>
  <c r="F79" i="1"/>
  <c r="E82" i="1"/>
  <c r="E81" i="1"/>
  <c r="E80" i="1"/>
  <c r="E79" i="1"/>
  <c r="D82" i="1"/>
  <c r="D81" i="1"/>
  <c r="D80" i="1"/>
  <c r="D79" i="1"/>
  <c r="C82" i="1"/>
  <c r="C81" i="1"/>
  <c r="C80" i="1"/>
  <c r="C79" i="1"/>
  <c r="H78" i="1"/>
  <c r="G78" i="1"/>
  <c r="F78" i="1"/>
  <c r="E78" i="1"/>
  <c r="D78" i="1"/>
  <c r="C78" i="1"/>
  <c r="H84" i="1" l="1"/>
  <c r="G84" i="1"/>
  <c r="E84" i="1"/>
  <c r="D84" i="1"/>
  <c r="F84" i="1"/>
  <c r="C84" i="1"/>
  <c r="G12" i="1" l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F12" i="1"/>
  <c r="E12" i="1"/>
  <c r="D12" i="1"/>
  <c r="C12" i="1"/>
  <c r="H18" i="1" l="1"/>
  <c r="C18" i="1"/>
  <c r="G18" i="1"/>
  <c r="F18" i="1"/>
  <c r="E18" i="1"/>
  <c r="D18" i="1"/>
</calcChain>
</file>

<file path=xl/sharedStrings.xml><?xml version="1.0" encoding="utf-8"?>
<sst xmlns="http://schemas.openxmlformats.org/spreadsheetml/2006/main" count="44" uniqueCount="27">
  <si>
    <t xml:space="preserve">REKAPITULASI  DAFTAR SENTRA IKM </t>
  </si>
  <si>
    <t>PEMDA DAERAH ISTIMEWA YOGYAKARTA</t>
  </si>
  <si>
    <t>No</t>
  </si>
  <si>
    <t>CABANG INDUSTRI</t>
  </si>
  <si>
    <t>SENTRA</t>
  </si>
  <si>
    <t>UNIT USAHA
(Unit)</t>
  </si>
  <si>
    <t>TENAGA KERJA
(Orang)</t>
  </si>
  <si>
    <t>JUMLAH</t>
  </si>
  <si>
    <t>Kota Yogyakarta</t>
  </si>
  <si>
    <t>Sleman</t>
  </si>
  <si>
    <t>Bantul</t>
  </si>
  <si>
    <t>Kulon Progo</t>
  </si>
  <si>
    <t>Gunung Kidul</t>
  </si>
  <si>
    <t>TAHUN 2021</t>
  </si>
  <si>
    <t>Nilai Produksi
(000)</t>
  </si>
  <si>
    <t>Nilai BB/BP
(000)</t>
  </si>
  <si>
    <t xml:space="preserve">STATISTIK SENTRA IKM </t>
  </si>
  <si>
    <t>KABUPATEN/KOTA</t>
  </si>
  <si>
    <t xml:space="preserve">REKAPITULASI SENTRA IKM </t>
  </si>
  <si>
    <t>Pangan</t>
  </si>
  <si>
    <t>Sandang dan Kulit</t>
  </si>
  <si>
    <t>Kimia dan Bahan Bangunan</t>
  </si>
  <si>
    <t>Logam dan Elektronika</t>
  </si>
  <si>
    <t>Kerajinan</t>
  </si>
  <si>
    <t>BERDASARKAN KABUPATEN/KOTA</t>
  </si>
  <si>
    <t>BERDASARKAN CABANG INDUSTRI</t>
  </si>
  <si>
    <t>Nilai Investasi
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</si>
</sst>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3" fontId="3" fillId="0" borderId="1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0" xfId="0" applyNumberFormat="1" applyFont="1" applyAlignment="1">
      <alignment horizontal="left"/>
    </xf>
    <xf numFmtId="3" fontId="3" fillId="0" borderId="4" xfId="0" applyNumberFormat="1" applyFont="1" applyBorder="1" applyAlignment="1">
      <alignment horizontal="left" vertical="center"/>
    </xf>
    <xf numFmtId="3" fontId="2" fillId="0" borderId="4" xfId="1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right" vertical="center"/>
    </xf>
    <xf numFmtId="3" fontId="3" fillId="0" borderId="9" xfId="0" applyNumberFormat="1" applyFont="1" applyBorder="1"/>
    <xf numFmtId="3" fontId="3" fillId="0" borderId="9" xfId="1" applyNumberFormat="1" applyFont="1" applyBorder="1"/>
    <xf numFmtId="3" fontId="3" fillId="0" borderId="10" xfId="1" applyNumberFormat="1" applyFont="1" applyBorder="1"/>
    <xf numFmtId="3" fontId="0" fillId="0" borderId="0" xfId="0" applyNumberFormat="1"/>
    <xf numFmtId="3" fontId="3" fillId="0" borderId="2" xfId="0" applyNumberFormat="1" applyFont="1" applyBorder="1" applyAlignment="1">
      <alignment horizontal="right" vertical="center"/>
    </xf>
    <xf numFmtId="3" fontId="2" fillId="0" borderId="6" xfId="1" applyNumberFormat="1" applyFont="1" applyBorder="1" applyAlignment="1">
      <alignment horizontal="right" vertical="center"/>
    </xf>
    <xf numFmtId="3" fontId="2" fillId="0" borderId="7" xfId="1" applyNumberFormat="1" applyFont="1" applyBorder="1" applyAlignment="1">
      <alignment horizontal="right" vertical="center"/>
    </xf>
    <xf numFmtId="0" fontId="3" fillId="0" borderId="1" xfId="3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/>
    <xf numFmtId="0" fontId="3" fillId="0" borderId="4" xfId="0" applyFont="1" applyBorder="1"/>
    <xf numFmtId="3" fontId="3" fillId="0" borderId="4" xfId="0" applyNumberFormat="1" applyFont="1" applyBorder="1"/>
    <xf numFmtId="3" fontId="3" fillId="0" borderId="15" xfId="0" applyNumberFormat="1" applyFont="1" applyBorder="1"/>
    <xf numFmtId="3" fontId="2" fillId="0" borderId="12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 wrapText="1"/>
    </xf>
    <xf numFmtId="3" fontId="2" fillId="0" borderId="1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2" fillId="0" borderId="15" xfId="1" applyNumberFormat="1" applyFont="1" applyBorder="1" applyAlignment="1">
      <alignment horizontal="center" vertical="center"/>
    </xf>
  </cellXfs>
  <cellStyles count="6">
    <cellStyle name="Comma" xfId="1" builtinId="3"/>
    <cellStyle name="Comma [0] 2" xfId="5" xr:uid="{00000000-0005-0000-0000-000001000000}"/>
    <cellStyle name="Comma 2" xfId="4" xr:uid="{00000000-0005-0000-0000-000002000000}"/>
    <cellStyle name="Excel Built-in Normal" xfId="2" xr:uid="{00000000-0005-0000-0000-000003000000}"/>
    <cellStyle name="Normal" xfId="0" builtinId="0"/>
    <cellStyle name="Normal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REKAP!$B$12:$B$16</c:f>
              <c:strCache>
                <c:ptCount val="5"/>
                <c:pt idx="0">
                  <c:v>Kota Yogyakarta</c:v>
                </c:pt>
                <c:pt idx="1">
                  <c:v>Sleman</c:v>
                </c:pt>
                <c:pt idx="2">
                  <c:v>Bantul</c:v>
                </c:pt>
                <c:pt idx="3">
                  <c:v>Kulon Progo</c:v>
                </c:pt>
                <c:pt idx="4">
                  <c:v>Gunung Kidul</c:v>
                </c:pt>
              </c:strCache>
            </c:strRef>
          </c:cat>
          <c:val>
            <c:numRef>
              <c:f>REKAP!$C$12:$C$16</c:f>
              <c:numCache>
                <c:formatCode>#,##0</c:formatCode>
                <c:ptCount val="5"/>
                <c:pt idx="0">
                  <c:v>30</c:v>
                </c:pt>
                <c:pt idx="1">
                  <c:v>41</c:v>
                </c:pt>
                <c:pt idx="2">
                  <c:v>75</c:v>
                </c:pt>
                <c:pt idx="3">
                  <c:v>30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452-A9F1-C6EE20A1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841151"/>
        <c:axId val="1158834911"/>
      </c:barChart>
      <c:catAx>
        <c:axId val="115884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34911"/>
        <c:crosses val="autoZero"/>
        <c:auto val="1"/>
        <c:lblAlgn val="ctr"/>
        <c:lblOffset val="100"/>
        <c:noMultiLvlLbl val="0"/>
      </c:catAx>
      <c:valAx>
        <c:axId val="1158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4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B2-4E94-BAC3-3D3D4BD4BB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B2-4E94-BAC3-3D3D4BD4BB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B2-4E94-BAC3-3D3D4BD4BB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B2-4E94-BAC3-3D3D4BD4BB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B2-4E94-BAC3-3D3D4BD4BB93}"/>
              </c:ext>
            </c:extLst>
          </c:dPt>
          <c:dLbls>
            <c:dLbl>
              <c:idx val="0"/>
              <c:layout>
                <c:manualLayout>
                  <c:x val="-0.10132310293982548"/>
                  <c:y val="9.58495069250255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B2-4E94-BAC3-3D3D4BD4BB93}"/>
                </c:ext>
              </c:extLst>
            </c:dLbl>
            <c:dLbl>
              <c:idx val="1"/>
              <c:layout>
                <c:manualLayout>
                  <c:x val="-0.11772285036428626"/>
                  <c:y val="-0.146438184551239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B2-4E94-BAC3-3D3D4BD4BB93}"/>
                </c:ext>
              </c:extLst>
            </c:dLbl>
            <c:dLbl>
              <c:idx val="2"/>
              <c:layout>
                <c:manualLayout>
                  <c:x val="7.7412162634436538E-2"/>
                  <c:y val="-0.199988376690892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B2-4E94-BAC3-3D3D4BD4BB93}"/>
                </c:ext>
              </c:extLst>
            </c:dLbl>
            <c:dLbl>
              <c:idx val="3"/>
              <c:layout>
                <c:manualLayout>
                  <c:x val="0.14482955324103908"/>
                  <c:y val="-6.2840015256715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B2-4E94-BAC3-3D3D4BD4BB93}"/>
                </c:ext>
              </c:extLst>
            </c:dLbl>
            <c:dLbl>
              <c:idx val="4"/>
              <c:layout>
                <c:manualLayout>
                  <c:x val="9.9118505767762544E-2"/>
                  <c:y val="0.124687086316711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B2-4E94-BAC3-3D3D4BD4B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REKAP!$B$78:$B$82</c:f>
              <c:strCache>
                <c:ptCount val="5"/>
                <c:pt idx="0">
                  <c:v>Pangan</c:v>
                </c:pt>
                <c:pt idx="1">
                  <c:v>Sandang dan Kulit</c:v>
                </c:pt>
                <c:pt idx="2">
                  <c:v>Kimia dan Bahan Bangunan</c:v>
                </c:pt>
                <c:pt idx="3">
                  <c:v>Logam dan Elektronika</c:v>
                </c:pt>
                <c:pt idx="4">
                  <c:v>Kerajinan</c:v>
                </c:pt>
              </c:strCache>
            </c:strRef>
          </c:cat>
          <c:val>
            <c:numRef>
              <c:f>REKAP!$C$78:$C$82</c:f>
              <c:numCache>
                <c:formatCode>#,##0</c:formatCode>
                <c:ptCount val="5"/>
                <c:pt idx="0">
                  <c:v>75</c:v>
                </c:pt>
                <c:pt idx="1">
                  <c:v>38</c:v>
                </c:pt>
                <c:pt idx="2">
                  <c:v>51</c:v>
                </c:pt>
                <c:pt idx="3">
                  <c:v>18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B2-4E94-BAC3-3D3D4BD4BB9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319769</xdr:colOff>
      <xdr:row>38</xdr:row>
      <xdr:rowOff>33340</xdr:rowOff>
    </xdr:from>
    <xdr:to>
      <xdr:col>8</xdr:col>
      <xdr:colOff>0</xdr:colOff>
      <xdr:row>64</xdr:row>
      <xdr:rowOff>23815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DE8FD-6ED5-42AF-BC0D-BAA33B84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477779</xdr:colOff>
      <xdr:row>103</xdr:row>
      <xdr:rowOff>179295</xdr:rowOff>
    </xdr:from>
    <xdr:to>
      <xdr:col>8</xdr:col>
      <xdr:colOff>0</xdr:colOff>
      <xdr:row>130</xdr:row>
      <xdr:rowOff>145676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F017B2-19A2-40E4-9AE4-BF2BB45A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%20Sentra-Ko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%20Sentra-slem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%20Sentra-bantu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%20Sentra-K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6%20Sentra-G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entra"/>
      <sheetName val="UU"/>
    </sheetNames>
    <sheetDataSet>
      <sheetData sheetId="0">
        <row r="12">
          <cell r="C12">
            <v>11</v>
          </cell>
          <cell r="D12">
            <v>196</v>
          </cell>
          <cell r="E12">
            <v>682</v>
          </cell>
          <cell r="F12">
            <v>8914380</v>
          </cell>
          <cell r="G12">
            <v>5390785</v>
          </cell>
          <cell r="H12">
            <v>3173195</v>
          </cell>
        </row>
        <row r="13">
          <cell r="C13">
            <v>9</v>
          </cell>
          <cell r="D13">
            <v>99</v>
          </cell>
          <cell r="E13">
            <v>141</v>
          </cell>
          <cell r="F13">
            <v>518000</v>
          </cell>
          <cell r="G13">
            <v>419050</v>
          </cell>
          <cell r="H13">
            <v>203850</v>
          </cell>
        </row>
        <row r="14">
          <cell r="C14">
            <v>2</v>
          </cell>
          <cell r="D14">
            <v>36</v>
          </cell>
          <cell r="E14">
            <v>36</v>
          </cell>
          <cell r="F14">
            <v>1348200</v>
          </cell>
          <cell r="G14">
            <v>405840</v>
          </cell>
          <cell r="H14">
            <v>141600</v>
          </cell>
        </row>
        <row r="15">
          <cell r="C15">
            <v>1</v>
          </cell>
          <cell r="D15">
            <v>10</v>
          </cell>
          <cell r="E15">
            <v>79</v>
          </cell>
          <cell r="F15">
            <v>1250000</v>
          </cell>
          <cell r="G15">
            <v>608000</v>
          </cell>
          <cell r="H15">
            <v>416000</v>
          </cell>
        </row>
        <row r="16">
          <cell r="C16">
            <v>7</v>
          </cell>
          <cell r="D16">
            <v>71</v>
          </cell>
          <cell r="E16">
            <v>208</v>
          </cell>
          <cell r="F16">
            <v>6046800</v>
          </cell>
          <cell r="G16">
            <v>10324992</v>
          </cell>
          <cell r="H16">
            <v>5739048</v>
          </cell>
        </row>
        <row r="18">
          <cell r="C18">
            <v>30</v>
          </cell>
          <cell r="D18">
            <v>412</v>
          </cell>
          <cell r="E18">
            <v>1146</v>
          </cell>
          <cell r="F18">
            <v>18077380</v>
          </cell>
          <cell r="G18">
            <v>17148667</v>
          </cell>
          <cell r="H18">
            <v>9673693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_Siti"/>
      <sheetName val="Sentra_Siti"/>
      <sheetName val="UU_Siti"/>
    </sheetNames>
    <sheetDataSet>
      <sheetData sheetId="0">
        <row r="12">
          <cell r="C12">
            <v>4</v>
          </cell>
          <cell r="D12">
            <v>140</v>
          </cell>
          <cell r="E12">
            <v>301</v>
          </cell>
          <cell r="F12">
            <v>18821078</v>
          </cell>
          <cell r="G12">
            <v>20231550</v>
          </cell>
          <cell r="H12">
            <v>7845313</v>
          </cell>
        </row>
        <row r="13">
          <cell r="C13">
            <v>11</v>
          </cell>
          <cell r="D13">
            <v>676</v>
          </cell>
          <cell r="E13">
            <v>2336</v>
          </cell>
          <cell r="F13">
            <v>37303000</v>
          </cell>
          <cell r="G13">
            <v>39541881.088061608</v>
          </cell>
          <cell r="H13">
            <v>14676008.855540693</v>
          </cell>
        </row>
        <row r="14">
          <cell r="C14">
            <v>15</v>
          </cell>
          <cell r="D14">
            <v>616</v>
          </cell>
          <cell r="E14">
            <v>1655</v>
          </cell>
          <cell r="F14">
            <v>46350791</v>
          </cell>
          <cell r="G14">
            <v>39461787.691151015</v>
          </cell>
          <cell r="H14">
            <v>20932078.064140953</v>
          </cell>
        </row>
        <row r="15">
          <cell r="C15">
            <v>2</v>
          </cell>
          <cell r="D15">
            <v>41</v>
          </cell>
          <cell r="E15">
            <v>98</v>
          </cell>
          <cell r="F15">
            <v>5163500</v>
          </cell>
          <cell r="G15">
            <v>4418775</v>
          </cell>
          <cell r="H15">
            <v>1574329</v>
          </cell>
        </row>
        <row r="16">
          <cell r="C16">
            <v>9</v>
          </cell>
          <cell r="D16">
            <v>276</v>
          </cell>
          <cell r="E16">
            <v>795</v>
          </cell>
          <cell r="F16">
            <v>3034700</v>
          </cell>
          <cell r="G16">
            <v>5055158</v>
          </cell>
          <cell r="H16">
            <v>2372375</v>
          </cell>
        </row>
        <row r="18">
          <cell r="C18">
            <v>41</v>
          </cell>
          <cell r="D18">
            <v>1749</v>
          </cell>
          <cell r="E18">
            <v>5185</v>
          </cell>
          <cell r="F18">
            <v>110673069</v>
          </cell>
          <cell r="G18">
            <v>108709151.77921262</v>
          </cell>
          <cell r="H18">
            <v>47400103.919681646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entra"/>
      <sheetName val="UU"/>
    </sheetNames>
    <sheetDataSet>
      <sheetData sheetId="0">
        <row r="12">
          <cell r="C12">
            <v>25</v>
          </cell>
          <cell r="D12">
            <v>1209</v>
          </cell>
          <cell r="E12">
            <v>3100</v>
          </cell>
          <cell r="F12">
            <v>9814719.4800000004</v>
          </cell>
          <cell r="G12">
            <v>29561615</v>
          </cell>
          <cell r="H12">
            <v>14780808</v>
          </cell>
        </row>
        <row r="13">
          <cell r="C13">
            <v>9</v>
          </cell>
          <cell r="D13">
            <v>637</v>
          </cell>
          <cell r="E13">
            <v>1823</v>
          </cell>
          <cell r="F13">
            <v>3057063.42</v>
          </cell>
          <cell r="G13">
            <v>2629625</v>
          </cell>
          <cell r="H13">
            <v>1312815</v>
          </cell>
        </row>
        <row r="14">
          <cell r="C14">
            <v>22</v>
          </cell>
          <cell r="D14">
            <v>1454</v>
          </cell>
          <cell r="E14">
            <v>4285</v>
          </cell>
          <cell r="F14">
            <v>7110608.7000000002</v>
          </cell>
          <cell r="G14">
            <v>17437540</v>
          </cell>
          <cell r="H14">
            <v>8754771</v>
          </cell>
        </row>
        <row r="15">
          <cell r="C15">
            <v>4</v>
          </cell>
          <cell r="D15">
            <v>162</v>
          </cell>
          <cell r="E15">
            <v>286</v>
          </cell>
          <cell r="F15">
            <v>479067.48</v>
          </cell>
          <cell r="G15">
            <v>4103280</v>
          </cell>
          <cell r="H15">
            <v>2051640</v>
          </cell>
        </row>
        <row r="16">
          <cell r="C16">
            <v>15</v>
          </cell>
          <cell r="D16">
            <v>1690</v>
          </cell>
          <cell r="E16">
            <v>3762</v>
          </cell>
          <cell r="F16">
            <v>6871996.0200000014</v>
          </cell>
          <cell r="G16">
            <v>18582891</v>
          </cell>
          <cell r="H16">
            <v>9347446</v>
          </cell>
        </row>
        <row r="18">
          <cell r="C18">
            <v>75</v>
          </cell>
          <cell r="D18">
            <v>5152</v>
          </cell>
          <cell r="E18">
            <v>13256</v>
          </cell>
          <cell r="F18">
            <v>27333455.100000001</v>
          </cell>
          <cell r="G18">
            <v>72314951</v>
          </cell>
          <cell r="H18">
            <v>36247480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_Siti"/>
      <sheetName val="Siti_Sentra"/>
      <sheetName val="Siti_UU"/>
    </sheetNames>
    <sheetDataSet>
      <sheetData sheetId="0">
        <row r="12">
          <cell r="C12">
            <v>15</v>
          </cell>
          <cell r="D12">
            <v>1370</v>
          </cell>
          <cell r="E12">
            <v>2826</v>
          </cell>
          <cell r="F12">
            <v>36322600</v>
          </cell>
          <cell r="G12">
            <v>29153635</v>
          </cell>
          <cell r="H12">
            <v>10643643</v>
          </cell>
        </row>
        <row r="13">
          <cell r="C13">
            <v>1</v>
          </cell>
          <cell r="D13">
            <v>34</v>
          </cell>
          <cell r="E13">
            <v>80</v>
          </cell>
          <cell r="F13">
            <v>60000</v>
          </cell>
          <cell r="G13">
            <v>192998</v>
          </cell>
          <cell r="H13">
            <v>86254</v>
          </cell>
        </row>
        <row r="14">
          <cell r="C14">
            <v>4</v>
          </cell>
          <cell r="D14">
            <v>83</v>
          </cell>
          <cell r="E14">
            <v>235</v>
          </cell>
          <cell r="F14">
            <v>4488200</v>
          </cell>
          <cell r="G14">
            <v>3753700</v>
          </cell>
          <cell r="H14">
            <v>1763832</v>
          </cell>
        </row>
        <row r="15">
          <cell r="C15">
            <v>2</v>
          </cell>
          <cell r="D15">
            <v>80</v>
          </cell>
          <cell r="E15">
            <v>145</v>
          </cell>
          <cell r="F15">
            <v>325000</v>
          </cell>
          <cell r="G15">
            <v>203500</v>
          </cell>
          <cell r="H15">
            <v>77400</v>
          </cell>
        </row>
        <row r="16">
          <cell r="C16">
            <v>8</v>
          </cell>
          <cell r="D16">
            <v>144</v>
          </cell>
          <cell r="E16">
            <v>2340</v>
          </cell>
          <cell r="F16">
            <v>26070200</v>
          </cell>
          <cell r="G16">
            <v>50416860</v>
          </cell>
          <cell r="H16">
            <v>16090840</v>
          </cell>
        </row>
        <row r="18">
          <cell r="C18">
            <v>30</v>
          </cell>
          <cell r="D18">
            <v>1711</v>
          </cell>
          <cell r="E18">
            <v>5626</v>
          </cell>
          <cell r="F18">
            <v>67266000</v>
          </cell>
          <cell r="G18">
            <v>83720693</v>
          </cell>
          <cell r="H18">
            <v>28661969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_Siti"/>
      <sheetName val="Siti_Sentra"/>
      <sheetName val="Siti_UU"/>
    </sheetNames>
    <sheetDataSet>
      <sheetData sheetId="0">
        <row r="12">
          <cell r="C12">
            <v>20</v>
          </cell>
          <cell r="D12">
            <v>484</v>
          </cell>
          <cell r="E12">
            <v>782</v>
          </cell>
          <cell r="F12">
            <v>10355255</v>
          </cell>
          <cell r="G12">
            <v>12951480</v>
          </cell>
          <cell r="H12">
            <v>6247088</v>
          </cell>
        </row>
        <row r="13">
          <cell r="C13">
            <v>8</v>
          </cell>
          <cell r="D13">
            <v>102</v>
          </cell>
          <cell r="E13">
            <v>181</v>
          </cell>
          <cell r="F13">
            <v>1715313</v>
          </cell>
          <cell r="G13">
            <v>1504574</v>
          </cell>
          <cell r="H13">
            <v>688750</v>
          </cell>
        </row>
        <row r="14">
          <cell r="C14">
            <v>8</v>
          </cell>
          <cell r="D14">
            <v>166</v>
          </cell>
          <cell r="E14">
            <v>605</v>
          </cell>
          <cell r="F14">
            <v>8850450</v>
          </cell>
          <cell r="G14">
            <v>11935821</v>
          </cell>
          <cell r="H14">
            <v>7179060.6153846197</v>
          </cell>
        </row>
        <row r="15">
          <cell r="C15">
            <v>9</v>
          </cell>
          <cell r="D15">
            <v>320</v>
          </cell>
          <cell r="E15">
            <v>787</v>
          </cell>
          <cell r="F15">
            <v>23152160</v>
          </cell>
          <cell r="G15">
            <v>17794628</v>
          </cell>
          <cell r="H15">
            <v>9812264</v>
          </cell>
        </row>
        <row r="16">
          <cell r="C16">
            <v>23</v>
          </cell>
          <cell r="D16">
            <v>546</v>
          </cell>
          <cell r="E16">
            <v>1562</v>
          </cell>
          <cell r="F16">
            <v>15240582</v>
          </cell>
          <cell r="G16">
            <v>19429940</v>
          </cell>
          <cell r="H16">
            <v>10469440</v>
          </cell>
        </row>
        <row r="18">
          <cell r="C18">
            <v>68</v>
          </cell>
          <cell r="D18">
            <v>1618</v>
          </cell>
          <cell r="E18">
            <v>3917</v>
          </cell>
          <cell r="F18">
            <v>59313760</v>
          </cell>
          <cell r="G18">
            <v>63616443</v>
          </cell>
          <cell r="H18">
            <v>34396602.615384623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3"/>
  <sheetViews>
    <sheetView tabSelected="1" view="pageLayout" topLeftCell="A67" workbookViewId="0">
      <selection activeCell="F5" sqref="F5"/>
    </sheetView>
  </sheetViews>
  <sheetFormatPr defaultColWidth="9.140625" defaultRowHeight="15" x14ac:dyDescent="0.25"/>
  <cols>
    <col min="1" max="1" width="4.85546875" bestFit="1" customWidth="1"/>
    <col min="2" max="2" width="32.42578125" customWidth="1"/>
    <col min="3" max="5" width="12.5703125" style="22" customWidth="1"/>
    <col min="6" max="7" width="19.140625" style="22" customWidth="1"/>
    <col min="8" max="8" width="19.140625" customWidth="1"/>
  </cols>
  <sheetData>
    <row r="2" spans="1:8" ht="18" x14ac:dyDescent="0.25">
      <c r="A2" s="37" t="s">
        <v>0</v>
      </c>
      <c r="B2" s="37"/>
      <c r="C2" s="37"/>
      <c r="D2" s="37"/>
      <c r="E2" s="37"/>
      <c r="F2" s="37"/>
      <c r="G2" s="37"/>
      <c r="H2" s="37"/>
    </row>
    <row r="3" spans="1:8" ht="18" x14ac:dyDescent="0.25">
      <c r="A3" s="37" t="s">
        <v>24</v>
      </c>
      <c r="B3" s="37"/>
      <c r="C3" s="37"/>
      <c r="D3" s="37"/>
      <c r="E3" s="37"/>
      <c r="F3" s="37"/>
      <c r="G3" s="37"/>
      <c r="H3" s="37"/>
    </row>
    <row r="4" spans="1:8" ht="18" x14ac:dyDescent="0.25">
      <c r="A4" s="37" t="s">
        <v>13</v>
      </c>
      <c r="B4" s="37"/>
      <c r="C4" s="37"/>
      <c r="D4" s="37"/>
      <c r="E4" s="37"/>
      <c r="F4" s="37"/>
      <c r="G4" s="37"/>
      <c r="H4" s="37"/>
    </row>
    <row r="5" spans="1:8" ht="18" x14ac:dyDescent="0.25">
      <c r="A5" s="1"/>
      <c r="B5" s="1"/>
      <c r="C5" s="13"/>
      <c r="D5" s="13"/>
      <c r="E5" s="13"/>
      <c r="F5" s="13"/>
      <c r="G5" s="13"/>
    </row>
    <row r="6" spans="1:8" ht="18" x14ac:dyDescent="0.25">
      <c r="A6" s="2"/>
      <c r="B6" s="2"/>
      <c r="C6" s="14"/>
      <c r="D6" s="14"/>
      <c r="E6" s="14"/>
      <c r="F6" s="14"/>
      <c r="G6" s="14"/>
    </row>
    <row r="7" spans="1:8" ht="18" x14ac:dyDescent="0.25">
      <c r="A7" s="36" t="s">
        <v>1</v>
      </c>
      <c r="B7" s="36"/>
      <c r="C7" s="36"/>
      <c r="D7" s="14"/>
      <c r="E7" s="14"/>
      <c r="F7" s="14"/>
      <c r="G7" s="14"/>
    </row>
    <row r="8" spans="1:8" ht="18" x14ac:dyDescent="0.25">
      <c r="A8" s="3"/>
      <c r="B8" s="3"/>
      <c r="C8" s="15"/>
      <c r="D8" s="14"/>
      <c r="E8" s="14"/>
      <c r="F8" s="14"/>
      <c r="G8" s="14"/>
    </row>
    <row r="9" spans="1:8" ht="18.75" thickBot="1" x14ac:dyDescent="0.3">
      <c r="A9" s="2"/>
      <c r="B9" s="2"/>
      <c r="C9" s="14"/>
      <c r="D9" s="14"/>
      <c r="E9" s="14"/>
      <c r="F9" s="14"/>
      <c r="G9" s="14"/>
    </row>
    <row r="10" spans="1:8" ht="57" customHeight="1" thickBot="1" x14ac:dyDescent="0.3">
      <c r="A10" s="11" t="s">
        <v>2</v>
      </c>
      <c r="B10" s="12" t="s">
        <v>17</v>
      </c>
      <c r="C10" s="32" t="s">
        <v>4</v>
      </c>
      <c r="D10" s="33" t="s">
        <v>5</v>
      </c>
      <c r="E10" s="33" t="s">
        <v>6</v>
      </c>
      <c r="F10" s="33" t="s">
        <v>26</v>
      </c>
      <c r="G10" s="33" t="s">
        <v>14</v>
      </c>
      <c r="H10" s="34" t="s">
        <v>15</v>
      </c>
    </row>
    <row r="11" spans="1:8" ht="18" x14ac:dyDescent="0.25">
      <c r="A11" s="28"/>
      <c r="B11" s="29"/>
      <c r="C11" s="30"/>
      <c r="D11" s="30"/>
      <c r="E11" s="30"/>
      <c r="F11" s="30"/>
      <c r="G11" s="30"/>
      <c r="H11" s="31"/>
    </row>
    <row r="12" spans="1:8" ht="18" x14ac:dyDescent="0.25">
      <c r="A12" s="27">
        <v>1</v>
      </c>
      <c r="B12" s="26" t="s">
        <v>8</v>
      </c>
      <c r="C12" s="4">
        <f>[1]Rekap!$C$18</f>
        <v>30</v>
      </c>
      <c r="D12" s="4">
        <f>[1]Rekap!$D$18</f>
        <v>412</v>
      </c>
      <c r="E12" s="4">
        <f>[1]Rekap!$E$18</f>
        <v>1146</v>
      </c>
      <c r="F12" s="4">
        <f>[1]Rekap!$F$18</f>
        <v>18077380</v>
      </c>
      <c r="G12" s="4">
        <f>[1]Rekap!$G$18</f>
        <v>17148667</v>
      </c>
      <c r="H12" s="23">
        <f>[1]Rekap!$H$18</f>
        <v>9673693</v>
      </c>
    </row>
    <row r="13" spans="1:8" ht="18" x14ac:dyDescent="0.25">
      <c r="A13" s="27">
        <v>2</v>
      </c>
      <c r="B13" s="26" t="s">
        <v>9</v>
      </c>
      <c r="C13" s="4">
        <f>[2]Rekap_Siti!$C$18</f>
        <v>41</v>
      </c>
      <c r="D13" s="4">
        <f>[2]Rekap_Siti!$D$18</f>
        <v>1749</v>
      </c>
      <c r="E13" s="4">
        <f>[2]Rekap_Siti!$E$18</f>
        <v>5185</v>
      </c>
      <c r="F13" s="4">
        <f>[2]Rekap_Siti!$F$18</f>
        <v>110673069</v>
      </c>
      <c r="G13" s="4">
        <f>[2]Rekap_Siti!$G$18</f>
        <v>108709151.77921262</v>
      </c>
      <c r="H13" s="23">
        <f>[2]Rekap_Siti!$H$18</f>
        <v>47400103.919681646</v>
      </c>
    </row>
    <row r="14" spans="1:8" ht="18" x14ac:dyDescent="0.25">
      <c r="A14" s="27">
        <v>3</v>
      </c>
      <c r="B14" s="26" t="s">
        <v>10</v>
      </c>
      <c r="C14" s="4">
        <f>[3]rekap!$C$18</f>
        <v>75</v>
      </c>
      <c r="D14" s="4">
        <f>[3]rekap!$D$18</f>
        <v>5152</v>
      </c>
      <c r="E14" s="4">
        <f>[3]rekap!$E$18</f>
        <v>13256</v>
      </c>
      <c r="F14" s="4">
        <f>[3]rekap!$F$18</f>
        <v>27333455.100000001</v>
      </c>
      <c r="G14" s="4">
        <f>[3]rekap!$G$18</f>
        <v>72314951</v>
      </c>
      <c r="H14" s="23">
        <f>[3]rekap!$H$18</f>
        <v>36247480</v>
      </c>
    </row>
    <row r="15" spans="1:8" ht="18" x14ac:dyDescent="0.25">
      <c r="A15" s="27">
        <v>4</v>
      </c>
      <c r="B15" s="26" t="s">
        <v>11</v>
      </c>
      <c r="C15" s="4">
        <f>[4]Rekap_Siti!$C$18</f>
        <v>30</v>
      </c>
      <c r="D15" s="4">
        <f>[4]Rekap_Siti!$D$18</f>
        <v>1711</v>
      </c>
      <c r="E15" s="4">
        <f>[4]Rekap_Siti!$E$18</f>
        <v>5626</v>
      </c>
      <c r="F15" s="4">
        <f>[4]Rekap_Siti!$F$18</f>
        <v>67266000</v>
      </c>
      <c r="G15" s="4">
        <f>[4]Rekap_Siti!$G$18</f>
        <v>83720693</v>
      </c>
      <c r="H15" s="23">
        <f>[4]Rekap_Siti!$H$18</f>
        <v>28661969</v>
      </c>
    </row>
    <row r="16" spans="1:8" ht="18" x14ac:dyDescent="0.25">
      <c r="A16" s="27">
        <v>5</v>
      </c>
      <c r="B16" s="26" t="s">
        <v>12</v>
      </c>
      <c r="C16" s="4">
        <f>[5]Rekap_Siti!$C$18</f>
        <v>68</v>
      </c>
      <c r="D16" s="4">
        <f>[5]Rekap_Siti!$D$18</f>
        <v>1618</v>
      </c>
      <c r="E16" s="4">
        <f>[5]Rekap_Siti!$E$18</f>
        <v>3917</v>
      </c>
      <c r="F16" s="4">
        <f>[5]Rekap_Siti!$F$18</f>
        <v>59313760</v>
      </c>
      <c r="G16" s="4">
        <f>[5]Rekap_Siti!$G$18</f>
        <v>63616443</v>
      </c>
      <c r="H16" s="23">
        <f>[5]Rekap_Siti!$H$18</f>
        <v>34396602.615384623</v>
      </c>
    </row>
    <row r="17" spans="1:8" ht="18" x14ac:dyDescent="0.25">
      <c r="A17" s="5"/>
      <c r="B17" s="6"/>
      <c r="C17" s="16"/>
      <c r="D17" s="17"/>
      <c r="E17" s="17"/>
      <c r="F17" s="17"/>
      <c r="G17" s="17"/>
      <c r="H17" s="38"/>
    </row>
    <row r="18" spans="1:8" ht="18" x14ac:dyDescent="0.25">
      <c r="A18" s="7"/>
      <c r="B18" s="8" t="s">
        <v>7</v>
      </c>
      <c r="C18" s="18">
        <f>SUM(C12:C16)</f>
        <v>244</v>
      </c>
      <c r="D18" s="24">
        <f>SUM(D12:D17)</f>
        <v>10642</v>
      </c>
      <c r="E18" s="24">
        <f>SUM(E12:E17)</f>
        <v>29130</v>
      </c>
      <c r="F18" s="24">
        <f>SUM(F12:F17)</f>
        <v>282663664.10000002</v>
      </c>
      <c r="G18" s="24">
        <f>SUM(G12:G17)</f>
        <v>345509905.77921259</v>
      </c>
      <c r="H18" s="25">
        <f t="shared" ref="H18" si="0">SUM(H12:H17)</f>
        <v>156379848.53506625</v>
      </c>
    </row>
    <row r="19" spans="1:8" ht="18.75" thickBot="1" x14ac:dyDescent="0.3">
      <c r="A19" s="9"/>
      <c r="B19" s="10"/>
      <c r="C19" s="19"/>
      <c r="D19" s="20"/>
      <c r="E19" s="20"/>
      <c r="F19" s="20"/>
      <c r="G19" s="20"/>
      <c r="H19" s="21"/>
    </row>
    <row r="32" spans="1:8" ht="18" x14ac:dyDescent="0.25">
      <c r="A32" s="37" t="s">
        <v>16</v>
      </c>
      <c r="B32" s="37"/>
      <c r="C32" s="37"/>
      <c r="D32" s="37"/>
      <c r="E32" s="37"/>
      <c r="F32" s="37"/>
      <c r="G32" s="37"/>
      <c r="H32" s="37"/>
    </row>
    <row r="33" spans="1:8" ht="18" x14ac:dyDescent="0.25">
      <c r="A33" s="37" t="s">
        <v>24</v>
      </c>
      <c r="B33" s="37"/>
      <c r="C33" s="37"/>
      <c r="D33" s="37"/>
      <c r="E33" s="37"/>
      <c r="F33" s="37"/>
      <c r="G33" s="37"/>
      <c r="H33" s="37"/>
    </row>
    <row r="34" spans="1:8" ht="18" x14ac:dyDescent="0.25">
      <c r="A34" s="37" t="s">
        <v>13</v>
      </c>
      <c r="B34" s="37"/>
      <c r="C34" s="37"/>
      <c r="D34" s="37"/>
      <c r="E34" s="37"/>
      <c r="F34" s="37"/>
      <c r="G34" s="37"/>
      <c r="H34" s="37"/>
    </row>
    <row r="35" spans="1:8" ht="18" x14ac:dyDescent="0.25">
      <c r="A35" s="35"/>
      <c r="B35" s="35"/>
      <c r="C35" s="13"/>
      <c r="D35" s="13"/>
      <c r="E35" s="13"/>
      <c r="F35" s="13"/>
      <c r="G35" s="13"/>
    </row>
    <row r="36" spans="1:8" ht="18" x14ac:dyDescent="0.25">
      <c r="A36" s="2"/>
      <c r="B36" s="2"/>
      <c r="C36" s="14"/>
      <c r="D36" s="14"/>
      <c r="E36" s="14"/>
      <c r="F36" s="14"/>
      <c r="G36" s="14"/>
    </row>
    <row r="37" spans="1:8" ht="18" x14ac:dyDescent="0.25">
      <c r="A37" s="36" t="s">
        <v>1</v>
      </c>
      <c r="B37" s="36"/>
      <c r="C37" s="36"/>
      <c r="D37" s="14"/>
      <c r="E37" s="14"/>
      <c r="F37" s="14"/>
      <c r="G37" s="14"/>
    </row>
    <row r="68" spans="1:8" ht="18" x14ac:dyDescent="0.25">
      <c r="A68" s="37" t="s">
        <v>18</v>
      </c>
      <c r="B68" s="37"/>
      <c r="C68" s="37"/>
      <c r="D68" s="37"/>
      <c r="E68" s="37"/>
      <c r="F68" s="37"/>
      <c r="G68" s="37"/>
      <c r="H68" s="37"/>
    </row>
    <row r="69" spans="1:8" ht="18" x14ac:dyDescent="0.25">
      <c r="A69" s="37" t="s">
        <v>25</v>
      </c>
      <c r="B69" s="37"/>
      <c r="C69" s="37"/>
      <c r="D69" s="37"/>
      <c r="E69" s="37"/>
      <c r="F69" s="37"/>
      <c r="G69" s="37"/>
      <c r="H69" s="37"/>
    </row>
    <row r="70" spans="1:8" ht="18" x14ac:dyDescent="0.25">
      <c r="A70" s="37" t="s">
        <v>13</v>
      </c>
      <c r="B70" s="37"/>
      <c r="C70" s="37"/>
      <c r="D70" s="37"/>
      <c r="E70" s="37"/>
      <c r="F70" s="37"/>
      <c r="G70" s="37"/>
      <c r="H70" s="37"/>
    </row>
    <row r="71" spans="1:8" ht="18" x14ac:dyDescent="0.25">
      <c r="A71" s="35"/>
      <c r="B71" s="35"/>
      <c r="C71" s="13"/>
      <c r="D71" s="13"/>
      <c r="E71" s="13"/>
      <c r="F71" s="13"/>
      <c r="G71" s="13"/>
    </row>
    <row r="72" spans="1:8" ht="18" x14ac:dyDescent="0.25">
      <c r="A72" s="2"/>
      <c r="B72" s="2"/>
      <c r="C72" s="14"/>
      <c r="D72" s="14"/>
      <c r="E72" s="14"/>
      <c r="F72" s="14"/>
      <c r="G72" s="14"/>
    </row>
    <row r="73" spans="1:8" ht="18" x14ac:dyDescent="0.25">
      <c r="A73" s="36" t="s">
        <v>1</v>
      </c>
      <c r="B73" s="36"/>
      <c r="C73" s="36"/>
      <c r="D73" s="14"/>
      <c r="E73" s="14"/>
      <c r="F73" s="14"/>
      <c r="G73" s="14"/>
    </row>
    <row r="75" spans="1:8" ht="15.75" thickBot="1" x14ac:dyDescent="0.3"/>
    <row r="76" spans="1:8" ht="72.75" thickBot="1" x14ac:dyDescent="0.3">
      <c r="A76" s="11" t="s">
        <v>2</v>
      </c>
      <c r="B76" s="12" t="s">
        <v>3</v>
      </c>
      <c r="C76" s="32" t="s">
        <v>4</v>
      </c>
      <c r="D76" s="33" t="s">
        <v>5</v>
      </c>
      <c r="E76" s="33" t="s">
        <v>6</v>
      </c>
      <c r="F76" s="33" t="s">
        <v>26</v>
      </c>
      <c r="G76" s="33" t="s">
        <v>14</v>
      </c>
      <c r="H76" s="34" t="s">
        <v>15</v>
      </c>
    </row>
    <row r="77" spans="1:8" ht="18" x14ac:dyDescent="0.25">
      <c r="A77" s="28"/>
      <c r="B77" s="29"/>
      <c r="C77" s="30"/>
      <c r="D77" s="30"/>
      <c r="E77" s="30"/>
      <c r="F77" s="30"/>
      <c r="G77" s="30"/>
      <c r="H77" s="31"/>
    </row>
    <row r="78" spans="1:8" ht="18" x14ac:dyDescent="0.25">
      <c r="A78" s="27">
        <v>1</v>
      </c>
      <c r="B78" s="26" t="s">
        <v>19</v>
      </c>
      <c r="C78" s="4">
        <f>[1]Rekap!$C$12+[3]rekap!$C$12+[4]Rekap_Siti!$C$12+[5]Rekap_Siti!$C$12+[2]Rekap_Siti!$C$12</f>
        <v>75</v>
      </c>
      <c r="D78" s="4">
        <f>[1]Rekap!$D$12+[3]rekap!$D$12+[4]Rekap_Siti!$D$12+[5]Rekap_Siti!$D$12+[2]Rekap_Siti!$D$12</f>
        <v>3399</v>
      </c>
      <c r="E78" s="4">
        <f>[1]Rekap!$E$12+[3]rekap!$E$12+[4]Rekap_Siti!$E$12+[5]Rekap_Siti!$E$12+[2]Rekap_Siti!$E$12</f>
        <v>7691</v>
      </c>
      <c r="F78" s="4">
        <f>[1]Rekap!$F$12+[3]rekap!$F$12+[4]Rekap_Siti!$F$12+[5]Rekap_Siti!$F$12+[2]Rekap_Siti!$F$12</f>
        <v>84228032.480000004</v>
      </c>
      <c r="G78" s="4">
        <f>[1]Rekap!$G$12+[3]rekap!$G$12+[4]Rekap_Siti!$G$12+[5]Rekap_Siti!$G$12+[2]Rekap_Siti!$G$12</f>
        <v>97289065</v>
      </c>
      <c r="H78" s="23">
        <f>[1]Rekap!$H$12+[3]rekap!$H$12+[4]Rekap_Siti!$H$12+[5]Rekap_Siti!$H$12+[2]Rekap_Siti!$H$12</f>
        <v>42690047</v>
      </c>
    </row>
    <row r="79" spans="1:8" ht="18" x14ac:dyDescent="0.25">
      <c r="A79" s="27">
        <v>2</v>
      </c>
      <c r="B79" s="26" t="s">
        <v>20</v>
      </c>
      <c r="C79" s="4">
        <f>[1]Rekap!$C$13+[3]rekap!$C$13+[4]Rekap_Siti!$C$13+[5]Rekap_Siti!$C$13+[2]Rekap_Siti!$C$13</f>
        <v>38</v>
      </c>
      <c r="D79" s="4">
        <f>[1]Rekap!$D$13+[3]rekap!$D$13+[4]Rekap_Siti!$D$13+[5]Rekap_Siti!$D$13+[2]Rekap_Siti!$D$13</f>
        <v>1548</v>
      </c>
      <c r="E79" s="4">
        <f>[1]Rekap!$E$13+[3]rekap!$E$13+[4]Rekap_Siti!$E$13+[5]Rekap_Siti!$E$13+[2]Rekap_Siti!$E$13</f>
        <v>4561</v>
      </c>
      <c r="F79" s="4">
        <f>[1]Rekap!$F$13+[3]rekap!$F$13+[4]Rekap_Siti!$F$13+[5]Rekap_Siti!$F$13+[2]Rekap_Siti!$F$13</f>
        <v>42653376.420000002</v>
      </c>
      <c r="G79" s="4">
        <f>[1]Rekap!$G$13+[3]rekap!$G$13+[4]Rekap_Siti!$G$13+[5]Rekap_Siti!$G$13+[2]Rekap_Siti!$G$13</f>
        <v>44288128.088061608</v>
      </c>
      <c r="H79" s="23">
        <f>[1]Rekap!$H$13+[3]rekap!$H$13+[4]Rekap_Siti!$H$13+[5]Rekap_Siti!$H$13+[2]Rekap_Siti!$H$13</f>
        <v>16967677.855540693</v>
      </c>
    </row>
    <row r="80" spans="1:8" ht="18" x14ac:dyDescent="0.25">
      <c r="A80" s="27">
        <v>3</v>
      </c>
      <c r="B80" s="26" t="s">
        <v>21</v>
      </c>
      <c r="C80" s="4">
        <f>[1]Rekap!$C$14+[3]rekap!$C$14+[4]Rekap_Siti!$C$14+[5]Rekap_Siti!$C$14+[2]Rekap_Siti!$C$14</f>
        <v>51</v>
      </c>
      <c r="D80" s="4">
        <f>[1]Rekap!$D$14+[3]rekap!$D$14+[4]Rekap_Siti!$D$14+[5]Rekap_Siti!$D$14+[2]Rekap_Siti!$D$14</f>
        <v>2355</v>
      </c>
      <c r="E80" s="4">
        <f>[1]Rekap!$E$14+[3]rekap!$E$14+[4]Rekap_Siti!$E$14+[5]Rekap_Siti!$E$14+[2]Rekap_Siti!$E$14</f>
        <v>6816</v>
      </c>
      <c r="F80" s="4">
        <f>[1]Rekap!$F$14+[3]rekap!$F$14+[4]Rekap_Siti!$F$14+[5]Rekap_Siti!$F$14+[2]Rekap_Siti!$F$14</f>
        <v>68148249.700000003</v>
      </c>
      <c r="G80" s="4">
        <f>[1]Rekap!$G$14+[3]rekap!$G$14+[4]Rekap_Siti!$G$14+[5]Rekap_Siti!$G$14+[2]Rekap_Siti!$G$14</f>
        <v>72994688.691151023</v>
      </c>
      <c r="H80" s="23">
        <f>[1]Rekap!$H$14+[3]rekap!$H$14+[4]Rekap_Siti!$H$14+[5]Rekap_Siti!$H$14+[2]Rekap_Siti!$H$14</f>
        <v>38771341.679525569</v>
      </c>
    </row>
    <row r="81" spans="1:8" ht="18" x14ac:dyDescent="0.25">
      <c r="A81" s="27">
        <v>4</v>
      </c>
      <c r="B81" s="26" t="s">
        <v>22</v>
      </c>
      <c r="C81" s="4">
        <f>[1]Rekap!$C$15+[3]rekap!$C$15+[4]Rekap_Siti!$C$15+[5]Rekap_Siti!$C$15+[2]Rekap_Siti!$C$15</f>
        <v>18</v>
      </c>
      <c r="D81" s="4">
        <f>[1]Rekap!$D$15+[3]rekap!$D$15+[4]Rekap_Siti!$D$15+[5]Rekap_Siti!$D$15+[2]Rekap_Siti!$D$15</f>
        <v>613</v>
      </c>
      <c r="E81" s="4">
        <f>[1]Rekap!$E$15+[3]rekap!$E$15+[4]Rekap_Siti!$E$15+[5]Rekap_Siti!$E$15+[2]Rekap_Siti!$E$15</f>
        <v>1395</v>
      </c>
      <c r="F81" s="4">
        <f>[1]Rekap!$F$15+[3]rekap!$F$15+[4]Rekap_Siti!$F$15+[5]Rekap_Siti!$F$15+[2]Rekap_Siti!$F$15</f>
        <v>30369727.48</v>
      </c>
      <c r="G81" s="4">
        <f>[1]Rekap!$G$15+[3]rekap!$G$15+[4]Rekap_Siti!$G$15+[5]Rekap_Siti!$G$15+[2]Rekap_Siti!$G$15</f>
        <v>27128183</v>
      </c>
      <c r="H81" s="23">
        <f>[1]Rekap!$H$15+[3]rekap!$H$15+[4]Rekap_Siti!$H$15+[5]Rekap_Siti!$H$15+[2]Rekap_Siti!$H$15</f>
        <v>13931633</v>
      </c>
    </row>
    <row r="82" spans="1:8" ht="18" x14ac:dyDescent="0.25">
      <c r="A82" s="27">
        <v>5</v>
      </c>
      <c r="B82" s="26" t="s">
        <v>23</v>
      </c>
      <c r="C82" s="4">
        <f>[1]Rekap!$C$16+[3]rekap!$C$16+[4]Rekap_Siti!$C$16+[5]Rekap_Siti!$C$16+[2]Rekap_Siti!$C$16</f>
        <v>62</v>
      </c>
      <c r="D82" s="4">
        <f>[1]Rekap!$D$16+[3]rekap!$D$16+[4]Rekap_Siti!$D$16+[5]Rekap_Siti!$D$16+[2]Rekap_Siti!$D$16</f>
        <v>2727</v>
      </c>
      <c r="E82" s="4">
        <f>[1]Rekap!$E$16+[3]rekap!$E$16+[4]Rekap_Siti!$E$16+[5]Rekap_Siti!$E$16+[2]Rekap_Siti!$E$16</f>
        <v>8667</v>
      </c>
      <c r="F82" s="4">
        <f>[1]Rekap!$F$16+[3]rekap!$F$16+[4]Rekap_Siti!$F$16+[5]Rekap_Siti!$F$16+[2]Rekap_Siti!$F$16</f>
        <v>57264278.020000003</v>
      </c>
      <c r="G82" s="4">
        <f>[1]Rekap!$G$16+[3]rekap!$G$16+[4]Rekap_Siti!$G$16+[5]Rekap_Siti!$G$16+[2]Rekap_Siti!$G$16</f>
        <v>103809841</v>
      </c>
      <c r="H82" s="23">
        <f>[1]Rekap!$H$16+[3]rekap!$H$16+[4]Rekap_Siti!$H$16+[5]Rekap_Siti!$H$16+[2]Rekap_Siti!$H$16</f>
        <v>44019149</v>
      </c>
    </row>
    <row r="83" spans="1:8" ht="18" x14ac:dyDescent="0.25">
      <c r="A83" s="5"/>
      <c r="B83" s="6"/>
      <c r="C83" s="16"/>
      <c r="D83" s="17"/>
      <c r="E83" s="17"/>
      <c r="F83" s="17"/>
      <c r="G83" s="17"/>
      <c r="H83" s="38"/>
    </row>
    <row r="84" spans="1:8" ht="18" x14ac:dyDescent="0.25">
      <c r="A84" s="7"/>
      <c r="B84" s="8" t="s">
        <v>7</v>
      </c>
      <c r="C84" s="18">
        <f>SUM(C78:C82)</f>
        <v>244</v>
      </c>
      <c r="D84" s="24">
        <f>SUM(D78:D83)</f>
        <v>10642</v>
      </c>
      <c r="E84" s="24">
        <f>SUM(E78:E83)</f>
        <v>29130</v>
      </c>
      <c r="F84" s="24">
        <f>SUM(F78:F83)</f>
        <v>282663664.10000002</v>
      </c>
      <c r="G84" s="24">
        <f>SUM(G78:G83)</f>
        <v>345509905.77921259</v>
      </c>
      <c r="H84" s="25">
        <f t="shared" ref="H84" si="1">SUM(H78:H83)</f>
        <v>156379848.53506625</v>
      </c>
    </row>
    <row r="85" spans="1:8" ht="18.75" thickBot="1" x14ac:dyDescent="0.3">
      <c r="A85" s="9"/>
      <c r="B85" s="10"/>
      <c r="C85" s="19"/>
      <c r="D85" s="20"/>
      <c r="E85" s="20"/>
      <c r="F85" s="20"/>
      <c r="G85" s="20"/>
      <c r="H85" s="21"/>
    </row>
    <row r="98" spans="1:8" ht="18" x14ac:dyDescent="0.25">
      <c r="A98" s="37" t="s">
        <v>18</v>
      </c>
      <c r="B98" s="37"/>
      <c r="C98" s="37"/>
      <c r="D98" s="37"/>
      <c r="E98" s="37"/>
      <c r="F98" s="37"/>
      <c r="G98" s="37"/>
      <c r="H98" s="37"/>
    </row>
    <row r="99" spans="1:8" ht="18" x14ac:dyDescent="0.25">
      <c r="A99" s="37" t="s">
        <v>25</v>
      </c>
      <c r="B99" s="37"/>
      <c r="C99" s="37"/>
      <c r="D99" s="37"/>
      <c r="E99" s="37"/>
      <c r="F99" s="37"/>
      <c r="G99" s="37"/>
      <c r="H99" s="37"/>
    </row>
    <row r="100" spans="1:8" ht="18" x14ac:dyDescent="0.25">
      <c r="A100" s="37" t="s">
        <v>13</v>
      </c>
      <c r="B100" s="37"/>
      <c r="C100" s="37"/>
      <c r="D100" s="37"/>
      <c r="E100" s="37"/>
      <c r="F100" s="37"/>
      <c r="G100" s="37"/>
      <c r="H100" s="37"/>
    </row>
    <row r="101" spans="1:8" ht="18" x14ac:dyDescent="0.25">
      <c r="A101" s="35"/>
      <c r="B101" s="35"/>
      <c r="C101" s="13"/>
      <c r="D101" s="13"/>
      <c r="E101" s="13"/>
      <c r="F101" s="13"/>
      <c r="G101" s="13"/>
    </row>
    <row r="102" spans="1:8" ht="18" x14ac:dyDescent="0.25">
      <c r="A102" s="2"/>
      <c r="B102" s="2"/>
      <c r="C102" s="14"/>
      <c r="D102" s="14"/>
      <c r="E102" s="14"/>
      <c r="F102" s="14"/>
      <c r="G102" s="14"/>
    </row>
    <row r="103" spans="1:8" ht="18" x14ac:dyDescent="0.25">
      <c r="A103" s="36" t="s">
        <v>1</v>
      </c>
      <c r="B103" s="36"/>
      <c r="C103" s="36"/>
      <c r="D103" s="14"/>
      <c r="E103" s="14"/>
      <c r="F103" s="14"/>
      <c r="G103" s="14"/>
    </row>
  </sheetData>
  <mergeCells count="16">
    <mergeCell ref="A34:H34"/>
    <mergeCell ref="A98:H98"/>
    <mergeCell ref="A99:H99"/>
    <mergeCell ref="A100:H100"/>
    <mergeCell ref="A103:C103"/>
    <mergeCell ref="A37:C37"/>
    <mergeCell ref="A68:H68"/>
    <mergeCell ref="A69:H69"/>
    <mergeCell ref="A73:C73"/>
    <mergeCell ref="A70:H70"/>
    <mergeCell ref="A7:C7"/>
    <mergeCell ref="A2:H2"/>
    <mergeCell ref="A4:H4"/>
    <mergeCell ref="A32:H32"/>
    <mergeCell ref="A33:H33"/>
    <mergeCell ref="A3:H3"/>
  </mergeCells>
  <pageMargins left="0.70866141732283472" right="1.3779527559055118" top="0.51181102362204722" bottom="0.51181102362204722" header="0.31496062992125984" footer="0"/>
  <pageSetup paperSize="5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DEFIN</dc:creator>
  <cp:lastModifiedBy>Erfin</cp:lastModifiedBy>
  <cp:lastPrinted>2022-03-03T20:53:16Z</cp:lastPrinted>
  <dcterms:created xsi:type="dcterms:W3CDTF">2015-03-21T03:17:20Z</dcterms:created>
  <dcterms:modified xsi:type="dcterms:W3CDTF">2022-03-03T21:03:10Z</dcterms:modified>
</cp:coreProperties>
</file>