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3C321610-1072-473F-B032-F4F3E20A3D5B}" xr6:coauthVersionLast="47" xr6:coauthVersionMax="47" xr10:uidLastSave="{00000000-0000-0000-0000-000000000000}"/>
  <bookViews>
    <workbookView xWindow="28740" yWindow="-15" windowWidth="28920" windowHeight="15720" activeTab="6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  <sheet name="Feuil1" sheetId="15" r:id="rId15"/>
    <sheet name="waterfall" sheetId="16" r:id="rId16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43" r:id="rId17"/>
    <pivotCache cacheId="48" r:id="rId18"/>
  </pivotCaches>
  <fileRecoveryPr repairLoad="1"/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8" i="14" l="1"/>
  <c r="V8" i="14"/>
  <c r="N8" i="14"/>
  <c r="F8" i="14"/>
  <c r="AD7" i="14"/>
  <c r="V7" i="14"/>
  <c r="N7" i="14"/>
  <c r="F7" i="14"/>
  <c r="AD6" i="14"/>
  <c r="V6" i="14"/>
  <c r="N6" i="14"/>
  <c r="F6" i="14"/>
  <c r="D8" i="12" l="1"/>
  <c r="D7" i="12"/>
  <c r="D6" i="12"/>
  <c r="H118" i="3"/>
  <c r="H119" i="3"/>
  <c r="H120" i="3"/>
  <c r="H121" i="3"/>
  <c r="G88" i="2"/>
  <c r="G89" i="2"/>
  <c r="G87" i="2"/>
  <c r="G86" i="2"/>
  <c r="G85" i="2"/>
  <c r="H349" i="1"/>
  <c r="I349" i="1" s="1"/>
  <c r="H350" i="1"/>
  <c r="H351" i="1"/>
  <c r="H352" i="1"/>
  <c r="H353" i="1"/>
  <c r="H354" i="1"/>
  <c r="H355" i="1"/>
  <c r="H356" i="1"/>
  <c r="H357" i="1"/>
  <c r="H358" i="1"/>
  <c r="H359" i="1"/>
  <c r="H360" i="1"/>
  <c r="I350" i="1"/>
  <c r="I351" i="1"/>
  <c r="I352" i="1"/>
  <c r="I353" i="1"/>
  <c r="I354" i="1"/>
  <c r="I355" i="1"/>
  <c r="I356" i="1"/>
  <c r="I357" i="1"/>
  <c r="I358" i="1"/>
  <c r="I359" i="1"/>
  <c r="I360" i="1"/>
  <c r="G14" i="13"/>
  <c r="G15" i="13"/>
  <c r="G16" i="13"/>
  <c r="G17" i="13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I337" i="1"/>
  <c r="I338" i="1"/>
  <c r="I342" i="1"/>
  <c r="I344" i="1"/>
  <c r="L4" i="5"/>
  <c r="G4" i="5"/>
  <c r="H110" i="3" l="1"/>
  <c r="H111" i="3"/>
  <c r="H112" i="3"/>
  <c r="H113" i="3"/>
  <c r="G79" i="2"/>
  <c r="G80" i="2"/>
  <c r="G81" i="2"/>
  <c r="G78" i="2"/>
  <c r="H5" i="12"/>
  <c r="G77" i="2"/>
  <c r="I327" i="1"/>
  <c r="H325" i="1"/>
  <c r="I325" i="1" s="1"/>
  <c r="H326" i="1"/>
  <c r="I326" i="1" s="1"/>
  <c r="H327" i="1"/>
  <c r="H328" i="1"/>
  <c r="H329" i="1"/>
  <c r="I329" i="1" s="1"/>
  <c r="H330" i="1"/>
  <c r="H331" i="1"/>
  <c r="H332" i="1"/>
  <c r="H333" i="1"/>
  <c r="I333" i="1" s="1"/>
  <c r="H334" i="1"/>
  <c r="H335" i="1"/>
  <c r="I335" i="1" s="1"/>
  <c r="H336" i="1"/>
  <c r="I336" i="1" s="1"/>
  <c r="I328" i="1"/>
  <c r="I330" i="1"/>
  <c r="I331" i="1"/>
  <c r="I332" i="1"/>
  <c r="I334" i="1"/>
  <c r="H106" i="3"/>
  <c r="H107" i="3"/>
  <c r="H108" i="3"/>
  <c r="H109" i="3"/>
  <c r="H313" i="1"/>
  <c r="H314" i="1"/>
  <c r="H315" i="1"/>
  <c r="H316" i="1"/>
  <c r="H317" i="1"/>
  <c r="H318" i="1"/>
  <c r="H319" i="1"/>
  <c r="H320" i="1"/>
  <c r="H321" i="1"/>
  <c r="H322" i="1"/>
  <c r="H323" i="1"/>
  <c r="H324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G7" i="13"/>
  <c r="G8" i="13"/>
  <c r="G9" i="13"/>
  <c r="G10" i="13"/>
  <c r="G11" i="13"/>
  <c r="G12" i="13"/>
  <c r="G13" i="13"/>
  <c r="G6" i="13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H310" i="1"/>
  <c r="H311" i="1"/>
  <c r="I311" i="1" s="1"/>
  <c r="H312" i="1"/>
  <c r="I312" i="1" s="1"/>
  <c r="I309" i="1"/>
  <c r="I310" i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H290" i="1"/>
  <c r="H291" i="1"/>
  <c r="I291" i="1" s="1"/>
  <c r="H292" i="1"/>
  <c r="I292" i="1" s="1"/>
  <c r="H293" i="1"/>
  <c r="H294" i="1"/>
  <c r="I294" i="1" s="1"/>
  <c r="H298" i="1"/>
  <c r="I298" i="1" s="1"/>
  <c r="H299" i="1"/>
  <c r="I299" i="1" s="1"/>
  <c r="H300" i="1"/>
  <c r="I289" i="1"/>
  <c r="I290" i="1"/>
  <c r="I293" i="1"/>
  <c r="I30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I221" i="1" s="1"/>
  <c r="H222" i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I217" i="1"/>
  <c r="I218" i="1"/>
  <c r="I219" i="1"/>
  <c r="I220" i="1"/>
  <c r="I222" i="1"/>
  <c r="I226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<sst xmlns="http://schemas.openxmlformats.org/spreadsheetml/2006/main" count="3266" uniqueCount="161">
  <si>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</si>
  <si>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</si>
  <si>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</si>
  <si>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</si>
  <si>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</si>
  <si>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</si>
  <si>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</si>
  <si>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</si>
  <si>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</si>
  <si>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</si>
  <si>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</si>
  <si>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</si>
  <si>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</si>
  <si>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</si>
  <si>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</si>
  <si>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</si>
  <si>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</si>
  <si>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</si>
  <si>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</si>
  <si>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</si>
  <si>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</si>
  <si>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</si>
  <si>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</si>
  <si>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</si>
  <si>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</si>
  <si>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</si>
  <si>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</si>
  <si>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</si>
  <si>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</si>
  <si>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</si>
  <si>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</si>
  <si>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</si>
  <si>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</si>
  <si>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</si>
  <si>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</si>
  <si>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</si>
  <si>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</si>
  <si>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</si>
  <si>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</si>
  <si>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</si>
  <si>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</si>
  <si>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</si>
  <si>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</si>
  <si>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</si>
  <si>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</si>
  <si>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</si>
  <si>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</si>
  <si>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</si>
  <si>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</si>
  <si>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</si>
  <si>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</si>
  <si>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</si>
  <si>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</si>
  <si>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</si>
  <si>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</si>
  <si>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</si>
  <si>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</si>
  <si>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</si>
  <si>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</si>
  <si>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</si>
  <si>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</si>
  <si>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</si>
  <si>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</si>
  <si>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</si>
  <si>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</si>
  <si>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</si>
  <si>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</si>
  <si>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</si>
  <si>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</si>
  <si>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</si>
  <si>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</si>
  <si>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</si>
  <si>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</si>
  <si>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</si>
  <si>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</si>
  <si>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</si>
  <si>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</si>
  <si>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</si>
  <si>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</si>
  <si>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</si>
  <si>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</si>
  <si>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</si>
  <si>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</si>
  <si>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</si>
  <si>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</si>
  <si>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</si>
  <si>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</si>
  <si>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</si>
  <si>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</si>
  <si>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</si>
  <si>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</si>
  <si>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</si>
  <si>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</si>
  <si>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</si>
  <si>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</si>
  <si>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</si>
  <si>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</si>
  <si>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</si>
  <si>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</si>
  <si>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</si>
  <si>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</si>
  <si>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</si>
  <si>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</si>
  <si>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</si>
  <si>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</si>
  <si>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</si>
  <si>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</si>
  <si>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</si>
  <si>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</si>
  <si>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</si>
  <si>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</si>
  <si>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</si>
  <si>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</si>
  <si>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</si>
  <si>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</si>
  <si>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</si>
  <si>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</si>
  <si>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</si>
  <si>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</si>
  <si>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</si>
  <si>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</si>
  <si>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</si>
  <si>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</si>
  <si>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</si>
  <si>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</si>
  <si>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</si>
  <si>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</si>
  <si>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</si>
  <si>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</si>
  <si>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</si>
  <si>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</si>
  <si>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</si>
  <si>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</si>
  <si>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</si>
  <si>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</si>
  <si>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</si>
  <si>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</si>
  <si>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</si>
  <si>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</si>
  <si>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</si>
  <si>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</si>
  <si>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</si>
  <si>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</si>
  <si>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</si>
  <si>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</si>
  <si>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</si>
  <si>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</si>
  <si>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</si>
  <si>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</si>
  <si>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</si>
  <si>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</si>
  <si>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</si>
  <si>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</si>
  <si>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</si>
  <si>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</si>
  <si>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</si>
  <si>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Janvier</t>
  </si>
  <si>
    <t>Semaine 1</t>
  </si>
  <si>
    <t>Semaine 3</t>
  </si>
  <si>
    <t>Semaine 2</t>
  </si>
  <si>
    <t>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</si>
</sst>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2" fontId="0" fillId="0" borderId="0" xfId="1" applyNumberFormat="1" applyFont="1" applyFill="1" applyBorder="1"/>
    <xf numFmtId="0" fontId="0" fillId="0" borderId="24" xfId="0" applyBorder="1"/>
    <xf numFmtId="9" fontId="0" fillId="0" borderId="24" xfId="1" applyFont="1" applyFill="1" applyBorder="1"/>
    <xf numFmtId="9" fontId="0" fillId="0" borderId="24" xfId="1" applyFont="1" applyBorder="1"/>
    <xf numFmtId="0" fontId="0" fillId="0" borderId="24" xfId="0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0" xfId="1" applyNumberFormat="1" applyFont="1"/>
    <xf numFmtId="14" fontId="0" fillId="0" borderId="0" xfId="0" applyNumberFormat="1"/>
    <xf numFmtId="0" fontId="0" fillId="16" borderId="25" xfId="0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9" fontId="0" fillId="0" borderId="26" xfId="1" applyFont="1" applyFill="1" applyBorder="1"/>
    <xf numFmtId="9" fontId="0" fillId="0" borderId="26" xfId="1" applyFont="1" applyBorder="1"/>
    <xf numFmtId="9" fontId="0" fillId="0" borderId="27" xfId="1" applyFont="1" applyFill="1" applyBorder="1"/>
    <xf numFmtId="9" fontId="0" fillId="0" borderId="27" xfId="1" applyFont="1" applyBorder="1"/>
  </cellXfs>
  <cellStyles count="2">
    <cellStyle name="Normal" xfId="0" builtinId="0"/>
    <cellStyle name="Pourcentage" xfId="1" builtinId="5"/>
  </cellStyles>
  <dxfs count="1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2168</c:v>
                </c:pt>
                <c:pt idx="3">
                  <c:v>1560</c:v>
                </c:pt>
                <c:pt idx="4">
                  <c:v>1413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3040</c:v>
                </c:pt>
                <c:pt idx="1">
                  <c:v>2141</c:v>
                </c:pt>
                <c:pt idx="2">
                  <c:v>420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50.666666666666671</c:v>
                </c:pt>
                <c:pt idx="1">
                  <c:v>35.68333333333333</c:v>
                </c:pt>
                <c:pt idx="2">
                  <c:v>7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Traitement!$BN$4:$BN$18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Traitement!$BM$4:$BM$18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2168</c:v>
                </c:pt>
                <c:pt idx="3">
                  <c:v>1560</c:v>
                </c:pt>
                <c:pt idx="4">
                  <c:v>1413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3040</c:v>
                </c:pt>
                <c:pt idx="1">
                  <c:v>2141</c:v>
                </c:pt>
                <c:pt idx="2">
                  <c:v>420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50.666666666666671</c:v>
                </c:pt>
                <c:pt idx="1">
                  <c:v>35.68333333333333</c:v>
                </c:pt>
                <c:pt idx="2">
                  <c:v>7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Traitement!$BN$4:$BN$18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Traitement!$BM$4:$BM$18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84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121,2833333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5,1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777239</xdr:colOff>
      <xdr:row>15</xdr:row>
      <xdr:rowOff>163830</xdr:rowOff>
    </xdr:from>
    <xdr:to>
      <xdr:col>17</xdr:col>
      <xdr:colOff>447674</xdr:colOff>
      <xdr:row>31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5FAA1E-3E18-AA88-986C-C3FAE0E8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66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8255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461645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1274445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1.410915393521" createdVersion="8" refreshedVersion="8" minRefreshableVersion="3" recordCount="84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5T00:00:00" count="23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1.4109193287" createdVersion="8" refreshedVersion="8" minRefreshableVersion="3" recordCount="116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5T00:00:00" count="29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5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5/03/2025"/>
        </groupItems>
      </fieldGroup>
    </cacheField>
    <cacheField name="Mois (Date)" numFmtId="0" databaseField="0">
      <fieldGroup base="0">
        <rangePr groupBy="months" startDate="2025-02-05T00:00:00" endDate="2025-03-25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5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7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7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6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6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6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71">
      <pivotArea collapsedLevelsAreSubtotals="1" fieldPosition="0">
        <references count="1">
          <reference field="3" count="0"/>
        </references>
      </pivotArea>
    </format>
    <format dxfId="7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7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7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7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7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29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5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60" totalsRowShown="0" headerRowDxfId="112" dataDxfId="111">
  <autoFilter ref="B12:N360" xr:uid="{3466EDAC-D66B-4C4E-9139-E81C6DDA4B82}"/>
  <tableColumns count="13">
    <tableColumn id="1" xr3:uid="{1D039082-F45C-42A3-A96D-5829EEFF21C4}" name="Date" dataDxfId="110"/>
    <tableColumn id="2" xr3:uid="{BBFA4997-538A-476D-BD76-263203FF6ABC}" name="Équipe" dataDxfId="109"/>
    <tableColumn id="3" xr3:uid="{9A20E0DF-9527-4B0D-A550-5EF7167ABF81}" name="Machine" dataDxfId="108"/>
    <tableColumn id="4" xr3:uid="{3B0ED0DB-3A3D-42B9-92CE-C7769A603883}" name="Reference" dataDxfId="107"/>
    <tableColumn id="5" xr3:uid="{60FF7E2E-7F53-4AC9-8137-2A5C65D24895}" name="Cadence" dataDxfId="106"/>
    <tableColumn id="6" xr3:uid="{06210FA9-A842-4E73-9D61-5F5A7ACE1E35}" name="Quantité" dataDxfId="105"/>
    <tableColumn id="7" xr3:uid="{01816378-CFEC-4708-A4F0-66CF1B5F1387}" name="Objectif" dataDxfId="104">
      <calculatedColumnFormula>F13*8</calculatedColumnFormula>
    </tableColumn>
    <tableColumn id="8" xr3:uid="{C4032EF7-3002-493D-8583-34A8B76258DE}" name="Écart pièces" dataDxfId="103">
      <calculatedColumnFormula>H13-G13</calculatedColumnFormula>
    </tableColumn>
    <tableColumn id="9" xr3:uid="{9DAE7675-70FD-445E-BDDB-E8E2238565B6}" name="Écart temps" dataDxfId="102"/>
    <tableColumn id="10" xr3:uid="{1438624C-19DD-48A8-B0D4-4C0454660192}" name="Nombre d'arrêt" dataDxfId="101"/>
    <tableColumn id="11" xr3:uid="{92F0ED0E-5E30-47AC-B9F1-963B5B62C863}" name="Durée arrêts" dataDxfId="100"/>
    <tableColumn id="12" xr3:uid="{21AA2E60-0434-4A20-BDBE-F1BA2A9CF39A}" name="TRS" dataDxfId="99" dataCellStyle="Pourcentage"/>
    <tableColumn id="13" xr3:uid="{19486378-4A9F-497E-9B1F-E475ECBA87F9}" name="Commentaire" dataDxfId="9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66" dataDxfId="65">
  <autoFilter ref="AI32:AK62" xr:uid="{5A5BA314-728F-41DF-B436-D7A736B66477}"/>
  <tableColumns count="3">
    <tableColumn id="1" xr3:uid="{DF8A1C01-18E8-494B-83B0-7679C44537BE}" name="Date" dataDxfId="64"/>
    <tableColumn id="2" xr3:uid="{430A7B71-3CE2-4D74-8DAF-18AED78B5B2D}" name="TRS" dataDxfId="63" dataCellStyle="Pourcentage"/>
    <tableColumn id="3" xr3:uid="{F1EF3F5F-838A-436F-8A45-EE6CDF2D8D01}" name="Qté" dataDxfId="62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FB763B-AFCD-471B-9E63-3ACAEA168598}" name="Tableau11" displayName="Tableau11" ref="B5:F105" totalsRowShown="0">
  <autoFilter ref="B5:F105" xr:uid="{41FB763B-AFCD-471B-9E63-3ACAEA168598}"/>
  <tableColumns count="5">
    <tableColumn id="1" xr3:uid="{572BBEE1-6F7C-4586-B93B-7E377C6A5ED2}" name="Période"/>
    <tableColumn id="2" xr3:uid="{D979AC8D-91B9-454E-BF77-16E47799A5EA}" name="Semaine"/>
    <tableColumn id="3" xr3:uid="{437B62F3-55B5-4816-BEF6-CA97F763502E}" name="Date" dataDxfId="41"/>
    <tableColumn id="4" xr3:uid="{2196D6E3-D36F-490B-AC4C-C2075AEA9623}" name="Cause des pertes" dataDxfId="40"/>
    <tableColumn id="5" xr3:uid="{C3BACDD8-FE4B-4B59-915B-25177D4DA4F2}" name="Pourcentage per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E64B7D-2708-4A48-B6F6-6F439C2BC213}" name="Tableau1113" displayName="Tableau1113" ref="I5:M105" totalsRowShown="0">
  <autoFilter ref="I5:M105" xr:uid="{D7E64B7D-2708-4A48-B6F6-6F439C2BC213}"/>
  <tableColumns count="5">
    <tableColumn id="1" xr3:uid="{27FEA5AC-4E71-48B9-8493-B7BFBED4979F}" name="Période"/>
    <tableColumn id="2" xr3:uid="{EAB75671-A2A2-40A4-BBFE-1C6B6A383B2B}" name="Semaine"/>
    <tableColumn id="3" xr3:uid="{D2425151-CD6B-4728-98E5-D1533AB4E027}" name="Date" dataDxfId="39"/>
    <tableColumn id="4" xr3:uid="{A7F06C29-5FA4-4DE6-B1A1-E79F28865392}" name="Cause des pertes1" dataDxfId="38"/>
    <tableColumn id="5" xr3:uid="{3007D641-5BE2-45DE-83A1-CC509A5D2EB2}" name="Pourcentage perte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8E51EE-584C-42E3-9F24-E014C30AD8BD}" name="Tableau1114" displayName="Tableau1114" ref="P5:T105" totalsRowShown="0">
  <autoFilter ref="P5:T105" xr:uid="{6E8E51EE-584C-42E3-9F24-E014C30AD8BD}"/>
  <tableColumns count="5">
    <tableColumn id="1" xr3:uid="{59C018D7-196E-41F5-9C61-1C0026020D0B}" name="Période"/>
    <tableColumn id="2" xr3:uid="{1A3E80EE-1025-4684-94D8-2A071228FF1E}" name="Semaine"/>
    <tableColumn id="3" xr3:uid="{DC56E4B3-78BA-47DE-85B1-263C797FFA3C}" name="Date" dataDxfId="37"/>
    <tableColumn id="4" xr3:uid="{0DB3E1FE-FF58-4A14-BD50-63DCB4DE9D3F}" name="Cause des pertes2" dataDxfId="36"/>
    <tableColumn id="5" xr3:uid="{3BBB366B-1E26-401D-8034-5AC9B229D62C}" name="Pourcentage perte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0354DD-A87D-4799-8922-09E793B8930C}" name="Tableau1115" displayName="Tableau1115" ref="W5:AA105" totalsRowShown="0">
  <autoFilter ref="W5:AA105" xr:uid="{990354DD-A87D-4799-8922-09E793B8930C}"/>
  <tableColumns count="5">
    <tableColumn id="1" xr3:uid="{4F2EAAC1-60F7-40DB-B870-AA43F1ACF829}" name="Période"/>
    <tableColumn id="2" xr3:uid="{40D2B274-1511-4616-AB17-A6E2ABBEDA86}" name="Semaine"/>
    <tableColumn id="3" xr3:uid="{BA0ABE77-2942-42F0-87F0-1260DC1B27EF}" name="Date" dataDxfId="35"/>
    <tableColumn id="4" xr3:uid="{0236ED20-7A1D-4C30-A2C9-6D7077E584D7}" name="Cause des pertes3" dataDxfId="34"/>
    <tableColumn id="5" xr3:uid="{A0A27E92-060A-40A7-9FF9-062EEB1B5945}" name="Pourcentage pert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89" totalsRowShown="0" headerRowDxfId="97" dataDxfId="96">
  <autoFilter ref="B5:H89" xr:uid="{C4480CF4-C52E-46FA-9FDF-CF9B3A0AF10E}"/>
  <tableColumns count="7">
    <tableColumn id="1" xr3:uid="{C8979906-7385-4F96-B2E7-4F8FC864FCF7}" name="Date" dataDxfId="95"/>
    <tableColumn id="2" xr3:uid="{C364A27F-09CB-402B-A1F2-43C609B28A7C}" name="Équipe" dataDxfId="94"/>
    <tableColumn id="3" xr3:uid="{1361715B-CE84-4C43-92F7-019565185AAA}" name="Machine" dataDxfId="93"/>
    <tableColumn id="4" xr3:uid="{E770DDB2-0CDE-42F9-A515-5F913C3C5CFA}" name="Arrêts" dataDxfId="92"/>
    <tableColumn id="5" xr3:uid="{95B5CA0A-A6B0-47A6-A582-77BA65A8C587}" name="Durées (m)" dataDxfId="91"/>
    <tableColumn id="6" xr3:uid="{43C12E68-90D4-42CF-BC19-E6722FF7D947}" name="Durées (h)" dataDxfId="90">
      <calculatedColumnFormula>Tableau2[[#This Row],[Durées (m)]]/60</calculatedColumnFormula>
    </tableColumn>
    <tableColumn id="8" xr3:uid="{FDF7BB73-1D0C-A241-A789-075E09936532}" name="pds" dataDxfId="8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21" totalsRowShown="0">
  <autoFilter ref="B5:H121" xr:uid="{894CCDAD-CDD6-465E-80D2-20AB554BBE4E}"/>
  <tableColumns count="7">
    <tableColumn id="1" xr3:uid="{7C267BB5-CF9B-4D47-8B80-1FB9E42CA5FD}" name="Date" dataDxfId="88"/>
    <tableColumn id="2" xr3:uid="{8A871C23-BE6F-4F7B-B503-1F0217DD11F8}" name="Machine"/>
    <tableColumn id="3" xr3:uid="{E32C80A4-959D-4B04-8450-5951FACD7F0D}" name="TRS 1" dataDxfId="87" dataCellStyle="Pourcentage"/>
    <tableColumn id="4" xr3:uid="{04FDCF70-8941-43FF-9DFD-7BB25B382D43}" name="TRS 2 " dataDxfId="86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85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84" dataDxfId="83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82"/>
    <tableColumn id="2" xr3:uid="{493BB54B-9250-2D4B-B6C7-D5E559092A71}" name="Durées (m)" dataDxfId="81"/>
    <tableColumn id="3" xr3:uid="{0482A10B-5D20-934F-9D71-A1713F93DF2F}" name="PC" dataDxfId="80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7" totalsRowShown="0">
  <autoFilter ref="B5:I17" xr:uid="{985E77F9-6971-5543-8E10-89E0F2951626}"/>
  <tableColumns count="8">
    <tableColumn id="1" xr3:uid="{5FF3DE14-D01D-CC49-850B-BCDA13E32092}" name="Semaine"/>
    <tableColumn id="2" xr3:uid="{D00B9277-446B-FC4B-A4F8-BAD0E1F999D5}" name="Machine " dataDxfId="79"/>
    <tableColumn id="3" xr3:uid="{B2D906ED-F0F7-9448-9AF1-A69813965A44}" name="Ref" dataDxfId="78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61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D9BF9C-7C05-4657-8AE0-6091C2727902}" name="Tableau716" displayName="Tableau716" ref="B5:H8" totalsRowShown="0" headerRowDxfId="33" dataDxfId="32">
  <autoFilter ref="B5:H8" xr:uid="{E5D9BF9C-7C05-4657-8AE0-6091C2727902}"/>
  <tableColumns count="7">
    <tableColumn id="1" xr3:uid="{7AFB9F8A-D630-4A8F-9CB0-5B74964F7774}" name="Semaine" dataDxfId="31"/>
    <tableColumn id="2" xr3:uid="{D11CACCF-4143-4C46-842C-8ED75F766B96}" name="Réf1" dataDxfId="30"/>
    <tableColumn id="3" xr3:uid="{C9816E36-1199-4A93-8C7C-48502EE048CC}" name="Objectif1" dataDxfId="29"/>
    <tableColumn id="4" xr3:uid="{EBF39F68-AFA5-4863-B87A-DEB243692774}" name="Qté produite1" dataDxfId="28"/>
    <tableColumn id="5" xr3:uid="{7943FFCA-75A3-43B0-A37C-77B894D4173A}" name="Écart1" dataDxfId="27">
      <calculatedColumnFormula>D6-E6</calculatedColumnFormula>
    </tableColumn>
    <tableColumn id="6" xr3:uid="{8B3A961C-AEAC-4689-9FBF-2A2848233C6C}" name="TRS1" dataDxfId="26"/>
    <tableColumn id="7" xr3:uid="{5F27CC3E-57D9-448C-A7C2-863513636B05}" name="cible" dataDxfId="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EA5C38E-4483-4ED8-8654-7E5703C6B5E3}" name="Tableau817" displayName="Tableau817" ref="J5:P8" totalsRowShown="0" dataDxfId="24">
  <autoFilter ref="J5:P8" xr:uid="{9EA5C38E-4483-4ED8-8654-7E5703C6B5E3}"/>
  <tableColumns count="7">
    <tableColumn id="1" xr3:uid="{8634DF5A-BDD0-44E0-B2F8-824CDA3585AC}" name="Semaine"/>
    <tableColumn id="2" xr3:uid="{6061383C-DBED-4C04-AED9-0E95F4101B95}" name="Réf2" dataDxfId="23"/>
    <tableColumn id="3" xr3:uid="{EB379F84-3BC0-4910-9719-16E6D625BD9C}" name="Objectif2" dataDxfId="22"/>
    <tableColumn id="4" xr3:uid="{ACF85C91-2D28-487D-93B6-24F5453829A8}" name="Qté produite2" dataDxfId="21"/>
    <tableColumn id="5" xr3:uid="{704C4C48-4C20-48B8-952B-C3EBE598B497}" name="Écart2" dataDxfId="20">
      <calculatedColumnFormula>L6-M6</calculatedColumnFormula>
    </tableColumn>
    <tableColumn id="6" xr3:uid="{F5285AFB-C095-4040-96E4-B12FACED2127}" name="TRS2" dataDxfId="19" dataCellStyle="Pourcentage"/>
    <tableColumn id="7" xr3:uid="{DDCFE673-DEB4-4997-A41F-3A4A4FB362E5}" name="cible" dataDxfId="18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BCA9D9-FB3F-4B88-9930-D44D9A01DA5D}" name="Tableau918" displayName="Tableau918" ref="R5:X8" totalsRowShown="0" headerRowDxfId="17" dataDxfId="16">
  <autoFilter ref="R5:X8" xr:uid="{63BCA9D9-FB3F-4B88-9930-D44D9A01DA5D}"/>
  <tableColumns count="7">
    <tableColumn id="1" xr3:uid="{A4689EBE-8722-43A3-9136-407AA1CF72AC}" name="Semaine" dataDxfId="15"/>
    <tableColumn id="2" xr3:uid="{D018879B-C8DB-4D6E-B1AA-4F0C92C87600}" name="Réf3" dataDxfId="14"/>
    <tableColumn id="3" xr3:uid="{0FF09013-0E11-421C-9C78-14A4ABE15252}" name="Objectif3" dataDxfId="13"/>
    <tableColumn id="4" xr3:uid="{190690ED-7BAF-49FD-98DA-148E0D6302DF}" name="Qté produite3" dataDxfId="12"/>
    <tableColumn id="5" xr3:uid="{EC4E0CDB-099C-48C2-B552-91AB6E0D57B7}" name="Écart3" dataDxfId="11">
      <calculatedColumnFormula>T6-U6</calculatedColumnFormula>
    </tableColumn>
    <tableColumn id="6" xr3:uid="{D06A29BD-070B-4B33-B65D-D774E668FA55}" name="TRS3" dataDxfId="10" dataCellStyle="Pourcentage"/>
    <tableColumn id="7" xr3:uid="{9ACFF48E-805D-41E2-9DA2-BB6DB194D41C}" name="cible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C7A7288-B153-47DC-9401-F3FEA11D7722}" name="Tableau1019" displayName="Tableau1019" ref="Z5:AF8" totalsRowShown="0" headerRowDxfId="8" dataDxfId="7">
  <autoFilter ref="Z5:AF8" xr:uid="{BC7A7288-B153-47DC-9401-F3FEA11D7722}"/>
  <tableColumns count="7">
    <tableColumn id="1" xr3:uid="{F37F7FD3-BF69-4680-94BE-C360D35C4855}" name="Semaine" dataDxfId="6"/>
    <tableColumn id="2" xr3:uid="{2E92BB22-FAA7-4A53-91C2-0292B22606A1}" name="Réf4" dataDxfId="5"/>
    <tableColumn id="3" xr3:uid="{B0B7729F-D9B7-4F92-B1AC-A57D1A7C44A6}" name="Objectif4" dataDxfId="4"/>
    <tableColumn id="4" xr3:uid="{872141A5-5901-40A2-BE74-FA65CD0BC30F}" name="Qté produite4" dataDxfId="3"/>
    <tableColumn id="5" xr3:uid="{8A7A7A3E-6389-4399-A104-9871A30D2622}" name="Écart4" dataDxfId="2">
      <calculatedColumnFormula>AB6-AC6</calculatedColumnFormula>
    </tableColumn>
    <tableColumn id="6" xr3:uid="{13D95DB4-10A5-45DE-9BC7-EB0754FA059A}" name="TRS4" dataDxfId="1" dataCellStyle="Pourcentage"/>
    <tableColumn id="7" xr3:uid="{E9692B3E-B8A1-49EB-8990-638B4BDF9E92}" name="ci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J40" sqref="J40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105"/>
  <sheetViews>
    <sheetView zoomScale="70" zoomScaleNormal="70" workbookViewId="0">
      <selection activeCell="M40" sqref="M40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146</v>
      </c>
      <c r="P3" t="s">
        <v>147</v>
      </c>
      <c r="W3" t="s">
        <v>148</v>
      </c>
    </row>
    <row r="5" spans="2:27" x14ac:dyDescent="0.3">
      <c r="B5" t="s">
        <v>145</v>
      </c>
      <c r="C5" t="s">
        <v>112</v>
      </c>
      <c r="D5" t="s">
        <v>0</v>
      </c>
      <c r="E5" t="s">
        <v>149</v>
      </c>
      <c r="F5" t="s">
        <v>144</v>
      </c>
      <c r="I5" t="s">
        <v>145</v>
      </c>
      <c r="J5" t="s">
        <v>112</v>
      </c>
      <c r="K5" t="s">
        <v>0</v>
      </c>
      <c r="L5" t="s">
        <v>150</v>
      </c>
      <c r="M5" t="s">
        <v>151</v>
      </c>
      <c r="P5" t="s">
        <v>145</v>
      </c>
      <c r="Q5" t="s">
        <v>112</v>
      </c>
      <c r="R5" t="s">
        <v>0</v>
      </c>
      <c r="S5" t="s">
        <v>152</v>
      </c>
      <c r="T5" t="s">
        <v>153</v>
      </c>
      <c r="W5" t="s">
        <v>145</v>
      </c>
      <c r="X5" t="s">
        <v>112</v>
      </c>
      <c r="Y5" t="s">
        <v>0</v>
      </c>
      <c r="Z5" t="s">
        <v>154</v>
      </c>
      <c r="AA5" t="s">
        <v>155</v>
      </c>
    </row>
    <row r="6" spans="2:27" x14ac:dyDescent="0.3">
      <c r="B6" t="s">
        <v>156</v>
      </c>
      <c r="C6" t="s">
        <v>157</v>
      </c>
      <c r="D6" s="103">
        <v>45658</v>
      </c>
      <c r="E6" s="104" t="s">
        <v>93</v>
      </c>
      <c r="F6">
        <v>35</v>
      </c>
      <c r="I6" t="s">
        <v>156</v>
      </c>
      <c r="J6" t="s">
        <v>157</v>
      </c>
      <c r="K6" s="103">
        <v>45658</v>
      </c>
      <c r="L6" s="104" t="s">
        <v>93</v>
      </c>
      <c r="M6">
        <v>35</v>
      </c>
      <c r="P6" t="s">
        <v>156</v>
      </c>
      <c r="Q6" t="s">
        <v>157</v>
      </c>
      <c r="R6" s="103">
        <v>45658</v>
      </c>
      <c r="S6" s="104" t="s">
        <v>93</v>
      </c>
      <c r="T6">
        <v>35</v>
      </c>
      <c r="W6" t="s">
        <v>156</v>
      </c>
      <c r="X6" t="s">
        <v>157</v>
      </c>
      <c r="Y6" s="103">
        <v>45658</v>
      </c>
      <c r="Z6" s="104" t="s">
        <v>93</v>
      </c>
      <c r="AA6">
        <v>35</v>
      </c>
    </row>
    <row r="7" spans="2:27" x14ac:dyDescent="0.3">
      <c r="B7" t="s">
        <v>156</v>
      </c>
      <c r="C7" t="s">
        <v>157</v>
      </c>
      <c r="D7" s="103">
        <v>45658</v>
      </c>
      <c r="E7" s="105" t="s">
        <v>17</v>
      </c>
      <c r="F7">
        <v>15</v>
      </c>
      <c r="I7" t="s">
        <v>156</v>
      </c>
      <c r="J7" t="s">
        <v>157</v>
      </c>
      <c r="K7" s="103">
        <v>45658</v>
      </c>
      <c r="L7" s="105" t="s">
        <v>17</v>
      </c>
      <c r="M7">
        <v>15</v>
      </c>
      <c r="P7" t="s">
        <v>156</v>
      </c>
      <c r="Q7" t="s">
        <v>157</v>
      </c>
      <c r="R7" s="103">
        <v>45658</v>
      </c>
      <c r="S7" s="105" t="s">
        <v>17</v>
      </c>
      <c r="T7">
        <v>15</v>
      </c>
      <c r="W7" t="s">
        <v>156</v>
      </c>
      <c r="X7" t="s">
        <v>157</v>
      </c>
      <c r="Y7" s="103">
        <v>45658</v>
      </c>
      <c r="Z7" s="105" t="s">
        <v>17</v>
      </c>
      <c r="AA7">
        <v>15</v>
      </c>
    </row>
    <row r="8" spans="2:27" x14ac:dyDescent="0.3">
      <c r="B8" t="s">
        <v>156</v>
      </c>
      <c r="C8" t="s">
        <v>157</v>
      </c>
      <c r="D8" s="103">
        <v>45658</v>
      </c>
      <c r="E8" s="104" t="s">
        <v>92</v>
      </c>
      <c r="F8">
        <v>20</v>
      </c>
      <c r="I8" t="s">
        <v>156</v>
      </c>
      <c r="J8" t="s">
        <v>157</v>
      </c>
      <c r="K8" s="103">
        <v>45658</v>
      </c>
      <c r="L8" s="104" t="s">
        <v>92</v>
      </c>
      <c r="M8">
        <v>20</v>
      </c>
      <c r="P8" t="s">
        <v>156</v>
      </c>
      <c r="Q8" t="s">
        <v>157</v>
      </c>
      <c r="R8" s="103">
        <v>45658</v>
      </c>
      <c r="S8" s="104" t="s">
        <v>92</v>
      </c>
      <c r="T8">
        <v>20</v>
      </c>
      <c r="W8" t="s">
        <v>156</v>
      </c>
      <c r="X8" t="s">
        <v>157</v>
      </c>
      <c r="Y8" s="103">
        <v>45658</v>
      </c>
      <c r="Z8" s="104" t="s">
        <v>92</v>
      </c>
      <c r="AA8">
        <v>20</v>
      </c>
    </row>
    <row r="9" spans="2:27" x14ac:dyDescent="0.3">
      <c r="B9" t="s">
        <v>156</v>
      </c>
      <c r="C9" t="s">
        <v>157</v>
      </c>
      <c r="D9" s="103">
        <v>45659</v>
      </c>
      <c r="E9" s="105" t="s">
        <v>16</v>
      </c>
      <c r="F9">
        <v>30</v>
      </c>
      <c r="I9" t="s">
        <v>156</v>
      </c>
      <c r="J9" t="s">
        <v>157</v>
      </c>
      <c r="K9" s="103">
        <v>45659</v>
      </c>
      <c r="L9" s="105" t="s">
        <v>16</v>
      </c>
      <c r="M9">
        <v>30</v>
      </c>
      <c r="P9" t="s">
        <v>156</v>
      </c>
      <c r="Q9" t="s">
        <v>157</v>
      </c>
      <c r="R9" s="103">
        <v>45659</v>
      </c>
      <c r="S9" s="105" t="s">
        <v>16</v>
      </c>
      <c r="T9">
        <v>30</v>
      </c>
      <c r="W9" t="s">
        <v>156</v>
      </c>
      <c r="X9" t="s">
        <v>157</v>
      </c>
      <c r="Y9" s="103">
        <v>45659</v>
      </c>
      <c r="Z9" s="105" t="s">
        <v>16</v>
      </c>
      <c r="AA9">
        <v>30</v>
      </c>
    </row>
    <row r="10" spans="2:27" x14ac:dyDescent="0.3">
      <c r="B10" t="s">
        <v>156</v>
      </c>
      <c r="C10" t="s">
        <v>157</v>
      </c>
      <c r="D10" s="103">
        <v>45659</v>
      </c>
      <c r="E10" s="104" t="s">
        <v>20</v>
      </c>
      <c r="F10">
        <v>0</v>
      </c>
      <c r="I10" t="s">
        <v>156</v>
      </c>
      <c r="J10" t="s">
        <v>157</v>
      </c>
      <c r="K10" s="103">
        <v>45659</v>
      </c>
      <c r="L10" s="104" t="s">
        <v>20</v>
      </c>
      <c r="M10">
        <v>0</v>
      </c>
      <c r="P10" t="s">
        <v>156</v>
      </c>
      <c r="Q10" t="s">
        <v>157</v>
      </c>
      <c r="R10" s="103">
        <v>45659</v>
      </c>
      <c r="S10" s="104" t="s">
        <v>20</v>
      </c>
      <c r="T10">
        <v>0</v>
      </c>
      <c r="W10" t="s">
        <v>156</v>
      </c>
      <c r="X10" t="s">
        <v>157</v>
      </c>
      <c r="Y10" s="103">
        <v>45659</v>
      </c>
      <c r="Z10" s="104" t="s">
        <v>20</v>
      </c>
      <c r="AA10">
        <v>0</v>
      </c>
    </row>
    <row r="11" spans="2:27" x14ac:dyDescent="0.3">
      <c r="B11" t="s">
        <v>156</v>
      </c>
      <c r="C11" t="s">
        <v>157</v>
      </c>
      <c r="D11" s="103">
        <v>45659</v>
      </c>
      <c r="E11" s="105" t="s">
        <v>95</v>
      </c>
      <c r="F11">
        <v>0</v>
      </c>
      <c r="I11" t="s">
        <v>156</v>
      </c>
      <c r="J11" t="s">
        <v>157</v>
      </c>
      <c r="K11" s="103">
        <v>45659</v>
      </c>
      <c r="L11" s="105" t="s">
        <v>95</v>
      </c>
      <c r="M11">
        <v>0</v>
      </c>
      <c r="P11" t="s">
        <v>156</v>
      </c>
      <c r="Q11" t="s">
        <v>157</v>
      </c>
      <c r="R11" s="103">
        <v>45659</v>
      </c>
      <c r="S11" s="105" t="s">
        <v>95</v>
      </c>
      <c r="T11">
        <v>0</v>
      </c>
      <c r="W11" t="s">
        <v>156</v>
      </c>
      <c r="X11" t="s">
        <v>157</v>
      </c>
      <c r="Y11" s="103">
        <v>45659</v>
      </c>
      <c r="Z11" s="105" t="s">
        <v>95</v>
      </c>
      <c r="AA11">
        <v>0</v>
      </c>
    </row>
    <row r="12" spans="2:27" x14ac:dyDescent="0.3">
      <c r="B12" t="s">
        <v>156</v>
      </c>
      <c r="C12" t="s">
        <v>157</v>
      </c>
      <c r="D12" s="103">
        <v>45660</v>
      </c>
      <c r="E12" s="104" t="s">
        <v>100</v>
      </c>
      <c r="F12">
        <v>0</v>
      </c>
      <c r="I12" t="s">
        <v>156</v>
      </c>
      <c r="J12" t="s">
        <v>157</v>
      </c>
      <c r="K12" s="103">
        <v>45660</v>
      </c>
      <c r="L12" s="104" t="s">
        <v>100</v>
      </c>
      <c r="M12">
        <v>0</v>
      </c>
      <c r="P12" t="s">
        <v>156</v>
      </c>
      <c r="Q12" t="s">
        <v>157</v>
      </c>
      <c r="R12" s="103">
        <v>45660</v>
      </c>
      <c r="S12" s="104" t="s">
        <v>100</v>
      </c>
      <c r="T12">
        <v>0</v>
      </c>
      <c r="W12" t="s">
        <v>156</v>
      </c>
      <c r="X12" t="s">
        <v>157</v>
      </c>
      <c r="Y12" s="103">
        <v>45660</v>
      </c>
      <c r="Z12" s="104" t="s">
        <v>100</v>
      </c>
      <c r="AA12">
        <v>0</v>
      </c>
    </row>
    <row r="13" spans="2:27" x14ac:dyDescent="0.3">
      <c r="B13" t="s">
        <v>156</v>
      </c>
      <c r="C13" t="s">
        <v>157</v>
      </c>
      <c r="D13" s="103">
        <v>45660</v>
      </c>
      <c r="E13" s="105" t="s">
        <v>103</v>
      </c>
      <c r="F13">
        <v>0</v>
      </c>
      <c r="I13" t="s">
        <v>156</v>
      </c>
      <c r="J13" t="s">
        <v>157</v>
      </c>
      <c r="K13" s="103">
        <v>45660</v>
      </c>
      <c r="L13" s="105" t="s">
        <v>103</v>
      </c>
      <c r="M13">
        <v>0</v>
      </c>
      <c r="P13" t="s">
        <v>156</v>
      </c>
      <c r="Q13" t="s">
        <v>157</v>
      </c>
      <c r="R13" s="103">
        <v>45660</v>
      </c>
      <c r="S13" s="105" t="s">
        <v>103</v>
      </c>
      <c r="T13">
        <v>0</v>
      </c>
      <c r="W13" t="s">
        <v>156</v>
      </c>
      <c r="X13" t="s">
        <v>157</v>
      </c>
      <c r="Y13" s="103">
        <v>45660</v>
      </c>
      <c r="Z13" s="105" t="s">
        <v>103</v>
      </c>
      <c r="AA13">
        <v>0</v>
      </c>
    </row>
    <row r="14" spans="2:27" x14ac:dyDescent="0.3">
      <c r="B14" t="s">
        <v>109</v>
      </c>
      <c r="C14" t="s">
        <v>158</v>
      </c>
      <c r="D14" s="103">
        <v>45689</v>
      </c>
      <c r="E14" s="104" t="s">
        <v>97</v>
      </c>
      <c r="F14">
        <v>0</v>
      </c>
      <c r="I14" t="s">
        <v>109</v>
      </c>
      <c r="J14" t="s">
        <v>158</v>
      </c>
      <c r="K14" s="103">
        <v>45689</v>
      </c>
      <c r="L14" s="104" t="s">
        <v>97</v>
      </c>
      <c r="M14">
        <v>0</v>
      </c>
      <c r="P14" t="s">
        <v>109</v>
      </c>
      <c r="Q14" t="s">
        <v>158</v>
      </c>
      <c r="R14" s="103">
        <v>45689</v>
      </c>
      <c r="S14" s="104" t="s">
        <v>97</v>
      </c>
      <c r="T14">
        <v>0</v>
      </c>
      <c r="W14" t="s">
        <v>109</v>
      </c>
      <c r="X14" t="s">
        <v>158</v>
      </c>
      <c r="Y14" s="103">
        <v>45689</v>
      </c>
      <c r="Z14" s="104" t="s">
        <v>97</v>
      </c>
      <c r="AA14">
        <v>0</v>
      </c>
    </row>
    <row r="15" spans="2:27" x14ac:dyDescent="0.3">
      <c r="B15" t="s">
        <v>109</v>
      </c>
      <c r="C15" t="s">
        <v>158</v>
      </c>
      <c r="D15" s="103">
        <v>45689</v>
      </c>
      <c r="E15" s="105" t="s">
        <v>96</v>
      </c>
      <c r="F15">
        <v>0</v>
      </c>
      <c r="I15" t="s">
        <v>109</v>
      </c>
      <c r="J15" t="s">
        <v>158</v>
      </c>
      <c r="K15" s="103">
        <v>45689</v>
      </c>
      <c r="L15" s="105" t="s">
        <v>96</v>
      </c>
      <c r="M15">
        <v>0</v>
      </c>
      <c r="P15" t="s">
        <v>109</v>
      </c>
      <c r="Q15" t="s">
        <v>158</v>
      </c>
      <c r="R15" s="103">
        <v>45689</v>
      </c>
      <c r="S15" s="105" t="s">
        <v>96</v>
      </c>
      <c r="T15">
        <v>0</v>
      </c>
      <c r="W15" t="s">
        <v>109</v>
      </c>
      <c r="X15" t="s">
        <v>158</v>
      </c>
      <c r="Y15" s="103">
        <v>45689</v>
      </c>
      <c r="Z15" s="105" t="s">
        <v>96</v>
      </c>
      <c r="AA15">
        <v>0</v>
      </c>
    </row>
    <row r="16" spans="2:27" x14ac:dyDescent="0.3">
      <c r="B16" t="s">
        <v>109</v>
      </c>
      <c r="C16" t="s">
        <v>158</v>
      </c>
      <c r="D16" s="103">
        <v>45689</v>
      </c>
      <c r="E16" s="104" t="s">
        <v>93</v>
      </c>
      <c r="F16">
        <v>15</v>
      </c>
      <c r="I16" t="s">
        <v>109</v>
      </c>
      <c r="J16" t="s">
        <v>158</v>
      </c>
      <c r="K16" s="103">
        <v>45689</v>
      </c>
      <c r="L16" s="104" t="s">
        <v>93</v>
      </c>
      <c r="M16">
        <v>15</v>
      </c>
      <c r="P16" t="s">
        <v>109</v>
      </c>
      <c r="Q16" t="s">
        <v>158</v>
      </c>
      <c r="R16" s="103">
        <v>45689</v>
      </c>
      <c r="S16" s="104" t="s">
        <v>93</v>
      </c>
      <c r="T16">
        <v>15</v>
      </c>
      <c r="W16" t="s">
        <v>109</v>
      </c>
      <c r="X16" t="s">
        <v>158</v>
      </c>
      <c r="Y16" s="103">
        <v>45689</v>
      </c>
      <c r="Z16" s="104" t="s">
        <v>93</v>
      </c>
      <c r="AA16">
        <v>15</v>
      </c>
    </row>
    <row r="17" spans="2:27" x14ac:dyDescent="0.3">
      <c r="B17" t="s">
        <v>109</v>
      </c>
      <c r="C17" t="s">
        <v>158</v>
      </c>
      <c r="D17" s="103">
        <v>45690</v>
      </c>
      <c r="E17" s="105" t="s">
        <v>17</v>
      </c>
      <c r="F17">
        <v>10</v>
      </c>
      <c r="I17" t="s">
        <v>109</v>
      </c>
      <c r="J17" t="s">
        <v>158</v>
      </c>
      <c r="K17" s="103">
        <v>45690</v>
      </c>
      <c r="L17" s="105" t="s">
        <v>17</v>
      </c>
      <c r="M17">
        <v>10</v>
      </c>
      <c r="P17" t="s">
        <v>109</v>
      </c>
      <c r="Q17" t="s">
        <v>158</v>
      </c>
      <c r="R17" s="103">
        <v>45690</v>
      </c>
      <c r="S17" s="105" t="s">
        <v>17</v>
      </c>
      <c r="T17">
        <v>10</v>
      </c>
      <c r="W17" t="s">
        <v>109</v>
      </c>
      <c r="X17" t="s">
        <v>158</v>
      </c>
      <c r="Y17" s="103">
        <v>45690</v>
      </c>
      <c r="Z17" s="105" t="s">
        <v>17</v>
      </c>
      <c r="AA17">
        <v>10</v>
      </c>
    </row>
    <row r="18" spans="2:27" x14ac:dyDescent="0.3">
      <c r="B18" t="s">
        <v>109</v>
      </c>
      <c r="C18" t="s">
        <v>158</v>
      </c>
      <c r="D18" s="103">
        <v>45690</v>
      </c>
      <c r="E18" s="104" t="s">
        <v>92</v>
      </c>
      <c r="F18">
        <v>10</v>
      </c>
      <c r="I18" t="s">
        <v>109</v>
      </c>
      <c r="J18" t="s">
        <v>158</v>
      </c>
      <c r="K18" s="103">
        <v>45690</v>
      </c>
      <c r="L18" s="104" t="s">
        <v>92</v>
      </c>
      <c r="M18">
        <v>10</v>
      </c>
      <c r="P18" t="s">
        <v>109</v>
      </c>
      <c r="Q18" t="s">
        <v>158</v>
      </c>
      <c r="R18" s="103">
        <v>45690</v>
      </c>
      <c r="S18" s="104" t="s">
        <v>92</v>
      </c>
      <c r="T18">
        <v>10</v>
      </c>
      <c r="W18" t="s">
        <v>109</v>
      </c>
      <c r="X18" t="s">
        <v>158</v>
      </c>
      <c r="Y18" s="103">
        <v>45690</v>
      </c>
      <c r="Z18" s="104" t="s">
        <v>92</v>
      </c>
      <c r="AA18">
        <v>10</v>
      </c>
    </row>
    <row r="19" spans="2:27" x14ac:dyDescent="0.3">
      <c r="B19" t="s">
        <v>109</v>
      </c>
      <c r="C19" t="s">
        <v>158</v>
      </c>
      <c r="D19" s="103">
        <v>45690</v>
      </c>
      <c r="E19" s="105" t="s">
        <v>16</v>
      </c>
      <c r="F19">
        <v>20</v>
      </c>
      <c r="I19" t="s">
        <v>109</v>
      </c>
      <c r="J19" t="s">
        <v>158</v>
      </c>
      <c r="K19" s="103">
        <v>45690</v>
      </c>
      <c r="L19" s="105" t="s">
        <v>16</v>
      </c>
      <c r="M19">
        <v>20</v>
      </c>
      <c r="P19" t="s">
        <v>109</v>
      </c>
      <c r="Q19" t="s">
        <v>158</v>
      </c>
      <c r="R19" s="103">
        <v>45690</v>
      </c>
      <c r="S19" s="105" t="s">
        <v>16</v>
      </c>
      <c r="T19">
        <v>20</v>
      </c>
      <c r="W19" t="s">
        <v>109</v>
      </c>
      <c r="X19" t="s">
        <v>158</v>
      </c>
      <c r="Y19" s="103">
        <v>45690</v>
      </c>
      <c r="Z19" s="105" t="s">
        <v>16</v>
      </c>
      <c r="AA19">
        <v>20</v>
      </c>
    </row>
    <row r="20" spans="2:27" x14ac:dyDescent="0.3">
      <c r="B20" t="s">
        <v>109</v>
      </c>
      <c r="C20" t="s">
        <v>158</v>
      </c>
      <c r="D20" s="103">
        <v>45690</v>
      </c>
      <c r="E20" s="104" t="s">
        <v>20</v>
      </c>
      <c r="F20">
        <v>15</v>
      </c>
      <c r="I20" t="s">
        <v>109</v>
      </c>
      <c r="J20" t="s">
        <v>158</v>
      </c>
      <c r="K20" s="103">
        <v>45690</v>
      </c>
      <c r="L20" s="104" t="s">
        <v>20</v>
      </c>
      <c r="M20">
        <v>15</v>
      </c>
      <c r="P20" t="s">
        <v>109</v>
      </c>
      <c r="Q20" t="s">
        <v>158</v>
      </c>
      <c r="R20" s="103">
        <v>45690</v>
      </c>
      <c r="S20" s="104" t="s">
        <v>20</v>
      </c>
      <c r="T20">
        <v>15</v>
      </c>
      <c r="W20" t="s">
        <v>109</v>
      </c>
      <c r="X20" t="s">
        <v>158</v>
      </c>
      <c r="Y20" s="103">
        <v>45690</v>
      </c>
      <c r="Z20" s="104" t="s">
        <v>20</v>
      </c>
      <c r="AA20">
        <v>15</v>
      </c>
    </row>
    <row r="21" spans="2:27" x14ac:dyDescent="0.3">
      <c r="B21" t="s">
        <v>110</v>
      </c>
      <c r="C21" t="s">
        <v>158</v>
      </c>
      <c r="D21" s="103">
        <v>45718</v>
      </c>
      <c r="E21" s="105" t="s">
        <v>95</v>
      </c>
      <c r="F21">
        <v>20</v>
      </c>
      <c r="I21" t="s">
        <v>110</v>
      </c>
      <c r="J21" t="s">
        <v>158</v>
      </c>
      <c r="K21" s="103">
        <v>45718</v>
      </c>
      <c r="L21" s="105" t="s">
        <v>95</v>
      </c>
      <c r="M21">
        <v>20</v>
      </c>
      <c r="P21" t="s">
        <v>110</v>
      </c>
      <c r="Q21" t="s">
        <v>158</v>
      </c>
      <c r="R21" s="103">
        <v>45718</v>
      </c>
      <c r="S21" s="105" t="s">
        <v>95</v>
      </c>
      <c r="T21">
        <v>20</v>
      </c>
      <c r="W21" t="s">
        <v>110</v>
      </c>
      <c r="X21" t="s">
        <v>158</v>
      </c>
      <c r="Y21" s="103">
        <v>45718</v>
      </c>
      <c r="Z21" s="105" t="s">
        <v>95</v>
      </c>
      <c r="AA21">
        <v>20</v>
      </c>
    </row>
    <row r="22" spans="2:27" x14ac:dyDescent="0.3">
      <c r="B22" t="s">
        <v>110</v>
      </c>
      <c r="C22" t="s">
        <v>158</v>
      </c>
      <c r="D22" s="103">
        <v>45718</v>
      </c>
      <c r="E22" s="104" t="s">
        <v>100</v>
      </c>
      <c r="F22">
        <v>10</v>
      </c>
      <c r="I22" t="s">
        <v>110</v>
      </c>
      <c r="J22" t="s">
        <v>158</v>
      </c>
      <c r="K22" s="103">
        <v>45718</v>
      </c>
      <c r="L22" s="104" t="s">
        <v>100</v>
      </c>
      <c r="M22">
        <v>10</v>
      </c>
      <c r="P22" t="s">
        <v>110</v>
      </c>
      <c r="Q22" t="s">
        <v>158</v>
      </c>
      <c r="R22" s="103">
        <v>45718</v>
      </c>
      <c r="S22" s="104" t="s">
        <v>100</v>
      </c>
      <c r="T22">
        <v>10</v>
      </c>
      <c r="W22" t="s">
        <v>110</v>
      </c>
      <c r="X22" t="s">
        <v>158</v>
      </c>
      <c r="Y22" s="103">
        <v>45718</v>
      </c>
      <c r="Z22" s="104" t="s">
        <v>100</v>
      </c>
      <c r="AA22">
        <v>10</v>
      </c>
    </row>
    <row r="23" spans="2:27" x14ac:dyDescent="0.3">
      <c r="B23" t="s">
        <v>110</v>
      </c>
      <c r="C23" t="s">
        <v>158</v>
      </c>
      <c r="D23" s="103">
        <v>45720</v>
      </c>
      <c r="E23" s="105" t="s">
        <v>103</v>
      </c>
      <c r="F23">
        <v>0</v>
      </c>
      <c r="I23" t="s">
        <v>110</v>
      </c>
      <c r="J23" t="s">
        <v>158</v>
      </c>
      <c r="K23" s="103">
        <v>45720</v>
      </c>
      <c r="L23" s="105" t="s">
        <v>103</v>
      </c>
      <c r="M23">
        <v>10</v>
      </c>
      <c r="P23" t="s">
        <v>110</v>
      </c>
      <c r="Q23" t="s">
        <v>158</v>
      </c>
      <c r="R23" s="103">
        <v>45720</v>
      </c>
      <c r="S23" s="105" t="s">
        <v>103</v>
      </c>
      <c r="T23">
        <v>0</v>
      </c>
      <c r="W23" t="s">
        <v>110</v>
      </c>
      <c r="X23" t="s">
        <v>158</v>
      </c>
      <c r="Y23" s="103">
        <v>45720</v>
      </c>
      <c r="Z23" s="105" t="s">
        <v>103</v>
      </c>
      <c r="AA23">
        <v>0</v>
      </c>
    </row>
    <row r="24" spans="2:27" x14ac:dyDescent="0.3">
      <c r="B24" t="s">
        <v>110</v>
      </c>
      <c r="C24" t="s">
        <v>158</v>
      </c>
      <c r="D24" s="103">
        <v>45720</v>
      </c>
      <c r="E24" s="104" t="s">
        <v>97</v>
      </c>
      <c r="F24">
        <v>0</v>
      </c>
      <c r="I24" t="s">
        <v>110</v>
      </c>
      <c r="J24" t="s">
        <v>158</v>
      </c>
      <c r="K24" s="103">
        <v>45720</v>
      </c>
      <c r="L24" s="104" t="s">
        <v>97</v>
      </c>
      <c r="M24">
        <v>10</v>
      </c>
      <c r="P24" t="s">
        <v>110</v>
      </c>
      <c r="Q24" t="s">
        <v>158</v>
      </c>
      <c r="R24" s="103">
        <v>45720</v>
      </c>
      <c r="S24" s="104" t="s">
        <v>97</v>
      </c>
      <c r="T24">
        <v>0</v>
      </c>
      <c r="W24" t="s">
        <v>110</v>
      </c>
      <c r="X24" t="s">
        <v>158</v>
      </c>
      <c r="Y24" s="103">
        <v>45720</v>
      </c>
      <c r="Z24" s="104" t="s">
        <v>97</v>
      </c>
      <c r="AA24">
        <v>0</v>
      </c>
    </row>
    <row r="25" spans="2:27" x14ac:dyDescent="0.3">
      <c r="B25" t="s">
        <v>110</v>
      </c>
      <c r="C25" t="s">
        <v>158</v>
      </c>
      <c r="D25" s="103">
        <v>45720</v>
      </c>
      <c r="E25" s="105" t="s">
        <v>96</v>
      </c>
      <c r="F25">
        <v>0</v>
      </c>
      <c r="I25" t="s">
        <v>110</v>
      </c>
      <c r="J25" t="s">
        <v>158</v>
      </c>
      <c r="K25" s="103">
        <v>45720</v>
      </c>
      <c r="L25" s="105" t="s">
        <v>96</v>
      </c>
      <c r="M25">
        <v>20</v>
      </c>
      <c r="P25" t="s">
        <v>110</v>
      </c>
      <c r="Q25" t="s">
        <v>158</v>
      </c>
      <c r="R25" s="103">
        <v>45720</v>
      </c>
      <c r="S25" s="105" t="s">
        <v>96</v>
      </c>
      <c r="T25">
        <v>0</v>
      </c>
      <c r="W25" t="s">
        <v>110</v>
      </c>
      <c r="X25" t="s">
        <v>158</v>
      </c>
      <c r="Y25" s="103">
        <v>45720</v>
      </c>
      <c r="Z25" s="105" t="s">
        <v>96</v>
      </c>
      <c r="AA25">
        <v>0</v>
      </c>
    </row>
    <row r="26" spans="2:27" x14ac:dyDescent="0.3">
      <c r="B26" t="s">
        <v>156</v>
      </c>
      <c r="C26" t="s">
        <v>157</v>
      </c>
      <c r="D26" s="103">
        <v>45660</v>
      </c>
      <c r="E26" s="104" t="s">
        <v>93</v>
      </c>
      <c r="F26">
        <v>0</v>
      </c>
      <c r="I26" t="s">
        <v>156</v>
      </c>
      <c r="J26" t="s">
        <v>157</v>
      </c>
      <c r="K26" s="103">
        <v>45660</v>
      </c>
      <c r="L26" s="104" t="s">
        <v>93</v>
      </c>
      <c r="M26">
        <v>10</v>
      </c>
      <c r="P26" t="s">
        <v>156</v>
      </c>
      <c r="Q26" t="s">
        <v>157</v>
      </c>
      <c r="R26" s="103">
        <v>45660</v>
      </c>
      <c r="S26" s="104" t="s">
        <v>93</v>
      </c>
      <c r="T26">
        <v>0</v>
      </c>
      <c r="W26" t="s">
        <v>156</v>
      </c>
      <c r="X26" t="s">
        <v>157</v>
      </c>
      <c r="Y26" s="103">
        <v>45660</v>
      </c>
      <c r="Z26" s="104" t="s">
        <v>93</v>
      </c>
      <c r="AA26">
        <v>0</v>
      </c>
    </row>
    <row r="27" spans="2:27" x14ac:dyDescent="0.3">
      <c r="B27" t="s">
        <v>156</v>
      </c>
      <c r="C27" t="s">
        <v>157</v>
      </c>
      <c r="D27" s="103">
        <v>45660</v>
      </c>
      <c r="E27" s="105" t="s">
        <v>17</v>
      </c>
      <c r="F27">
        <v>10</v>
      </c>
      <c r="I27" t="s">
        <v>156</v>
      </c>
      <c r="J27" t="s">
        <v>157</v>
      </c>
      <c r="K27" s="103">
        <v>45660</v>
      </c>
      <c r="L27" s="105" t="s">
        <v>17</v>
      </c>
      <c r="M27">
        <v>0</v>
      </c>
      <c r="P27" t="s">
        <v>156</v>
      </c>
      <c r="Q27" t="s">
        <v>157</v>
      </c>
      <c r="R27" s="103">
        <v>45660</v>
      </c>
      <c r="S27" s="105" t="s">
        <v>17</v>
      </c>
      <c r="T27">
        <v>10</v>
      </c>
      <c r="W27" t="s">
        <v>156</v>
      </c>
      <c r="X27" t="s">
        <v>157</v>
      </c>
      <c r="Y27" s="103">
        <v>45660</v>
      </c>
      <c r="Z27" s="105" t="s">
        <v>17</v>
      </c>
      <c r="AA27">
        <v>10</v>
      </c>
    </row>
    <row r="28" spans="2:27" x14ac:dyDescent="0.3">
      <c r="B28" t="s">
        <v>156</v>
      </c>
      <c r="C28" t="s">
        <v>157</v>
      </c>
      <c r="D28" s="103">
        <v>45660</v>
      </c>
      <c r="E28" s="104" t="s">
        <v>92</v>
      </c>
      <c r="F28">
        <v>15</v>
      </c>
      <c r="I28" t="s">
        <v>156</v>
      </c>
      <c r="J28" t="s">
        <v>157</v>
      </c>
      <c r="K28" s="103">
        <v>45660</v>
      </c>
      <c r="L28" s="104" t="s">
        <v>92</v>
      </c>
      <c r="M28">
        <v>15</v>
      </c>
      <c r="P28" t="s">
        <v>156</v>
      </c>
      <c r="Q28" t="s">
        <v>157</v>
      </c>
      <c r="R28" s="103">
        <v>45660</v>
      </c>
      <c r="S28" s="104" t="s">
        <v>92</v>
      </c>
      <c r="T28">
        <v>15</v>
      </c>
      <c r="W28" t="s">
        <v>156</v>
      </c>
      <c r="X28" t="s">
        <v>157</v>
      </c>
      <c r="Y28" s="103">
        <v>45660</v>
      </c>
      <c r="Z28" s="104" t="s">
        <v>92</v>
      </c>
      <c r="AA28">
        <v>15</v>
      </c>
    </row>
    <row r="29" spans="2:27" x14ac:dyDescent="0.3">
      <c r="B29" t="s">
        <v>156</v>
      </c>
      <c r="C29" t="s">
        <v>157</v>
      </c>
      <c r="D29" s="103">
        <v>45660</v>
      </c>
      <c r="E29" s="105" t="s">
        <v>16</v>
      </c>
      <c r="F29">
        <v>25</v>
      </c>
      <c r="I29" t="s">
        <v>156</v>
      </c>
      <c r="J29" t="s">
        <v>157</v>
      </c>
      <c r="K29" s="103">
        <v>45660</v>
      </c>
      <c r="L29" s="105" t="s">
        <v>16</v>
      </c>
      <c r="M29">
        <v>25</v>
      </c>
      <c r="P29" t="s">
        <v>156</v>
      </c>
      <c r="Q29" t="s">
        <v>157</v>
      </c>
      <c r="R29" s="103">
        <v>45660</v>
      </c>
      <c r="S29" s="105" t="s">
        <v>16</v>
      </c>
      <c r="T29">
        <v>25</v>
      </c>
      <c r="W29" t="s">
        <v>156</v>
      </c>
      <c r="X29" t="s">
        <v>157</v>
      </c>
      <c r="Y29" s="103">
        <v>45660</v>
      </c>
      <c r="Z29" s="105" t="s">
        <v>16</v>
      </c>
      <c r="AA29">
        <v>25</v>
      </c>
    </row>
    <row r="30" spans="2:27" x14ac:dyDescent="0.3">
      <c r="B30" t="s">
        <v>156</v>
      </c>
      <c r="C30" t="s">
        <v>157</v>
      </c>
      <c r="D30" s="103">
        <v>45660</v>
      </c>
      <c r="E30" s="104" t="s">
        <v>20</v>
      </c>
      <c r="F30">
        <v>0</v>
      </c>
      <c r="I30" t="s">
        <v>156</v>
      </c>
      <c r="J30" t="s">
        <v>157</v>
      </c>
      <c r="K30" s="103">
        <v>45660</v>
      </c>
      <c r="L30" s="104" t="s">
        <v>20</v>
      </c>
      <c r="M30">
        <v>15</v>
      </c>
      <c r="P30" t="s">
        <v>156</v>
      </c>
      <c r="Q30" t="s">
        <v>157</v>
      </c>
      <c r="R30" s="103">
        <v>45660</v>
      </c>
      <c r="S30" s="104" t="s">
        <v>20</v>
      </c>
      <c r="T30">
        <v>0</v>
      </c>
      <c r="W30" t="s">
        <v>156</v>
      </c>
      <c r="X30" t="s">
        <v>157</v>
      </c>
      <c r="Y30" s="103">
        <v>45660</v>
      </c>
      <c r="Z30" s="104" t="s">
        <v>20</v>
      </c>
      <c r="AA30">
        <v>0</v>
      </c>
    </row>
    <row r="31" spans="2:27" x14ac:dyDescent="0.3">
      <c r="B31" t="s">
        <v>156</v>
      </c>
      <c r="C31" t="s">
        <v>157</v>
      </c>
      <c r="D31" s="103">
        <v>45660</v>
      </c>
      <c r="E31" s="105" t="s">
        <v>95</v>
      </c>
      <c r="F31">
        <v>0</v>
      </c>
      <c r="I31" t="s">
        <v>156</v>
      </c>
      <c r="J31" t="s">
        <v>157</v>
      </c>
      <c r="K31" s="103">
        <v>45660</v>
      </c>
      <c r="L31" s="105" t="s">
        <v>95</v>
      </c>
      <c r="M31">
        <v>5</v>
      </c>
      <c r="P31" t="s">
        <v>156</v>
      </c>
      <c r="Q31" t="s">
        <v>157</v>
      </c>
      <c r="R31" s="103">
        <v>45660</v>
      </c>
      <c r="S31" s="105" t="s">
        <v>95</v>
      </c>
      <c r="T31">
        <v>0</v>
      </c>
      <c r="W31" t="s">
        <v>156</v>
      </c>
      <c r="X31" t="s">
        <v>157</v>
      </c>
      <c r="Y31" s="103">
        <v>45660</v>
      </c>
      <c r="Z31" s="105" t="s">
        <v>95</v>
      </c>
      <c r="AA31">
        <v>10</v>
      </c>
    </row>
    <row r="32" spans="2:27" x14ac:dyDescent="0.3">
      <c r="B32" t="s">
        <v>156</v>
      </c>
      <c r="C32" t="s">
        <v>157</v>
      </c>
      <c r="D32" s="103">
        <v>45660</v>
      </c>
      <c r="E32" s="104" t="s">
        <v>100</v>
      </c>
      <c r="F32">
        <v>30</v>
      </c>
      <c r="I32" t="s">
        <v>156</v>
      </c>
      <c r="J32" t="s">
        <v>157</v>
      </c>
      <c r="K32" s="103">
        <v>45660</v>
      </c>
      <c r="L32" s="104" t="s">
        <v>100</v>
      </c>
      <c r="M32">
        <v>20</v>
      </c>
      <c r="P32" t="s">
        <v>156</v>
      </c>
      <c r="Q32" t="s">
        <v>157</v>
      </c>
      <c r="R32" s="103">
        <v>45660</v>
      </c>
      <c r="S32" s="104" t="s">
        <v>100</v>
      </c>
      <c r="T32">
        <v>30</v>
      </c>
      <c r="W32" t="s">
        <v>156</v>
      </c>
      <c r="X32" t="s">
        <v>157</v>
      </c>
      <c r="Y32" s="103">
        <v>45660</v>
      </c>
      <c r="Z32" s="104" t="s">
        <v>100</v>
      </c>
      <c r="AA32">
        <v>20</v>
      </c>
    </row>
    <row r="33" spans="2:27" x14ac:dyDescent="0.3">
      <c r="B33" t="s">
        <v>156</v>
      </c>
      <c r="C33" t="s">
        <v>157</v>
      </c>
      <c r="D33" s="103">
        <v>45660</v>
      </c>
      <c r="E33" s="105" t="s">
        <v>103</v>
      </c>
      <c r="F33">
        <v>0</v>
      </c>
      <c r="I33" t="s">
        <v>156</v>
      </c>
      <c r="J33" t="s">
        <v>157</v>
      </c>
      <c r="K33" s="103">
        <v>45660</v>
      </c>
      <c r="L33" s="105" t="s">
        <v>103</v>
      </c>
      <c r="M33">
        <v>0</v>
      </c>
      <c r="P33" t="s">
        <v>156</v>
      </c>
      <c r="Q33" t="s">
        <v>157</v>
      </c>
      <c r="R33" s="103">
        <v>45660</v>
      </c>
      <c r="S33" s="105" t="s">
        <v>103</v>
      </c>
      <c r="T33">
        <v>0</v>
      </c>
      <c r="W33" t="s">
        <v>156</v>
      </c>
      <c r="X33" t="s">
        <v>157</v>
      </c>
      <c r="Y33" s="103">
        <v>45660</v>
      </c>
      <c r="Z33" s="105" t="s">
        <v>103</v>
      </c>
      <c r="AA33">
        <v>15</v>
      </c>
    </row>
    <row r="34" spans="2:27" x14ac:dyDescent="0.3">
      <c r="B34" t="s">
        <v>156</v>
      </c>
      <c r="C34" t="s">
        <v>157</v>
      </c>
      <c r="D34" s="103">
        <v>45660</v>
      </c>
      <c r="E34" s="104" t="s">
        <v>97</v>
      </c>
      <c r="F34">
        <v>20</v>
      </c>
      <c r="I34" t="s">
        <v>156</v>
      </c>
      <c r="J34" t="s">
        <v>157</v>
      </c>
      <c r="K34" s="103">
        <v>45660</v>
      </c>
      <c r="L34" s="104" t="s">
        <v>97</v>
      </c>
      <c r="M34">
        <v>20</v>
      </c>
      <c r="P34" t="s">
        <v>156</v>
      </c>
      <c r="Q34" t="s">
        <v>157</v>
      </c>
      <c r="R34" s="103">
        <v>45660</v>
      </c>
      <c r="S34" s="104" t="s">
        <v>97</v>
      </c>
      <c r="T34">
        <v>20</v>
      </c>
      <c r="W34" t="s">
        <v>156</v>
      </c>
      <c r="X34" t="s">
        <v>157</v>
      </c>
      <c r="Y34" s="103">
        <v>45660</v>
      </c>
      <c r="Z34" s="104" t="s">
        <v>97</v>
      </c>
      <c r="AA34">
        <v>5</v>
      </c>
    </row>
    <row r="35" spans="2:27" x14ac:dyDescent="0.3">
      <c r="B35" t="s">
        <v>156</v>
      </c>
      <c r="C35" t="s">
        <v>157</v>
      </c>
      <c r="D35" s="103">
        <v>45660</v>
      </c>
      <c r="E35" s="105" t="s">
        <v>96</v>
      </c>
      <c r="F35">
        <v>0</v>
      </c>
      <c r="I35" t="s">
        <v>156</v>
      </c>
      <c r="J35" t="s">
        <v>157</v>
      </c>
      <c r="K35" s="103">
        <v>45660</v>
      </c>
      <c r="L35" s="105" t="s">
        <v>96</v>
      </c>
      <c r="M35">
        <v>0</v>
      </c>
      <c r="P35" t="s">
        <v>156</v>
      </c>
      <c r="Q35" t="s">
        <v>157</v>
      </c>
      <c r="R35" s="103">
        <v>45660</v>
      </c>
      <c r="S35" s="105" t="s">
        <v>96</v>
      </c>
      <c r="T35">
        <v>0</v>
      </c>
      <c r="W35" t="s">
        <v>156</v>
      </c>
      <c r="X35" t="s">
        <v>157</v>
      </c>
      <c r="Y35" s="103">
        <v>45660</v>
      </c>
      <c r="Z35" s="105" t="s">
        <v>96</v>
      </c>
      <c r="AA35">
        <v>0</v>
      </c>
    </row>
    <row r="36" spans="2:27" x14ac:dyDescent="0.3">
      <c r="B36" t="s">
        <v>156</v>
      </c>
      <c r="C36" t="s">
        <v>157</v>
      </c>
      <c r="D36" s="103">
        <v>45661</v>
      </c>
      <c r="E36" s="104" t="s">
        <v>93</v>
      </c>
      <c r="F36">
        <v>0</v>
      </c>
      <c r="I36" t="s">
        <v>156</v>
      </c>
      <c r="J36" t="s">
        <v>157</v>
      </c>
      <c r="K36" s="103">
        <v>45661</v>
      </c>
      <c r="L36" s="104" t="s">
        <v>93</v>
      </c>
      <c r="M36">
        <v>0</v>
      </c>
      <c r="P36" t="s">
        <v>156</v>
      </c>
      <c r="Q36" t="s">
        <v>157</v>
      </c>
      <c r="R36" s="103">
        <v>45661</v>
      </c>
      <c r="S36" s="104" t="s">
        <v>93</v>
      </c>
      <c r="T36">
        <v>0</v>
      </c>
      <c r="W36" t="s">
        <v>156</v>
      </c>
      <c r="X36" t="s">
        <v>157</v>
      </c>
      <c r="Y36" s="103">
        <v>45661</v>
      </c>
      <c r="Z36" s="104" t="s">
        <v>93</v>
      </c>
      <c r="AA36">
        <v>15</v>
      </c>
    </row>
    <row r="37" spans="2:27" x14ac:dyDescent="0.3">
      <c r="B37" t="s">
        <v>156</v>
      </c>
      <c r="C37" t="s">
        <v>157</v>
      </c>
      <c r="D37" s="103">
        <v>45661</v>
      </c>
      <c r="E37" s="105" t="s">
        <v>17</v>
      </c>
      <c r="F37">
        <v>20</v>
      </c>
      <c r="I37" t="s">
        <v>156</v>
      </c>
      <c r="J37" t="s">
        <v>157</v>
      </c>
      <c r="K37" s="103">
        <v>45661</v>
      </c>
      <c r="L37" s="105" t="s">
        <v>17</v>
      </c>
      <c r="M37">
        <v>20</v>
      </c>
      <c r="P37" t="s">
        <v>156</v>
      </c>
      <c r="Q37" t="s">
        <v>157</v>
      </c>
      <c r="R37" s="103">
        <v>45661</v>
      </c>
      <c r="S37" s="105" t="s">
        <v>17</v>
      </c>
      <c r="T37">
        <v>20</v>
      </c>
      <c r="W37" t="s">
        <v>156</v>
      </c>
      <c r="X37" t="s">
        <v>157</v>
      </c>
      <c r="Y37" s="103">
        <v>45661</v>
      </c>
      <c r="Z37" s="105" t="s">
        <v>17</v>
      </c>
      <c r="AA37">
        <v>5</v>
      </c>
    </row>
    <row r="38" spans="2:27" x14ac:dyDescent="0.3">
      <c r="B38" t="s">
        <v>156</v>
      </c>
      <c r="C38" t="s">
        <v>157</v>
      </c>
      <c r="D38" s="103">
        <v>45661</v>
      </c>
      <c r="E38" s="104" t="s">
        <v>92</v>
      </c>
      <c r="F38">
        <v>50</v>
      </c>
      <c r="I38" t="s">
        <v>156</v>
      </c>
      <c r="J38" t="s">
        <v>157</v>
      </c>
      <c r="K38" s="103">
        <v>45661</v>
      </c>
      <c r="L38" s="104" t="s">
        <v>92</v>
      </c>
      <c r="M38">
        <v>50</v>
      </c>
      <c r="P38" t="s">
        <v>156</v>
      </c>
      <c r="Q38" t="s">
        <v>157</v>
      </c>
      <c r="R38" s="103">
        <v>45661</v>
      </c>
      <c r="S38" s="104" t="s">
        <v>92</v>
      </c>
      <c r="T38">
        <v>50</v>
      </c>
      <c r="W38" t="s">
        <v>156</v>
      </c>
      <c r="X38" t="s">
        <v>157</v>
      </c>
      <c r="Y38" s="103">
        <v>45661</v>
      </c>
      <c r="Z38" s="104" t="s">
        <v>92</v>
      </c>
      <c r="AA38">
        <v>50</v>
      </c>
    </row>
    <row r="39" spans="2:27" x14ac:dyDescent="0.3">
      <c r="B39" t="s">
        <v>156</v>
      </c>
      <c r="C39" t="s">
        <v>157</v>
      </c>
      <c r="D39" s="103">
        <v>45661</v>
      </c>
      <c r="E39" s="105" t="s">
        <v>16</v>
      </c>
      <c r="F39">
        <v>10</v>
      </c>
      <c r="I39" t="s">
        <v>156</v>
      </c>
      <c r="J39" t="s">
        <v>157</v>
      </c>
      <c r="K39" s="103">
        <v>45661</v>
      </c>
      <c r="L39" s="105" t="s">
        <v>16</v>
      </c>
      <c r="M39">
        <v>10</v>
      </c>
      <c r="P39" t="s">
        <v>156</v>
      </c>
      <c r="Q39" t="s">
        <v>157</v>
      </c>
      <c r="R39" s="103">
        <v>45661</v>
      </c>
      <c r="S39" s="105" t="s">
        <v>16</v>
      </c>
      <c r="T39">
        <v>10</v>
      </c>
      <c r="W39" t="s">
        <v>156</v>
      </c>
      <c r="X39" t="s">
        <v>157</v>
      </c>
      <c r="Y39" s="103">
        <v>45661</v>
      </c>
      <c r="Z39" s="105" t="s">
        <v>16</v>
      </c>
      <c r="AA39">
        <v>10</v>
      </c>
    </row>
    <row r="40" spans="2:27" x14ac:dyDescent="0.3">
      <c r="B40" t="s">
        <v>156</v>
      </c>
      <c r="C40" t="s">
        <v>157</v>
      </c>
      <c r="D40" s="103">
        <v>45661</v>
      </c>
      <c r="E40" s="104" t="s">
        <v>20</v>
      </c>
      <c r="F40">
        <v>0</v>
      </c>
      <c r="I40" t="s">
        <v>156</v>
      </c>
      <c r="J40" t="s">
        <v>157</v>
      </c>
      <c r="K40" s="103">
        <v>45661</v>
      </c>
      <c r="L40" s="104" t="s">
        <v>20</v>
      </c>
      <c r="M40">
        <v>0</v>
      </c>
      <c r="P40" t="s">
        <v>156</v>
      </c>
      <c r="Q40" t="s">
        <v>157</v>
      </c>
      <c r="R40" s="103">
        <v>45661</v>
      </c>
      <c r="S40" s="104" t="s">
        <v>20</v>
      </c>
      <c r="T40">
        <v>0</v>
      </c>
      <c r="W40" t="s">
        <v>156</v>
      </c>
      <c r="X40" t="s">
        <v>157</v>
      </c>
      <c r="Y40" s="103">
        <v>45661</v>
      </c>
      <c r="Z40" s="104" t="s">
        <v>20</v>
      </c>
      <c r="AA40">
        <v>0</v>
      </c>
    </row>
    <row r="41" spans="2:27" x14ac:dyDescent="0.3">
      <c r="B41" t="s">
        <v>156</v>
      </c>
      <c r="C41" t="s">
        <v>157</v>
      </c>
      <c r="D41" s="103">
        <v>45661</v>
      </c>
      <c r="E41" s="105" t="s">
        <v>95</v>
      </c>
      <c r="F41">
        <v>10</v>
      </c>
      <c r="I41" t="s">
        <v>156</v>
      </c>
      <c r="J41" t="s">
        <v>157</v>
      </c>
      <c r="K41" s="103">
        <v>45661</v>
      </c>
      <c r="L41" s="105" t="s">
        <v>95</v>
      </c>
      <c r="M41">
        <v>10</v>
      </c>
      <c r="P41" t="s">
        <v>156</v>
      </c>
      <c r="Q41" t="s">
        <v>157</v>
      </c>
      <c r="R41" s="103">
        <v>45661</v>
      </c>
      <c r="S41" s="105" t="s">
        <v>95</v>
      </c>
      <c r="T41">
        <v>10</v>
      </c>
      <c r="W41" t="s">
        <v>156</v>
      </c>
      <c r="X41" t="s">
        <v>157</v>
      </c>
      <c r="Y41" s="103">
        <v>45661</v>
      </c>
      <c r="Z41" s="105" t="s">
        <v>95</v>
      </c>
      <c r="AA41">
        <v>10</v>
      </c>
    </row>
    <row r="42" spans="2:27" x14ac:dyDescent="0.3">
      <c r="B42" t="s">
        <v>156</v>
      </c>
      <c r="C42" t="s">
        <v>157</v>
      </c>
      <c r="D42" s="103">
        <v>45661</v>
      </c>
      <c r="E42" s="104" t="s">
        <v>100</v>
      </c>
      <c r="F42">
        <v>0</v>
      </c>
      <c r="I42" t="s">
        <v>156</v>
      </c>
      <c r="J42" t="s">
        <v>157</v>
      </c>
      <c r="K42" s="103">
        <v>45661</v>
      </c>
      <c r="L42" s="104" t="s">
        <v>100</v>
      </c>
      <c r="M42">
        <v>0</v>
      </c>
      <c r="P42" t="s">
        <v>156</v>
      </c>
      <c r="Q42" t="s">
        <v>157</v>
      </c>
      <c r="R42" s="103">
        <v>45661</v>
      </c>
      <c r="S42" s="104" t="s">
        <v>100</v>
      </c>
      <c r="T42">
        <v>0</v>
      </c>
      <c r="W42" t="s">
        <v>156</v>
      </c>
      <c r="X42" t="s">
        <v>157</v>
      </c>
      <c r="Y42" s="103">
        <v>45661</v>
      </c>
      <c r="Z42" s="104" t="s">
        <v>100</v>
      </c>
      <c r="AA42">
        <v>0</v>
      </c>
    </row>
    <row r="43" spans="2:27" x14ac:dyDescent="0.3">
      <c r="B43" t="s">
        <v>156</v>
      </c>
      <c r="C43" t="s">
        <v>157</v>
      </c>
      <c r="D43" s="103">
        <v>45661</v>
      </c>
      <c r="E43" s="105" t="s">
        <v>103</v>
      </c>
      <c r="F43">
        <v>10</v>
      </c>
      <c r="I43" t="s">
        <v>156</v>
      </c>
      <c r="J43" t="s">
        <v>157</v>
      </c>
      <c r="K43" s="103">
        <v>45661</v>
      </c>
      <c r="L43" s="105" t="s">
        <v>103</v>
      </c>
      <c r="M43">
        <v>10</v>
      </c>
      <c r="P43" t="s">
        <v>156</v>
      </c>
      <c r="Q43" t="s">
        <v>157</v>
      </c>
      <c r="R43" s="103">
        <v>45661</v>
      </c>
      <c r="S43" s="105" t="s">
        <v>103</v>
      </c>
      <c r="T43">
        <v>10</v>
      </c>
      <c r="W43" t="s">
        <v>156</v>
      </c>
      <c r="X43" t="s">
        <v>157</v>
      </c>
      <c r="Y43" s="103">
        <v>45661</v>
      </c>
      <c r="Z43" s="105" t="s">
        <v>103</v>
      </c>
      <c r="AA43">
        <v>10</v>
      </c>
    </row>
    <row r="44" spans="2:27" x14ac:dyDescent="0.3">
      <c r="B44" t="s">
        <v>156</v>
      </c>
      <c r="C44" t="s">
        <v>157</v>
      </c>
      <c r="D44" s="103">
        <v>45661</v>
      </c>
      <c r="E44" s="104" t="s">
        <v>97</v>
      </c>
      <c r="F44">
        <v>0</v>
      </c>
      <c r="I44" t="s">
        <v>156</v>
      </c>
      <c r="J44" t="s">
        <v>157</v>
      </c>
      <c r="K44" s="103">
        <v>45661</v>
      </c>
      <c r="L44" s="104" t="s">
        <v>97</v>
      </c>
      <c r="M44">
        <v>0</v>
      </c>
      <c r="P44" t="s">
        <v>156</v>
      </c>
      <c r="Q44" t="s">
        <v>157</v>
      </c>
      <c r="R44" s="103">
        <v>45661</v>
      </c>
      <c r="S44" s="104" t="s">
        <v>97</v>
      </c>
      <c r="T44">
        <v>0</v>
      </c>
      <c r="W44" t="s">
        <v>156</v>
      </c>
      <c r="X44" t="s">
        <v>157</v>
      </c>
      <c r="Y44" s="103">
        <v>45661</v>
      </c>
      <c r="Z44" s="104" t="s">
        <v>97</v>
      </c>
      <c r="AA44">
        <v>0</v>
      </c>
    </row>
    <row r="45" spans="2:27" x14ac:dyDescent="0.3">
      <c r="B45" t="s">
        <v>156</v>
      </c>
      <c r="C45" t="s">
        <v>157</v>
      </c>
      <c r="D45" s="103">
        <v>45661</v>
      </c>
      <c r="E45" s="105" t="s">
        <v>96</v>
      </c>
      <c r="F45">
        <v>0</v>
      </c>
      <c r="I45" t="s">
        <v>156</v>
      </c>
      <c r="J45" t="s">
        <v>157</v>
      </c>
      <c r="K45" s="103">
        <v>45661</v>
      </c>
      <c r="L45" s="105" t="s">
        <v>96</v>
      </c>
      <c r="M45">
        <v>0</v>
      </c>
      <c r="P45" t="s">
        <v>156</v>
      </c>
      <c r="Q45" t="s">
        <v>157</v>
      </c>
      <c r="R45" s="103">
        <v>45661</v>
      </c>
      <c r="S45" s="105" t="s">
        <v>96</v>
      </c>
      <c r="T45">
        <v>0</v>
      </c>
      <c r="W45" t="s">
        <v>156</v>
      </c>
      <c r="X45" t="s">
        <v>157</v>
      </c>
      <c r="Y45" s="103">
        <v>45661</v>
      </c>
      <c r="Z45" s="105" t="s">
        <v>96</v>
      </c>
      <c r="AA45">
        <v>0</v>
      </c>
    </row>
    <row r="46" spans="2:27" x14ac:dyDescent="0.3">
      <c r="B46" t="s">
        <v>156</v>
      </c>
      <c r="C46" t="s">
        <v>157</v>
      </c>
      <c r="D46" s="103">
        <v>45662</v>
      </c>
      <c r="E46" s="104" t="s">
        <v>93</v>
      </c>
      <c r="F46">
        <v>35</v>
      </c>
      <c r="I46" t="s">
        <v>156</v>
      </c>
      <c r="J46" t="s">
        <v>157</v>
      </c>
      <c r="K46" s="103">
        <v>45662</v>
      </c>
      <c r="L46" s="104" t="s">
        <v>93</v>
      </c>
      <c r="M46">
        <v>35</v>
      </c>
      <c r="P46" t="s">
        <v>156</v>
      </c>
      <c r="Q46" t="s">
        <v>157</v>
      </c>
      <c r="R46" s="103">
        <v>45662</v>
      </c>
      <c r="S46" s="104" t="s">
        <v>93</v>
      </c>
      <c r="T46">
        <v>35</v>
      </c>
      <c r="W46" t="s">
        <v>156</v>
      </c>
      <c r="X46" t="s">
        <v>157</v>
      </c>
      <c r="Y46" s="103">
        <v>45662</v>
      </c>
      <c r="Z46" s="104" t="s">
        <v>93</v>
      </c>
      <c r="AA46">
        <v>35</v>
      </c>
    </row>
    <row r="47" spans="2:27" x14ac:dyDescent="0.3">
      <c r="B47" t="s">
        <v>156</v>
      </c>
      <c r="C47" t="s">
        <v>157</v>
      </c>
      <c r="D47" s="103">
        <v>45662</v>
      </c>
      <c r="E47" s="105" t="s">
        <v>17</v>
      </c>
      <c r="F47">
        <v>15</v>
      </c>
      <c r="I47" t="s">
        <v>156</v>
      </c>
      <c r="J47" t="s">
        <v>157</v>
      </c>
      <c r="K47" s="103">
        <v>45662</v>
      </c>
      <c r="L47" s="105" t="s">
        <v>17</v>
      </c>
      <c r="M47">
        <v>15</v>
      </c>
      <c r="P47" t="s">
        <v>156</v>
      </c>
      <c r="Q47" t="s">
        <v>157</v>
      </c>
      <c r="R47" s="103">
        <v>45662</v>
      </c>
      <c r="S47" s="105" t="s">
        <v>17</v>
      </c>
      <c r="T47">
        <v>15</v>
      </c>
      <c r="W47" t="s">
        <v>156</v>
      </c>
      <c r="X47" t="s">
        <v>157</v>
      </c>
      <c r="Y47" s="103">
        <v>45662</v>
      </c>
      <c r="Z47" s="105" t="s">
        <v>17</v>
      </c>
      <c r="AA47">
        <v>15</v>
      </c>
    </row>
    <row r="48" spans="2:27" x14ac:dyDescent="0.3">
      <c r="B48" t="s">
        <v>156</v>
      </c>
      <c r="C48" t="s">
        <v>157</v>
      </c>
      <c r="D48" s="103">
        <v>45662</v>
      </c>
      <c r="E48" s="104" t="s">
        <v>92</v>
      </c>
      <c r="F48">
        <v>20</v>
      </c>
      <c r="I48" t="s">
        <v>156</v>
      </c>
      <c r="J48" t="s">
        <v>157</v>
      </c>
      <c r="K48" s="103">
        <v>45662</v>
      </c>
      <c r="L48" s="104" t="s">
        <v>92</v>
      </c>
      <c r="M48">
        <v>20</v>
      </c>
      <c r="P48" t="s">
        <v>156</v>
      </c>
      <c r="Q48" t="s">
        <v>157</v>
      </c>
      <c r="R48" s="103">
        <v>45662</v>
      </c>
      <c r="S48" s="104" t="s">
        <v>92</v>
      </c>
      <c r="T48">
        <v>20</v>
      </c>
      <c r="W48" t="s">
        <v>156</v>
      </c>
      <c r="X48" t="s">
        <v>157</v>
      </c>
      <c r="Y48" s="103">
        <v>45662</v>
      </c>
      <c r="Z48" s="104" t="s">
        <v>92</v>
      </c>
      <c r="AA48">
        <v>20</v>
      </c>
    </row>
    <row r="49" spans="2:27" x14ac:dyDescent="0.3">
      <c r="B49" t="s">
        <v>156</v>
      </c>
      <c r="C49" t="s">
        <v>157</v>
      </c>
      <c r="D49" s="103">
        <v>45662</v>
      </c>
      <c r="E49" s="105" t="s">
        <v>16</v>
      </c>
      <c r="F49">
        <v>30</v>
      </c>
      <c r="I49" t="s">
        <v>156</v>
      </c>
      <c r="J49" t="s">
        <v>157</v>
      </c>
      <c r="K49" s="103">
        <v>45662</v>
      </c>
      <c r="L49" s="105" t="s">
        <v>16</v>
      </c>
      <c r="M49">
        <v>30</v>
      </c>
      <c r="P49" t="s">
        <v>156</v>
      </c>
      <c r="Q49" t="s">
        <v>157</v>
      </c>
      <c r="R49" s="103">
        <v>45662</v>
      </c>
      <c r="S49" s="105" t="s">
        <v>16</v>
      </c>
      <c r="T49">
        <v>30</v>
      </c>
      <c r="W49" t="s">
        <v>156</v>
      </c>
      <c r="X49" t="s">
        <v>157</v>
      </c>
      <c r="Y49" s="103">
        <v>45662</v>
      </c>
      <c r="Z49" s="105" t="s">
        <v>16</v>
      </c>
      <c r="AA49">
        <v>30</v>
      </c>
    </row>
    <row r="50" spans="2:27" x14ac:dyDescent="0.3">
      <c r="B50" t="s">
        <v>156</v>
      </c>
      <c r="C50" t="s">
        <v>157</v>
      </c>
      <c r="D50" s="103">
        <v>45662</v>
      </c>
      <c r="E50" s="104" t="s">
        <v>20</v>
      </c>
      <c r="F50">
        <v>0</v>
      </c>
      <c r="I50" t="s">
        <v>156</v>
      </c>
      <c r="J50" t="s">
        <v>157</v>
      </c>
      <c r="K50" s="103">
        <v>45662</v>
      </c>
      <c r="L50" s="104" t="s">
        <v>20</v>
      </c>
      <c r="M50">
        <v>0</v>
      </c>
      <c r="P50" t="s">
        <v>156</v>
      </c>
      <c r="Q50" t="s">
        <v>157</v>
      </c>
      <c r="R50" s="103">
        <v>45662</v>
      </c>
      <c r="S50" s="104" t="s">
        <v>20</v>
      </c>
      <c r="T50">
        <v>0</v>
      </c>
      <c r="W50" t="s">
        <v>156</v>
      </c>
      <c r="X50" t="s">
        <v>157</v>
      </c>
      <c r="Y50" s="103">
        <v>45662</v>
      </c>
      <c r="Z50" s="104" t="s">
        <v>20</v>
      </c>
      <c r="AA50">
        <v>0</v>
      </c>
    </row>
    <row r="51" spans="2:27" x14ac:dyDescent="0.3">
      <c r="B51" t="s">
        <v>156</v>
      </c>
      <c r="C51" t="s">
        <v>157</v>
      </c>
      <c r="D51" s="103">
        <v>45662</v>
      </c>
      <c r="E51" s="105" t="s">
        <v>95</v>
      </c>
      <c r="F51">
        <v>0</v>
      </c>
      <c r="I51" t="s">
        <v>156</v>
      </c>
      <c r="J51" t="s">
        <v>157</v>
      </c>
      <c r="K51" s="103">
        <v>45662</v>
      </c>
      <c r="L51" s="105" t="s">
        <v>95</v>
      </c>
      <c r="M51">
        <v>0</v>
      </c>
      <c r="P51" t="s">
        <v>156</v>
      </c>
      <c r="Q51" t="s">
        <v>157</v>
      </c>
      <c r="R51" s="103">
        <v>45662</v>
      </c>
      <c r="S51" s="105" t="s">
        <v>95</v>
      </c>
      <c r="T51">
        <v>0</v>
      </c>
      <c r="W51" t="s">
        <v>156</v>
      </c>
      <c r="X51" t="s">
        <v>157</v>
      </c>
      <c r="Y51" s="103">
        <v>45662</v>
      </c>
      <c r="Z51" s="105" t="s">
        <v>95</v>
      </c>
      <c r="AA51">
        <v>0</v>
      </c>
    </row>
    <row r="52" spans="2:27" x14ac:dyDescent="0.3">
      <c r="B52" t="s">
        <v>156</v>
      </c>
      <c r="C52" t="s">
        <v>157</v>
      </c>
      <c r="D52" s="103">
        <v>45662</v>
      </c>
      <c r="E52" s="104" t="s">
        <v>100</v>
      </c>
      <c r="F52">
        <v>0</v>
      </c>
      <c r="I52" t="s">
        <v>156</v>
      </c>
      <c r="J52" t="s">
        <v>157</v>
      </c>
      <c r="K52" s="103">
        <v>45662</v>
      </c>
      <c r="L52" s="104" t="s">
        <v>100</v>
      </c>
      <c r="M52">
        <v>0</v>
      </c>
      <c r="P52" t="s">
        <v>156</v>
      </c>
      <c r="Q52" t="s">
        <v>157</v>
      </c>
      <c r="R52" s="103">
        <v>45662</v>
      </c>
      <c r="S52" s="104" t="s">
        <v>100</v>
      </c>
      <c r="T52">
        <v>0</v>
      </c>
      <c r="W52" t="s">
        <v>156</v>
      </c>
      <c r="X52" t="s">
        <v>157</v>
      </c>
      <c r="Y52" s="103">
        <v>45662</v>
      </c>
      <c r="Z52" s="104" t="s">
        <v>100</v>
      </c>
      <c r="AA52">
        <v>0</v>
      </c>
    </row>
    <row r="53" spans="2:27" x14ac:dyDescent="0.3">
      <c r="B53" t="s">
        <v>156</v>
      </c>
      <c r="C53" t="s">
        <v>157</v>
      </c>
      <c r="D53" s="103">
        <v>45662</v>
      </c>
      <c r="E53" s="105" t="s">
        <v>103</v>
      </c>
      <c r="F53">
        <v>0</v>
      </c>
      <c r="I53" t="s">
        <v>156</v>
      </c>
      <c r="J53" t="s">
        <v>157</v>
      </c>
      <c r="K53" s="103">
        <v>45662</v>
      </c>
      <c r="L53" s="105" t="s">
        <v>103</v>
      </c>
      <c r="M53">
        <v>0</v>
      </c>
      <c r="P53" t="s">
        <v>156</v>
      </c>
      <c r="Q53" t="s">
        <v>157</v>
      </c>
      <c r="R53" s="103">
        <v>45662</v>
      </c>
      <c r="S53" s="105" t="s">
        <v>103</v>
      </c>
      <c r="T53">
        <v>0</v>
      </c>
      <c r="W53" t="s">
        <v>156</v>
      </c>
      <c r="X53" t="s">
        <v>157</v>
      </c>
      <c r="Y53" s="103">
        <v>45662</v>
      </c>
      <c r="Z53" s="105" t="s">
        <v>103</v>
      </c>
      <c r="AA53">
        <v>0</v>
      </c>
    </row>
    <row r="54" spans="2:27" x14ac:dyDescent="0.3">
      <c r="B54" t="s">
        <v>156</v>
      </c>
      <c r="C54" t="s">
        <v>157</v>
      </c>
      <c r="D54" s="103">
        <v>45662</v>
      </c>
      <c r="E54" s="104" t="s">
        <v>97</v>
      </c>
      <c r="F54">
        <v>0</v>
      </c>
      <c r="I54" t="s">
        <v>156</v>
      </c>
      <c r="J54" t="s">
        <v>157</v>
      </c>
      <c r="K54" s="103">
        <v>45662</v>
      </c>
      <c r="L54" s="104" t="s">
        <v>97</v>
      </c>
      <c r="M54">
        <v>0</v>
      </c>
      <c r="P54" t="s">
        <v>156</v>
      </c>
      <c r="Q54" t="s">
        <v>157</v>
      </c>
      <c r="R54" s="103">
        <v>45662</v>
      </c>
      <c r="S54" s="104" t="s">
        <v>97</v>
      </c>
      <c r="T54">
        <v>0</v>
      </c>
      <c r="W54" t="s">
        <v>156</v>
      </c>
      <c r="X54" t="s">
        <v>157</v>
      </c>
      <c r="Y54" s="103">
        <v>45662</v>
      </c>
      <c r="Z54" s="104" t="s">
        <v>97</v>
      </c>
      <c r="AA54">
        <v>0</v>
      </c>
    </row>
    <row r="55" spans="2:27" x14ac:dyDescent="0.3">
      <c r="B55" t="s">
        <v>156</v>
      </c>
      <c r="C55" t="s">
        <v>157</v>
      </c>
      <c r="D55" s="103">
        <v>45662</v>
      </c>
      <c r="E55" s="105" t="s">
        <v>96</v>
      </c>
      <c r="F55">
        <v>0</v>
      </c>
      <c r="I55" t="s">
        <v>156</v>
      </c>
      <c r="J55" t="s">
        <v>157</v>
      </c>
      <c r="K55" s="103">
        <v>45662</v>
      </c>
      <c r="L55" s="105" t="s">
        <v>96</v>
      </c>
      <c r="M55">
        <v>0</v>
      </c>
      <c r="P55" t="s">
        <v>156</v>
      </c>
      <c r="Q55" t="s">
        <v>157</v>
      </c>
      <c r="R55" s="103">
        <v>45662</v>
      </c>
      <c r="S55" s="105" t="s">
        <v>96</v>
      </c>
      <c r="T55">
        <v>0</v>
      </c>
      <c r="W55" t="s">
        <v>156</v>
      </c>
      <c r="X55" t="s">
        <v>157</v>
      </c>
      <c r="Y55" s="103">
        <v>45662</v>
      </c>
      <c r="Z55" s="105" t="s">
        <v>96</v>
      </c>
      <c r="AA55">
        <v>0</v>
      </c>
    </row>
    <row r="56" spans="2:27" x14ac:dyDescent="0.3">
      <c r="B56" t="s">
        <v>156</v>
      </c>
      <c r="C56" t="s">
        <v>159</v>
      </c>
      <c r="D56" s="103">
        <v>45665</v>
      </c>
      <c r="E56" s="104" t="s">
        <v>93</v>
      </c>
      <c r="F56">
        <v>15</v>
      </c>
      <c r="I56" t="s">
        <v>156</v>
      </c>
      <c r="J56" t="s">
        <v>159</v>
      </c>
      <c r="K56" s="103">
        <v>45665</v>
      </c>
      <c r="L56" s="104" t="s">
        <v>93</v>
      </c>
      <c r="M56">
        <v>15</v>
      </c>
      <c r="P56" t="s">
        <v>156</v>
      </c>
      <c r="Q56" t="s">
        <v>159</v>
      </c>
      <c r="R56" s="103">
        <v>45665</v>
      </c>
      <c r="S56" s="104" t="s">
        <v>93</v>
      </c>
      <c r="T56">
        <v>15</v>
      </c>
      <c r="W56" t="s">
        <v>156</v>
      </c>
      <c r="X56" t="s">
        <v>159</v>
      </c>
      <c r="Y56" s="103">
        <v>45665</v>
      </c>
      <c r="Z56" s="104" t="s">
        <v>93</v>
      </c>
      <c r="AA56">
        <v>15</v>
      </c>
    </row>
    <row r="57" spans="2:27" x14ac:dyDescent="0.3">
      <c r="B57" t="s">
        <v>156</v>
      </c>
      <c r="C57" t="s">
        <v>159</v>
      </c>
      <c r="D57" s="103">
        <v>45665</v>
      </c>
      <c r="E57" s="105" t="s">
        <v>17</v>
      </c>
      <c r="F57">
        <v>10</v>
      </c>
      <c r="I57" t="s">
        <v>156</v>
      </c>
      <c r="J57" t="s">
        <v>159</v>
      </c>
      <c r="K57" s="103">
        <v>45665</v>
      </c>
      <c r="L57" s="105" t="s">
        <v>17</v>
      </c>
      <c r="M57">
        <v>10</v>
      </c>
      <c r="P57" t="s">
        <v>156</v>
      </c>
      <c r="Q57" t="s">
        <v>159</v>
      </c>
      <c r="R57" s="103">
        <v>45665</v>
      </c>
      <c r="S57" s="105" t="s">
        <v>17</v>
      </c>
      <c r="T57">
        <v>10</v>
      </c>
      <c r="W57" t="s">
        <v>156</v>
      </c>
      <c r="X57" t="s">
        <v>159</v>
      </c>
      <c r="Y57" s="103">
        <v>45665</v>
      </c>
      <c r="Z57" s="105" t="s">
        <v>17</v>
      </c>
      <c r="AA57">
        <v>10</v>
      </c>
    </row>
    <row r="58" spans="2:27" x14ac:dyDescent="0.3">
      <c r="B58" t="s">
        <v>156</v>
      </c>
      <c r="C58" t="s">
        <v>159</v>
      </c>
      <c r="D58" s="103">
        <v>45665</v>
      </c>
      <c r="E58" s="104" t="s">
        <v>92</v>
      </c>
      <c r="F58">
        <v>10</v>
      </c>
      <c r="I58" t="s">
        <v>156</v>
      </c>
      <c r="J58" t="s">
        <v>159</v>
      </c>
      <c r="K58" s="103">
        <v>45665</v>
      </c>
      <c r="L58" s="104" t="s">
        <v>92</v>
      </c>
      <c r="M58">
        <v>10</v>
      </c>
      <c r="P58" t="s">
        <v>156</v>
      </c>
      <c r="Q58" t="s">
        <v>159</v>
      </c>
      <c r="R58" s="103">
        <v>45665</v>
      </c>
      <c r="S58" s="104" t="s">
        <v>92</v>
      </c>
      <c r="T58">
        <v>10</v>
      </c>
      <c r="W58" t="s">
        <v>156</v>
      </c>
      <c r="X58" t="s">
        <v>159</v>
      </c>
      <c r="Y58" s="103">
        <v>45665</v>
      </c>
      <c r="Z58" s="104" t="s">
        <v>92</v>
      </c>
      <c r="AA58">
        <v>10</v>
      </c>
    </row>
    <row r="59" spans="2:27" x14ac:dyDescent="0.3">
      <c r="B59" t="s">
        <v>156</v>
      </c>
      <c r="C59" t="s">
        <v>159</v>
      </c>
      <c r="D59" s="103">
        <v>45665</v>
      </c>
      <c r="E59" s="105" t="s">
        <v>16</v>
      </c>
      <c r="F59">
        <v>20</v>
      </c>
      <c r="I59" t="s">
        <v>156</v>
      </c>
      <c r="J59" t="s">
        <v>159</v>
      </c>
      <c r="K59" s="103">
        <v>45665</v>
      </c>
      <c r="L59" s="105" t="s">
        <v>16</v>
      </c>
      <c r="M59">
        <v>20</v>
      </c>
      <c r="P59" t="s">
        <v>156</v>
      </c>
      <c r="Q59" t="s">
        <v>159</v>
      </c>
      <c r="R59" s="103">
        <v>45665</v>
      </c>
      <c r="S59" s="105" t="s">
        <v>16</v>
      </c>
      <c r="T59">
        <v>20</v>
      </c>
      <c r="W59" t="s">
        <v>156</v>
      </c>
      <c r="X59" t="s">
        <v>159</v>
      </c>
      <c r="Y59" s="103">
        <v>45665</v>
      </c>
      <c r="Z59" s="105" t="s">
        <v>16</v>
      </c>
      <c r="AA59">
        <v>20</v>
      </c>
    </row>
    <row r="60" spans="2:27" x14ac:dyDescent="0.3">
      <c r="B60" t="s">
        <v>156</v>
      </c>
      <c r="C60" t="s">
        <v>159</v>
      </c>
      <c r="D60" s="103">
        <v>45665</v>
      </c>
      <c r="E60" s="104" t="s">
        <v>20</v>
      </c>
      <c r="F60">
        <v>15</v>
      </c>
      <c r="I60" t="s">
        <v>156</v>
      </c>
      <c r="J60" t="s">
        <v>159</v>
      </c>
      <c r="K60" s="103">
        <v>45665</v>
      </c>
      <c r="L60" s="104" t="s">
        <v>20</v>
      </c>
      <c r="M60">
        <v>15</v>
      </c>
      <c r="P60" t="s">
        <v>156</v>
      </c>
      <c r="Q60" t="s">
        <v>159</v>
      </c>
      <c r="R60" s="103">
        <v>45665</v>
      </c>
      <c r="S60" s="104" t="s">
        <v>20</v>
      </c>
      <c r="T60">
        <v>15</v>
      </c>
      <c r="W60" t="s">
        <v>156</v>
      </c>
      <c r="X60" t="s">
        <v>159</v>
      </c>
      <c r="Y60" s="103">
        <v>45665</v>
      </c>
      <c r="Z60" s="104" t="s">
        <v>20</v>
      </c>
      <c r="AA60">
        <v>15</v>
      </c>
    </row>
    <row r="61" spans="2:27" x14ac:dyDescent="0.3">
      <c r="B61" t="s">
        <v>156</v>
      </c>
      <c r="C61" t="s">
        <v>159</v>
      </c>
      <c r="D61" s="103">
        <v>45665</v>
      </c>
      <c r="E61" s="105" t="s">
        <v>95</v>
      </c>
      <c r="F61">
        <v>20</v>
      </c>
      <c r="I61" t="s">
        <v>156</v>
      </c>
      <c r="J61" t="s">
        <v>159</v>
      </c>
      <c r="K61" s="103">
        <v>45665</v>
      </c>
      <c r="L61" s="105" t="s">
        <v>95</v>
      </c>
      <c r="M61">
        <v>20</v>
      </c>
      <c r="P61" t="s">
        <v>156</v>
      </c>
      <c r="Q61" t="s">
        <v>159</v>
      </c>
      <c r="R61" s="103">
        <v>45665</v>
      </c>
      <c r="S61" s="105" t="s">
        <v>95</v>
      </c>
      <c r="T61">
        <v>20</v>
      </c>
      <c r="W61" t="s">
        <v>156</v>
      </c>
      <c r="X61" t="s">
        <v>159</v>
      </c>
      <c r="Y61" s="103">
        <v>45665</v>
      </c>
      <c r="Z61" s="105" t="s">
        <v>95</v>
      </c>
      <c r="AA61">
        <v>20</v>
      </c>
    </row>
    <row r="62" spans="2:27" x14ac:dyDescent="0.3">
      <c r="B62" t="s">
        <v>156</v>
      </c>
      <c r="C62" t="s">
        <v>159</v>
      </c>
      <c r="D62" s="103">
        <v>45665</v>
      </c>
      <c r="E62" s="104" t="s">
        <v>100</v>
      </c>
      <c r="F62">
        <v>10</v>
      </c>
      <c r="I62" t="s">
        <v>156</v>
      </c>
      <c r="J62" t="s">
        <v>159</v>
      </c>
      <c r="K62" s="103">
        <v>45665</v>
      </c>
      <c r="L62" s="104" t="s">
        <v>100</v>
      </c>
      <c r="M62">
        <v>10</v>
      </c>
      <c r="P62" t="s">
        <v>156</v>
      </c>
      <c r="Q62" t="s">
        <v>159</v>
      </c>
      <c r="R62" s="103">
        <v>45665</v>
      </c>
      <c r="S62" s="104" t="s">
        <v>100</v>
      </c>
      <c r="T62">
        <v>10</v>
      </c>
      <c r="W62" t="s">
        <v>156</v>
      </c>
      <c r="X62" t="s">
        <v>159</v>
      </c>
      <c r="Y62" s="103">
        <v>45665</v>
      </c>
      <c r="Z62" s="104" t="s">
        <v>100</v>
      </c>
      <c r="AA62">
        <v>10</v>
      </c>
    </row>
    <row r="63" spans="2:27" x14ac:dyDescent="0.3">
      <c r="B63" t="s">
        <v>156</v>
      </c>
      <c r="C63" t="s">
        <v>159</v>
      </c>
      <c r="D63" s="103">
        <v>45665</v>
      </c>
      <c r="E63" s="105" t="s">
        <v>103</v>
      </c>
      <c r="F63">
        <v>0</v>
      </c>
      <c r="I63" t="s">
        <v>156</v>
      </c>
      <c r="J63" t="s">
        <v>159</v>
      </c>
      <c r="K63" s="103">
        <v>45665</v>
      </c>
      <c r="L63" s="105" t="s">
        <v>103</v>
      </c>
      <c r="M63">
        <v>0</v>
      </c>
      <c r="P63" t="s">
        <v>156</v>
      </c>
      <c r="Q63" t="s">
        <v>159</v>
      </c>
      <c r="R63" s="103">
        <v>45665</v>
      </c>
      <c r="S63" s="105" t="s">
        <v>103</v>
      </c>
      <c r="T63">
        <v>0</v>
      </c>
      <c r="W63" t="s">
        <v>156</v>
      </c>
      <c r="X63" t="s">
        <v>159</v>
      </c>
      <c r="Y63" s="103">
        <v>45665</v>
      </c>
      <c r="Z63" s="105" t="s">
        <v>103</v>
      </c>
      <c r="AA63">
        <v>0</v>
      </c>
    </row>
    <row r="64" spans="2:27" x14ac:dyDescent="0.3">
      <c r="B64" t="s">
        <v>156</v>
      </c>
      <c r="C64" t="s">
        <v>158</v>
      </c>
      <c r="D64" s="103">
        <v>45665</v>
      </c>
      <c r="E64" s="104" t="s">
        <v>97</v>
      </c>
      <c r="F64">
        <v>0</v>
      </c>
      <c r="I64" t="s">
        <v>156</v>
      </c>
      <c r="J64" t="s">
        <v>158</v>
      </c>
      <c r="K64" s="103">
        <v>45665</v>
      </c>
      <c r="L64" s="104" t="s">
        <v>97</v>
      </c>
      <c r="M64">
        <v>0</v>
      </c>
      <c r="P64" t="s">
        <v>156</v>
      </c>
      <c r="Q64" t="s">
        <v>158</v>
      </c>
      <c r="R64" s="103">
        <v>45665</v>
      </c>
      <c r="S64" s="104" t="s">
        <v>97</v>
      </c>
      <c r="T64">
        <v>0</v>
      </c>
      <c r="W64" t="s">
        <v>156</v>
      </c>
      <c r="X64" t="s">
        <v>158</v>
      </c>
      <c r="Y64" s="103">
        <v>45665</v>
      </c>
      <c r="Z64" s="104" t="s">
        <v>97</v>
      </c>
      <c r="AA64">
        <v>12</v>
      </c>
    </row>
    <row r="65" spans="2:27" x14ac:dyDescent="0.3">
      <c r="B65" t="s">
        <v>156</v>
      </c>
      <c r="C65" t="s">
        <v>158</v>
      </c>
      <c r="D65" s="103">
        <v>45665</v>
      </c>
      <c r="E65" s="105" t="s">
        <v>96</v>
      </c>
      <c r="F65">
        <v>0</v>
      </c>
      <c r="I65" t="s">
        <v>156</v>
      </c>
      <c r="J65" t="s">
        <v>158</v>
      </c>
      <c r="K65" s="103">
        <v>45665</v>
      </c>
      <c r="L65" s="105" t="s">
        <v>96</v>
      </c>
      <c r="M65">
        <v>0</v>
      </c>
      <c r="P65" t="s">
        <v>156</v>
      </c>
      <c r="Q65" t="s">
        <v>158</v>
      </c>
      <c r="R65" s="103">
        <v>45665</v>
      </c>
      <c r="S65" s="105" t="s">
        <v>96</v>
      </c>
      <c r="T65">
        <v>0</v>
      </c>
      <c r="W65" t="s">
        <v>156</v>
      </c>
      <c r="X65" t="s">
        <v>158</v>
      </c>
      <c r="Y65" s="103">
        <v>45665</v>
      </c>
      <c r="Z65" s="105" t="s">
        <v>96</v>
      </c>
      <c r="AA65">
        <v>0</v>
      </c>
    </row>
    <row r="66" spans="2:27" x14ac:dyDescent="0.3">
      <c r="B66" t="s">
        <v>156</v>
      </c>
      <c r="C66" t="s">
        <v>158</v>
      </c>
      <c r="D66" s="103">
        <v>45666</v>
      </c>
      <c r="E66" s="104" t="s">
        <v>93</v>
      </c>
      <c r="F66">
        <v>0</v>
      </c>
      <c r="I66" t="s">
        <v>156</v>
      </c>
      <c r="J66" t="s">
        <v>158</v>
      </c>
      <c r="K66" s="103">
        <v>45666</v>
      </c>
      <c r="L66" s="104" t="s">
        <v>93</v>
      </c>
      <c r="M66">
        <v>0</v>
      </c>
      <c r="P66" t="s">
        <v>156</v>
      </c>
      <c r="Q66" t="s">
        <v>158</v>
      </c>
      <c r="R66" s="103">
        <v>45666</v>
      </c>
      <c r="S66" s="104" t="s">
        <v>93</v>
      </c>
      <c r="T66">
        <v>0</v>
      </c>
      <c r="W66" t="s">
        <v>156</v>
      </c>
      <c r="X66" t="s">
        <v>158</v>
      </c>
      <c r="Y66" s="103">
        <v>45666</v>
      </c>
      <c r="Z66" s="104" t="s">
        <v>93</v>
      </c>
      <c r="AA66">
        <v>15</v>
      </c>
    </row>
    <row r="67" spans="2:27" x14ac:dyDescent="0.3">
      <c r="B67" t="s">
        <v>156</v>
      </c>
      <c r="C67" t="s">
        <v>158</v>
      </c>
      <c r="D67" s="103">
        <v>45666</v>
      </c>
      <c r="E67" s="105" t="s">
        <v>17</v>
      </c>
      <c r="F67">
        <v>20</v>
      </c>
      <c r="I67" t="s">
        <v>156</v>
      </c>
      <c r="J67" t="s">
        <v>158</v>
      </c>
      <c r="K67" s="103">
        <v>45666</v>
      </c>
      <c r="L67" s="105" t="s">
        <v>17</v>
      </c>
      <c r="M67">
        <v>20</v>
      </c>
      <c r="P67" t="s">
        <v>156</v>
      </c>
      <c r="Q67" t="s">
        <v>158</v>
      </c>
      <c r="R67" s="103">
        <v>45666</v>
      </c>
      <c r="S67" s="105" t="s">
        <v>17</v>
      </c>
      <c r="T67">
        <v>20</v>
      </c>
      <c r="W67" t="s">
        <v>156</v>
      </c>
      <c r="X67" t="s">
        <v>158</v>
      </c>
      <c r="Y67" s="103">
        <v>45666</v>
      </c>
      <c r="Z67" s="105" t="s">
        <v>17</v>
      </c>
      <c r="AA67">
        <v>20</v>
      </c>
    </row>
    <row r="68" spans="2:27" x14ac:dyDescent="0.3">
      <c r="B68" t="s">
        <v>156</v>
      </c>
      <c r="C68" t="s">
        <v>158</v>
      </c>
      <c r="D68" s="103">
        <v>45666</v>
      </c>
      <c r="E68" s="104" t="s">
        <v>92</v>
      </c>
      <c r="F68">
        <v>50</v>
      </c>
      <c r="I68" t="s">
        <v>156</v>
      </c>
      <c r="J68" t="s">
        <v>158</v>
      </c>
      <c r="K68" s="103">
        <v>45666</v>
      </c>
      <c r="L68" s="104" t="s">
        <v>92</v>
      </c>
      <c r="M68">
        <v>50</v>
      </c>
      <c r="P68" t="s">
        <v>156</v>
      </c>
      <c r="Q68" t="s">
        <v>158</v>
      </c>
      <c r="R68" s="103">
        <v>45666</v>
      </c>
      <c r="S68" s="104" t="s">
        <v>92</v>
      </c>
      <c r="T68">
        <v>50</v>
      </c>
      <c r="W68" t="s">
        <v>156</v>
      </c>
      <c r="X68" t="s">
        <v>158</v>
      </c>
      <c r="Y68" s="103">
        <v>45666</v>
      </c>
      <c r="Z68" s="104" t="s">
        <v>92</v>
      </c>
      <c r="AA68">
        <v>5</v>
      </c>
    </row>
    <row r="69" spans="2:27" x14ac:dyDescent="0.3">
      <c r="B69" t="s">
        <v>156</v>
      </c>
      <c r="C69" t="s">
        <v>158</v>
      </c>
      <c r="D69" s="103">
        <v>45666</v>
      </c>
      <c r="E69" s="105" t="s">
        <v>16</v>
      </c>
      <c r="F69">
        <v>10</v>
      </c>
      <c r="I69" t="s">
        <v>156</v>
      </c>
      <c r="J69" t="s">
        <v>158</v>
      </c>
      <c r="K69" s="103">
        <v>45666</v>
      </c>
      <c r="L69" s="105" t="s">
        <v>16</v>
      </c>
      <c r="M69">
        <v>10</v>
      </c>
      <c r="P69" t="s">
        <v>156</v>
      </c>
      <c r="Q69" t="s">
        <v>158</v>
      </c>
      <c r="R69" s="103">
        <v>45666</v>
      </c>
      <c r="S69" s="105" t="s">
        <v>16</v>
      </c>
      <c r="T69">
        <v>10</v>
      </c>
      <c r="W69" t="s">
        <v>156</v>
      </c>
      <c r="X69" t="s">
        <v>158</v>
      </c>
      <c r="Y69" s="103">
        <v>45666</v>
      </c>
      <c r="Z69" s="105" t="s">
        <v>16</v>
      </c>
      <c r="AA69">
        <v>10</v>
      </c>
    </row>
    <row r="70" spans="2:27" x14ac:dyDescent="0.3">
      <c r="B70" t="s">
        <v>156</v>
      </c>
      <c r="C70" t="s">
        <v>158</v>
      </c>
      <c r="D70" s="103">
        <v>45666</v>
      </c>
      <c r="E70" s="104" t="s">
        <v>20</v>
      </c>
      <c r="F70">
        <v>0</v>
      </c>
      <c r="I70" t="s">
        <v>156</v>
      </c>
      <c r="J70" t="s">
        <v>158</v>
      </c>
      <c r="K70" s="103">
        <v>45666</v>
      </c>
      <c r="L70" s="104" t="s">
        <v>20</v>
      </c>
      <c r="M70">
        <v>0</v>
      </c>
      <c r="P70" t="s">
        <v>156</v>
      </c>
      <c r="Q70" t="s">
        <v>158</v>
      </c>
      <c r="R70" s="103">
        <v>45666</v>
      </c>
      <c r="S70" s="104" t="s">
        <v>20</v>
      </c>
      <c r="T70">
        <v>0</v>
      </c>
      <c r="W70" t="s">
        <v>156</v>
      </c>
      <c r="X70" t="s">
        <v>158</v>
      </c>
      <c r="Y70" s="103">
        <v>45666</v>
      </c>
      <c r="Z70" s="104" t="s">
        <v>20</v>
      </c>
      <c r="AA70">
        <v>15</v>
      </c>
    </row>
    <row r="71" spans="2:27" x14ac:dyDescent="0.3">
      <c r="B71" t="s">
        <v>156</v>
      </c>
      <c r="C71" t="s">
        <v>158</v>
      </c>
      <c r="D71" s="103">
        <v>45666</v>
      </c>
      <c r="E71" s="105" t="s">
        <v>95</v>
      </c>
      <c r="F71">
        <v>10</v>
      </c>
      <c r="I71" t="s">
        <v>156</v>
      </c>
      <c r="J71" t="s">
        <v>158</v>
      </c>
      <c r="K71" s="103">
        <v>45666</v>
      </c>
      <c r="L71" s="105" t="s">
        <v>95</v>
      </c>
      <c r="M71">
        <v>10</v>
      </c>
      <c r="P71" t="s">
        <v>156</v>
      </c>
      <c r="Q71" t="s">
        <v>158</v>
      </c>
      <c r="R71" s="103">
        <v>45666</v>
      </c>
      <c r="S71" s="105" t="s">
        <v>95</v>
      </c>
      <c r="T71">
        <v>10</v>
      </c>
      <c r="W71" t="s">
        <v>156</v>
      </c>
      <c r="X71" t="s">
        <v>158</v>
      </c>
      <c r="Y71" s="103">
        <v>45666</v>
      </c>
      <c r="Z71" s="105" t="s">
        <v>95</v>
      </c>
      <c r="AA71">
        <v>10</v>
      </c>
    </row>
    <row r="72" spans="2:27" x14ac:dyDescent="0.3">
      <c r="B72" t="s">
        <v>156</v>
      </c>
      <c r="C72" t="s">
        <v>158</v>
      </c>
      <c r="D72" s="103">
        <v>45666</v>
      </c>
      <c r="E72" s="104" t="s">
        <v>100</v>
      </c>
      <c r="F72">
        <v>0</v>
      </c>
      <c r="I72" t="s">
        <v>156</v>
      </c>
      <c r="J72" t="s">
        <v>158</v>
      </c>
      <c r="K72" s="103">
        <v>45666</v>
      </c>
      <c r="L72" s="104" t="s">
        <v>100</v>
      </c>
      <c r="M72">
        <v>0</v>
      </c>
      <c r="P72" t="s">
        <v>156</v>
      </c>
      <c r="Q72" t="s">
        <v>158</v>
      </c>
      <c r="R72" s="103">
        <v>45666</v>
      </c>
      <c r="S72" s="104" t="s">
        <v>100</v>
      </c>
      <c r="T72">
        <v>0</v>
      </c>
      <c r="W72" t="s">
        <v>156</v>
      </c>
      <c r="X72" t="s">
        <v>158</v>
      </c>
      <c r="Y72" s="103">
        <v>45666</v>
      </c>
      <c r="Z72" s="104" t="s">
        <v>100</v>
      </c>
      <c r="AA72">
        <v>0</v>
      </c>
    </row>
    <row r="73" spans="2:27" x14ac:dyDescent="0.3">
      <c r="B73" t="s">
        <v>156</v>
      </c>
      <c r="C73" t="s">
        <v>158</v>
      </c>
      <c r="D73" s="103">
        <v>45666</v>
      </c>
      <c r="E73" s="105" t="s">
        <v>103</v>
      </c>
      <c r="F73">
        <v>10</v>
      </c>
      <c r="I73" t="s">
        <v>156</v>
      </c>
      <c r="J73" t="s">
        <v>158</v>
      </c>
      <c r="K73" s="103">
        <v>45666</v>
      </c>
      <c r="L73" s="105" t="s">
        <v>103</v>
      </c>
      <c r="M73">
        <v>5</v>
      </c>
      <c r="P73" t="s">
        <v>156</v>
      </c>
      <c r="Q73" t="s">
        <v>158</v>
      </c>
      <c r="R73" s="103">
        <v>45666</v>
      </c>
      <c r="S73" s="105" t="s">
        <v>103</v>
      </c>
      <c r="T73">
        <v>10</v>
      </c>
      <c r="W73" t="s">
        <v>156</v>
      </c>
      <c r="X73" t="s">
        <v>158</v>
      </c>
      <c r="Y73" s="103">
        <v>45666</v>
      </c>
      <c r="Z73" s="105" t="s">
        <v>103</v>
      </c>
      <c r="AA73">
        <v>10</v>
      </c>
    </row>
    <row r="74" spans="2:27" x14ac:dyDescent="0.3">
      <c r="B74" t="s">
        <v>156</v>
      </c>
      <c r="C74" t="s">
        <v>158</v>
      </c>
      <c r="D74" s="103">
        <v>45666</v>
      </c>
      <c r="E74" s="104" t="s">
        <v>97</v>
      </c>
      <c r="F74">
        <v>0</v>
      </c>
      <c r="I74" t="s">
        <v>156</v>
      </c>
      <c r="J74" t="s">
        <v>158</v>
      </c>
      <c r="K74" s="103">
        <v>45666</v>
      </c>
      <c r="L74" s="104" t="s">
        <v>97</v>
      </c>
      <c r="M74">
        <v>5</v>
      </c>
      <c r="P74" t="s">
        <v>156</v>
      </c>
      <c r="Q74" t="s">
        <v>158</v>
      </c>
      <c r="R74" s="103">
        <v>45666</v>
      </c>
      <c r="S74" s="104" t="s">
        <v>97</v>
      </c>
      <c r="T74">
        <v>0</v>
      </c>
      <c r="W74" t="s">
        <v>156</v>
      </c>
      <c r="X74" t="s">
        <v>158</v>
      </c>
      <c r="Y74" s="103">
        <v>45666</v>
      </c>
      <c r="Z74" s="104" t="s">
        <v>97</v>
      </c>
      <c r="AA74">
        <v>10</v>
      </c>
    </row>
    <row r="75" spans="2:27" x14ac:dyDescent="0.3">
      <c r="B75" t="s">
        <v>156</v>
      </c>
      <c r="C75" t="s">
        <v>158</v>
      </c>
      <c r="D75" s="103">
        <v>45666</v>
      </c>
      <c r="E75" s="105" t="s">
        <v>96</v>
      </c>
      <c r="F75">
        <v>0</v>
      </c>
      <c r="I75" t="s">
        <v>156</v>
      </c>
      <c r="J75" t="s">
        <v>158</v>
      </c>
      <c r="K75" s="103">
        <v>45666</v>
      </c>
      <c r="L75" s="105" t="s">
        <v>96</v>
      </c>
      <c r="M75">
        <v>5</v>
      </c>
      <c r="P75" t="s">
        <v>156</v>
      </c>
      <c r="Q75" t="s">
        <v>158</v>
      </c>
      <c r="R75" s="103">
        <v>45666</v>
      </c>
      <c r="S75" s="105" t="s">
        <v>96</v>
      </c>
      <c r="T75">
        <v>0</v>
      </c>
      <c r="W75" t="s">
        <v>156</v>
      </c>
      <c r="X75" t="s">
        <v>158</v>
      </c>
      <c r="Y75" s="103">
        <v>45666</v>
      </c>
      <c r="Z75" s="105" t="s">
        <v>96</v>
      </c>
      <c r="AA75">
        <v>0</v>
      </c>
    </row>
    <row r="76" spans="2:27" x14ac:dyDescent="0.3">
      <c r="B76" t="s">
        <v>156</v>
      </c>
      <c r="C76" t="s">
        <v>158</v>
      </c>
      <c r="D76" s="103">
        <v>45667</v>
      </c>
      <c r="E76" s="104" t="s">
        <v>93</v>
      </c>
      <c r="F76">
        <v>35</v>
      </c>
      <c r="I76" t="s">
        <v>156</v>
      </c>
      <c r="J76" t="s">
        <v>158</v>
      </c>
      <c r="K76" s="103">
        <v>45667</v>
      </c>
      <c r="L76" s="104" t="s">
        <v>93</v>
      </c>
      <c r="M76">
        <v>30</v>
      </c>
      <c r="P76" t="s">
        <v>156</v>
      </c>
      <c r="Q76" t="s">
        <v>158</v>
      </c>
      <c r="R76" s="103">
        <v>45667</v>
      </c>
      <c r="S76" s="104" t="s">
        <v>93</v>
      </c>
      <c r="T76">
        <v>35</v>
      </c>
      <c r="W76" t="s">
        <v>156</v>
      </c>
      <c r="X76" t="s">
        <v>158</v>
      </c>
      <c r="Y76" s="103">
        <v>45667</v>
      </c>
      <c r="Z76" s="104" t="s">
        <v>93</v>
      </c>
      <c r="AA76">
        <v>35</v>
      </c>
    </row>
    <row r="77" spans="2:27" x14ac:dyDescent="0.3">
      <c r="B77" t="s">
        <v>156</v>
      </c>
      <c r="C77" t="s">
        <v>158</v>
      </c>
      <c r="D77" s="103">
        <v>45667</v>
      </c>
      <c r="E77" s="105" t="s">
        <v>17</v>
      </c>
      <c r="F77">
        <v>15</v>
      </c>
      <c r="I77" t="s">
        <v>156</v>
      </c>
      <c r="J77" t="s">
        <v>158</v>
      </c>
      <c r="K77" s="103">
        <v>45667</v>
      </c>
      <c r="L77" s="105" t="s">
        <v>17</v>
      </c>
      <c r="M77">
        <v>15</v>
      </c>
      <c r="P77" t="s">
        <v>156</v>
      </c>
      <c r="Q77" t="s">
        <v>158</v>
      </c>
      <c r="R77" s="103">
        <v>45667</v>
      </c>
      <c r="S77" s="105" t="s">
        <v>17</v>
      </c>
      <c r="T77">
        <v>15</v>
      </c>
      <c r="W77" t="s">
        <v>156</v>
      </c>
      <c r="X77" t="s">
        <v>158</v>
      </c>
      <c r="Y77" s="103">
        <v>45667</v>
      </c>
      <c r="Z77" s="105" t="s">
        <v>17</v>
      </c>
      <c r="AA77">
        <v>15</v>
      </c>
    </row>
    <row r="78" spans="2:27" x14ac:dyDescent="0.3">
      <c r="B78" t="s">
        <v>156</v>
      </c>
      <c r="C78" t="s">
        <v>158</v>
      </c>
      <c r="D78" s="103">
        <v>45667</v>
      </c>
      <c r="E78" s="104" t="s">
        <v>92</v>
      </c>
      <c r="F78">
        <v>20</v>
      </c>
      <c r="I78" t="s">
        <v>156</v>
      </c>
      <c r="J78" t="s">
        <v>158</v>
      </c>
      <c r="K78" s="103">
        <v>45667</v>
      </c>
      <c r="L78" s="104" t="s">
        <v>92</v>
      </c>
      <c r="M78">
        <v>20</v>
      </c>
      <c r="P78" t="s">
        <v>156</v>
      </c>
      <c r="Q78" t="s">
        <v>158</v>
      </c>
      <c r="R78" s="103">
        <v>45667</v>
      </c>
      <c r="S78" s="104" t="s">
        <v>92</v>
      </c>
      <c r="T78">
        <v>20</v>
      </c>
      <c r="W78" t="s">
        <v>156</v>
      </c>
      <c r="X78" t="s">
        <v>158</v>
      </c>
      <c r="Y78" s="103">
        <v>45667</v>
      </c>
      <c r="Z78" s="104" t="s">
        <v>92</v>
      </c>
      <c r="AA78">
        <v>20</v>
      </c>
    </row>
    <row r="79" spans="2:27" x14ac:dyDescent="0.3">
      <c r="B79" t="s">
        <v>156</v>
      </c>
      <c r="C79" t="s">
        <v>158</v>
      </c>
      <c r="D79" s="103">
        <v>45667</v>
      </c>
      <c r="E79" s="105" t="s">
        <v>16</v>
      </c>
      <c r="F79">
        <v>30</v>
      </c>
      <c r="I79" t="s">
        <v>156</v>
      </c>
      <c r="J79" t="s">
        <v>158</v>
      </c>
      <c r="K79" s="103">
        <v>45667</v>
      </c>
      <c r="L79" s="105" t="s">
        <v>16</v>
      </c>
      <c r="M79">
        <v>30</v>
      </c>
      <c r="P79" t="s">
        <v>156</v>
      </c>
      <c r="Q79" t="s">
        <v>158</v>
      </c>
      <c r="R79" s="103">
        <v>45667</v>
      </c>
      <c r="S79" s="105" t="s">
        <v>16</v>
      </c>
      <c r="T79">
        <v>30</v>
      </c>
      <c r="W79" t="s">
        <v>156</v>
      </c>
      <c r="X79" t="s">
        <v>158</v>
      </c>
      <c r="Y79" s="103">
        <v>45667</v>
      </c>
      <c r="Z79" s="105" t="s">
        <v>16</v>
      </c>
      <c r="AA79">
        <v>30</v>
      </c>
    </row>
    <row r="80" spans="2:27" x14ac:dyDescent="0.3">
      <c r="B80" t="s">
        <v>156</v>
      </c>
      <c r="C80" t="s">
        <v>158</v>
      </c>
      <c r="D80" s="103">
        <v>45667</v>
      </c>
      <c r="E80" s="104" t="s">
        <v>20</v>
      </c>
      <c r="F80">
        <v>0</v>
      </c>
      <c r="I80" t="s">
        <v>156</v>
      </c>
      <c r="J80" t="s">
        <v>158</v>
      </c>
      <c r="K80" s="103">
        <v>45667</v>
      </c>
      <c r="L80" s="104" t="s">
        <v>20</v>
      </c>
      <c r="M80">
        <v>0</v>
      </c>
      <c r="P80" t="s">
        <v>156</v>
      </c>
      <c r="Q80" t="s">
        <v>158</v>
      </c>
      <c r="R80" s="103">
        <v>45667</v>
      </c>
      <c r="S80" s="104" t="s">
        <v>20</v>
      </c>
      <c r="T80">
        <v>0</v>
      </c>
      <c r="W80" t="s">
        <v>156</v>
      </c>
      <c r="X80" t="s">
        <v>158</v>
      </c>
      <c r="Y80" s="103">
        <v>45667</v>
      </c>
      <c r="Z80" s="104" t="s">
        <v>20</v>
      </c>
      <c r="AA80">
        <v>0</v>
      </c>
    </row>
    <row r="81" spans="2:27" x14ac:dyDescent="0.3">
      <c r="B81" t="s">
        <v>156</v>
      </c>
      <c r="C81" t="s">
        <v>158</v>
      </c>
      <c r="D81" s="103">
        <v>45667</v>
      </c>
      <c r="E81" s="105" t="s">
        <v>95</v>
      </c>
      <c r="F81">
        <v>0</v>
      </c>
      <c r="I81" t="s">
        <v>156</v>
      </c>
      <c r="J81" t="s">
        <v>158</v>
      </c>
      <c r="K81" s="103">
        <v>45667</v>
      </c>
      <c r="L81" s="105" t="s">
        <v>95</v>
      </c>
      <c r="M81">
        <v>0</v>
      </c>
      <c r="P81" t="s">
        <v>156</v>
      </c>
      <c r="Q81" t="s">
        <v>158</v>
      </c>
      <c r="R81" s="103">
        <v>45667</v>
      </c>
      <c r="S81" s="105" t="s">
        <v>95</v>
      </c>
      <c r="T81">
        <v>0</v>
      </c>
      <c r="W81" t="s">
        <v>156</v>
      </c>
      <c r="X81" t="s">
        <v>158</v>
      </c>
      <c r="Y81" s="103">
        <v>45667</v>
      </c>
      <c r="Z81" s="105" t="s">
        <v>95</v>
      </c>
      <c r="AA81">
        <v>0</v>
      </c>
    </row>
    <row r="82" spans="2:27" x14ac:dyDescent="0.3">
      <c r="B82" t="s">
        <v>156</v>
      </c>
      <c r="C82" t="s">
        <v>158</v>
      </c>
      <c r="D82" s="103">
        <v>45667</v>
      </c>
      <c r="E82" s="104" t="s">
        <v>100</v>
      </c>
      <c r="F82">
        <v>0</v>
      </c>
      <c r="I82" t="s">
        <v>156</v>
      </c>
      <c r="J82" t="s">
        <v>158</v>
      </c>
      <c r="K82" s="103">
        <v>45667</v>
      </c>
      <c r="L82" s="104" t="s">
        <v>100</v>
      </c>
      <c r="M82">
        <v>0</v>
      </c>
      <c r="P82" t="s">
        <v>156</v>
      </c>
      <c r="Q82" t="s">
        <v>158</v>
      </c>
      <c r="R82" s="103">
        <v>45667</v>
      </c>
      <c r="S82" s="104" t="s">
        <v>100</v>
      </c>
      <c r="T82">
        <v>0</v>
      </c>
      <c r="W82" t="s">
        <v>156</v>
      </c>
      <c r="X82" t="s">
        <v>158</v>
      </c>
      <c r="Y82" s="103">
        <v>45667</v>
      </c>
      <c r="Z82" s="104" t="s">
        <v>100</v>
      </c>
      <c r="AA82">
        <v>0</v>
      </c>
    </row>
    <row r="83" spans="2:27" x14ac:dyDescent="0.3">
      <c r="B83" t="s">
        <v>156</v>
      </c>
      <c r="C83" t="s">
        <v>158</v>
      </c>
      <c r="D83" s="103">
        <v>45667</v>
      </c>
      <c r="E83" s="105" t="s">
        <v>103</v>
      </c>
      <c r="F83">
        <v>0</v>
      </c>
      <c r="I83" t="s">
        <v>156</v>
      </c>
      <c r="J83" t="s">
        <v>158</v>
      </c>
      <c r="K83" s="103">
        <v>45667</v>
      </c>
      <c r="L83" s="105" t="s">
        <v>103</v>
      </c>
      <c r="M83">
        <v>0</v>
      </c>
      <c r="P83" t="s">
        <v>156</v>
      </c>
      <c r="Q83" t="s">
        <v>158</v>
      </c>
      <c r="R83" s="103">
        <v>45667</v>
      </c>
      <c r="S83" s="105" t="s">
        <v>103</v>
      </c>
      <c r="T83">
        <v>0</v>
      </c>
      <c r="W83" t="s">
        <v>156</v>
      </c>
      <c r="X83" t="s">
        <v>158</v>
      </c>
      <c r="Y83" s="103">
        <v>45667</v>
      </c>
      <c r="Z83" s="105" t="s">
        <v>103</v>
      </c>
      <c r="AA83">
        <v>0</v>
      </c>
    </row>
    <row r="84" spans="2:27" x14ac:dyDescent="0.3">
      <c r="B84" t="s">
        <v>156</v>
      </c>
      <c r="C84" t="s">
        <v>158</v>
      </c>
      <c r="D84" s="103">
        <v>45667</v>
      </c>
      <c r="E84" s="104" t="s">
        <v>97</v>
      </c>
      <c r="F84">
        <v>0</v>
      </c>
      <c r="I84" t="s">
        <v>156</v>
      </c>
      <c r="J84" t="s">
        <v>158</v>
      </c>
      <c r="K84" s="103">
        <v>45667</v>
      </c>
      <c r="L84" s="104" t="s">
        <v>97</v>
      </c>
      <c r="M84">
        <v>0</v>
      </c>
      <c r="P84" t="s">
        <v>156</v>
      </c>
      <c r="Q84" t="s">
        <v>158</v>
      </c>
      <c r="R84" s="103">
        <v>45667</v>
      </c>
      <c r="S84" s="104" t="s">
        <v>97</v>
      </c>
      <c r="T84">
        <v>0</v>
      </c>
      <c r="W84" t="s">
        <v>156</v>
      </c>
      <c r="X84" t="s">
        <v>158</v>
      </c>
      <c r="Y84" s="103">
        <v>45667</v>
      </c>
      <c r="Z84" s="104" t="s">
        <v>97</v>
      </c>
      <c r="AA84">
        <v>0</v>
      </c>
    </row>
    <row r="85" spans="2:27" x14ac:dyDescent="0.3">
      <c r="B85" t="s">
        <v>156</v>
      </c>
      <c r="C85" t="s">
        <v>159</v>
      </c>
      <c r="D85" s="103">
        <v>45667</v>
      </c>
      <c r="E85" s="105" t="s">
        <v>96</v>
      </c>
      <c r="F85">
        <v>0</v>
      </c>
      <c r="I85" t="s">
        <v>156</v>
      </c>
      <c r="J85" t="s">
        <v>159</v>
      </c>
      <c r="K85" s="103">
        <v>45667</v>
      </c>
      <c r="L85" s="105" t="s">
        <v>96</v>
      </c>
      <c r="M85">
        <v>0</v>
      </c>
      <c r="P85" t="s">
        <v>156</v>
      </c>
      <c r="Q85" t="s">
        <v>159</v>
      </c>
      <c r="R85" s="103">
        <v>45667</v>
      </c>
      <c r="S85" s="105" t="s">
        <v>96</v>
      </c>
      <c r="T85">
        <v>0</v>
      </c>
      <c r="W85" t="s">
        <v>156</v>
      </c>
      <c r="X85" t="s">
        <v>159</v>
      </c>
      <c r="Y85" s="103">
        <v>45667</v>
      </c>
      <c r="Z85" s="105" t="s">
        <v>96</v>
      </c>
      <c r="AA85">
        <v>0</v>
      </c>
    </row>
    <row r="86" spans="2:27" x14ac:dyDescent="0.3">
      <c r="B86" t="s">
        <v>156</v>
      </c>
      <c r="C86" t="s">
        <v>159</v>
      </c>
      <c r="D86" s="103">
        <v>45668</v>
      </c>
      <c r="E86" s="104" t="s">
        <v>93</v>
      </c>
      <c r="F86">
        <v>0</v>
      </c>
      <c r="I86" t="s">
        <v>156</v>
      </c>
      <c r="J86" t="s">
        <v>159</v>
      </c>
      <c r="K86" s="103">
        <v>45668</v>
      </c>
      <c r="L86" s="104" t="s">
        <v>93</v>
      </c>
      <c r="M86">
        <v>0</v>
      </c>
      <c r="P86" t="s">
        <v>156</v>
      </c>
      <c r="Q86" t="s">
        <v>159</v>
      </c>
      <c r="R86" s="103">
        <v>45668</v>
      </c>
      <c r="S86" s="104" t="s">
        <v>93</v>
      </c>
      <c r="T86">
        <v>0</v>
      </c>
      <c r="W86" t="s">
        <v>156</v>
      </c>
      <c r="X86" t="s">
        <v>159</v>
      </c>
      <c r="Y86" s="103">
        <v>45668</v>
      </c>
      <c r="Z86" s="104" t="s">
        <v>93</v>
      </c>
      <c r="AA86">
        <v>0</v>
      </c>
    </row>
    <row r="87" spans="2:27" x14ac:dyDescent="0.3">
      <c r="B87" t="s">
        <v>156</v>
      </c>
      <c r="C87" t="s">
        <v>159</v>
      </c>
      <c r="D87" s="103">
        <v>45668</v>
      </c>
      <c r="E87" s="105" t="s">
        <v>17</v>
      </c>
      <c r="F87">
        <v>20</v>
      </c>
      <c r="I87" t="s">
        <v>156</v>
      </c>
      <c r="J87" t="s">
        <v>159</v>
      </c>
      <c r="K87" s="103">
        <v>45668</v>
      </c>
      <c r="L87" s="105" t="s">
        <v>17</v>
      </c>
      <c r="M87">
        <v>20</v>
      </c>
      <c r="P87" t="s">
        <v>156</v>
      </c>
      <c r="Q87" t="s">
        <v>159</v>
      </c>
      <c r="R87" s="103">
        <v>45668</v>
      </c>
      <c r="S87" s="105" t="s">
        <v>17</v>
      </c>
      <c r="T87">
        <v>20</v>
      </c>
      <c r="W87" t="s">
        <v>156</v>
      </c>
      <c r="X87" t="s">
        <v>159</v>
      </c>
      <c r="Y87" s="103">
        <v>45668</v>
      </c>
      <c r="Z87" s="105" t="s">
        <v>17</v>
      </c>
      <c r="AA87">
        <v>20</v>
      </c>
    </row>
    <row r="88" spans="2:27" x14ac:dyDescent="0.3">
      <c r="B88" t="s">
        <v>156</v>
      </c>
      <c r="C88" t="s">
        <v>159</v>
      </c>
      <c r="D88" s="103">
        <v>45668</v>
      </c>
      <c r="E88" s="104" t="s">
        <v>92</v>
      </c>
      <c r="F88">
        <v>50</v>
      </c>
      <c r="I88" t="s">
        <v>156</v>
      </c>
      <c r="J88" t="s">
        <v>159</v>
      </c>
      <c r="K88" s="103">
        <v>45668</v>
      </c>
      <c r="L88" s="104" t="s">
        <v>92</v>
      </c>
      <c r="M88">
        <v>50</v>
      </c>
      <c r="P88" t="s">
        <v>156</v>
      </c>
      <c r="Q88" t="s">
        <v>159</v>
      </c>
      <c r="R88" s="103">
        <v>45668</v>
      </c>
      <c r="S88" s="104" t="s">
        <v>92</v>
      </c>
      <c r="T88">
        <v>50</v>
      </c>
      <c r="W88" t="s">
        <v>156</v>
      </c>
      <c r="X88" t="s">
        <v>159</v>
      </c>
      <c r="Y88" s="103">
        <v>45668</v>
      </c>
      <c r="Z88" s="104" t="s">
        <v>92</v>
      </c>
      <c r="AA88">
        <v>5</v>
      </c>
    </row>
    <row r="89" spans="2:27" x14ac:dyDescent="0.3">
      <c r="B89" t="s">
        <v>156</v>
      </c>
      <c r="C89" t="s">
        <v>159</v>
      </c>
      <c r="D89" s="103">
        <v>45668</v>
      </c>
      <c r="E89" s="105" t="s">
        <v>16</v>
      </c>
      <c r="F89">
        <v>10</v>
      </c>
      <c r="I89" t="s">
        <v>156</v>
      </c>
      <c r="J89" t="s">
        <v>159</v>
      </c>
      <c r="K89" s="103">
        <v>45668</v>
      </c>
      <c r="L89" s="105" t="s">
        <v>16</v>
      </c>
      <c r="M89">
        <v>10</v>
      </c>
      <c r="P89" t="s">
        <v>156</v>
      </c>
      <c r="Q89" t="s">
        <v>159</v>
      </c>
      <c r="R89" s="103">
        <v>45668</v>
      </c>
      <c r="S89" s="105" t="s">
        <v>16</v>
      </c>
      <c r="T89">
        <v>10</v>
      </c>
      <c r="W89" t="s">
        <v>156</v>
      </c>
      <c r="X89" t="s">
        <v>159</v>
      </c>
      <c r="Y89" s="103">
        <v>45668</v>
      </c>
      <c r="Z89" s="105" t="s">
        <v>16</v>
      </c>
      <c r="AA89">
        <v>10</v>
      </c>
    </row>
    <row r="90" spans="2:27" x14ac:dyDescent="0.3">
      <c r="B90" t="s">
        <v>156</v>
      </c>
      <c r="C90" t="s">
        <v>159</v>
      </c>
      <c r="D90" s="103">
        <v>45668</v>
      </c>
      <c r="E90" s="104" t="s">
        <v>20</v>
      </c>
      <c r="F90">
        <v>0</v>
      </c>
      <c r="I90" t="s">
        <v>156</v>
      </c>
      <c r="J90" t="s">
        <v>159</v>
      </c>
      <c r="K90" s="103">
        <v>45668</v>
      </c>
      <c r="L90" s="104" t="s">
        <v>20</v>
      </c>
      <c r="M90">
        <v>0</v>
      </c>
      <c r="P90" t="s">
        <v>156</v>
      </c>
      <c r="Q90" t="s">
        <v>159</v>
      </c>
      <c r="R90" s="103">
        <v>45668</v>
      </c>
      <c r="S90" s="104" t="s">
        <v>20</v>
      </c>
      <c r="T90">
        <v>0</v>
      </c>
      <c r="W90" t="s">
        <v>156</v>
      </c>
      <c r="X90" t="s">
        <v>159</v>
      </c>
      <c r="Y90" s="103">
        <v>45668</v>
      </c>
      <c r="Z90" s="104" t="s">
        <v>20</v>
      </c>
      <c r="AA90">
        <v>0</v>
      </c>
    </row>
    <row r="91" spans="2:27" x14ac:dyDescent="0.3">
      <c r="B91" t="s">
        <v>156</v>
      </c>
      <c r="C91" t="s">
        <v>159</v>
      </c>
      <c r="D91" s="103">
        <v>45668</v>
      </c>
      <c r="E91" s="105" t="s">
        <v>95</v>
      </c>
      <c r="F91">
        <v>10</v>
      </c>
      <c r="I91" t="s">
        <v>156</v>
      </c>
      <c r="J91" t="s">
        <v>159</v>
      </c>
      <c r="K91" s="103">
        <v>45668</v>
      </c>
      <c r="L91" s="105" t="s">
        <v>95</v>
      </c>
      <c r="M91">
        <v>10</v>
      </c>
      <c r="P91" t="s">
        <v>156</v>
      </c>
      <c r="Q91" t="s">
        <v>159</v>
      </c>
      <c r="R91" s="103">
        <v>45668</v>
      </c>
      <c r="S91" s="105" t="s">
        <v>95</v>
      </c>
      <c r="T91">
        <v>10</v>
      </c>
      <c r="W91" t="s">
        <v>156</v>
      </c>
      <c r="X91" t="s">
        <v>159</v>
      </c>
      <c r="Y91" s="103">
        <v>45668</v>
      </c>
      <c r="Z91" s="105" t="s">
        <v>95</v>
      </c>
      <c r="AA91">
        <v>10</v>
      </c>
    </row>
    <row r="92" spans="2:27" x14ac:dyDescent="0.3">
      <c r="B92" t="s">
        <v>156</v>
      </c>
      <c r="C92" t="s">
        <v>159</v>
      </c>
      <c r="D92" s="103">
        <v>45668</v>
      </c>
      <c r="E92" s="104" t="s">
        <v>100</v>
      </c>
      <c r="F92">
        <v>0</v>
      </c>
      <c r="I92" t="s">
        <v>156</v>
      </c>
      <c r="J92" t="s">
        <v>159</v>
      </c>
      <c r="K92" s="103">
        <v>45668</v>
      </c>
      <c r="L92" s="104" t="s">
        <v>100</v>
      </c>
      <c r="M92">
        <v>0</v>
      </c>
      <c r="P92" t="s">
        <v>156</v>
      </c>
      <c r="Q92" t="s">
        <v>159</v>
      </c>
      <c r="R92" s="103">
        <v>45668</v>
      </c>
      <c r="S92" s="104" t="s">
        <v>100</v>
      </c>
      <c r="T92">
        <v>0</v>
      </c>
      <c r="W92" t="s">
        <v>156</v>
      </c>
      <c r="X92" t="s">
        <v>159</v>
      </c>
      <c r="Y92" s="103">
        <v>45668</v>
      </c>
      <c r="Z92" s="104" t="s">
        <v>100</v>
      </c>
      <c r="AA92">
        <v>0</v>
      </c>
    </row>
    <row r="93" spans="2:27" x14ac:dyDescent="0.3">
      <c r="B93" t="s">
        <v>156</v>
      </c>
      <c r="C93" t="s">
        <v>159</v>
      </c>
      <c r="D93" s="103">
        <v>45668</v>
      </c>
      <c r="E93" s="105" t="s">
        <v>103</v>
      </c>
      <c r="F93">
        <v>10</v>
      </c>
      <c r="I93" t="s">
        <v>156</v>
      </c>
      <c r="J93" t="s">
        <v>159</v>
      </c>
      <c r="K93" s="103">
        <v>45668</v>
      </c>
      <c r="L93" s="105" t="s">
        <v>103</v>
      </c>
      <c r="M93">
        <v>10</v>
      </c>
      <c r="P93" t="s">
        <v>156</v>
      </c>
      <c r="Q93" t="s">
        <v>159</v>
      </c>
      <c r="R93" s="103">
        <v>45668</v>
      </c>
      <c r="S93" s="105" t="s">
        <v>103</v>
      </c>
      <c r="T93">
        <v>10</v>
      </c>
      <c r="W93" t="s">
        <v>156</v>
      </c>
      <c r="X93" t="s">
        <v>159</v>
      </c>
      <c r="Y93" s="103">
        <v>45668</v>
      </c>
      <c r="Z93" s="105" t="s">
        <v>103</v>
      </c>
      <c r="AA93">
        <v>10</v>
      </c>
    </row>
    <row r="94" spans="2:27" x14ac:dyDescent="0.3">
      <c r="B94" t="s">
        <v>156</v>
      </c>
      <c r="C94" t="s">
        <v>159</v>
      </c>
      <c r="D94" s="103">
        <v>45668</v>
      </c>
      <c r="E94" s="104" t="s">
        <v>97</v>
      </c>
      <c r="F94">
        <v>0</v>
      </c>
      <c r="I94" t="s">
        <v>156</v>
      </c>
      <c r="J94" t="s">
        <v>159</v>
      </c>
      <c r="K94" s="103">
        <v>45668</v>
      </c>
      <c r="L94" s="104" t="s">
        <v>97</v>
      </c>
      <c r="M94">
        <v>0</v>
      </c>
      <c r="P94" t="s">
        <v>156</v>
      </c>
      <c r="Q94" t="s">
        <v>159</v>
      </c>
      <c r="R94" s="103">
        <v>45668</v>
      </c>
      <c r="S94" s="104" t="s">
        <v>97</v>
      </c>
      <c r="T94">
        <v>0</v>
      </c>
      <c r="W94" t="s">
        <v>156</v>
      </c>
      <c r="X94" t="s">
        <v>159</v>
      </c>
      <c r="Y94" s="103">
        <v>45668</v>
      </c>
      <c r="Z94" s="104" t="s">
        <v>97</v>
      </c>
      <c r="AA94">
        <v>0</v>
      </c>
    </row>
    <row r="95" spans="2:27" x14ac:dyDescent="0.3">
      <c r="B95" t="s">
        <v>156</v>
      </c>
      <c r="C95" t="s">
        <v>159</v>
      </c>
      <c r="D95" s="103">
        <v>45668</v>
      </c>
      <c r="E95" s="105" t="s">
        <v>96</v>
      </c>
      <c r="F95">
        <v>0</v>
      </c>
      <c r="I95" t="s">
        <v>156</v>
      </c>
      <c r="J95" t="s">
        <v>159</v>
      </c>
      <c r="K95" s="103">
        <v>45668</v>
      </c>
      <c r="L95" s="105" t="s">
        <v>96</v>
      </c>
      <c r="M95">
        <v>0</v>
      </c>
      <c r="P95" t="s">
        <v>156</v>
      </c>
      <c r="Q95" t="s">
        <v>159</v>
      </c>
      <c r="R95" s="103">
        <v>45668</v>
      </c>
      <c r="S95" s="105" t="s">
        <v>96</v>
      </c>
      <c r="T95">
        <v>0</v>
      </c>
      <c r="W95" t="s">
        <v>156</v>
      </c>
      <c r="X95" t="s">
        <v>159</v>
      </c>
      <c r="Y95" s="103">
        <v>45668</v>
      </c>
      <c r="Z95" s="105" t="s">
        <v>96</v>
      </c>
      <c r="AA95">
        <v>0</v>
      </c>
    </row>
    <row r="96" spans="2:27" x14ac:dyDescent="0.3">
      <c r="B96" t="s">
        <v>156</v>
      </c>
      <c r="C96" t="s">
        <v>159</v>
      </c>
      <c r="D96" s="103">
        <v>45669</v>
      </c>
      <c r="E96" s="104" t="s">
        <v>93</v>
      </c>
      <c r="F96">
        <v>35</v>
      </c>
      <c r="I96" t="s">
        <v>156</v>
      </c>
      <c r="J96" t="s">
        <v>159</v>
      </c>
      <c r="K96" s="103">
        <v>45669</v>
      </c>
      <c r="L96" s="104" t="s">
        <v>93</v>
      </c>
      <c r="M96">
        <v>35</v>
      </c>
      <c r="P96" t="s">
        <v>156</v>
      </c>
      <c r="Q96" t="s">
        <v>159</v>
      </c>
      <c r="R96" s="103">
        <v>45669</v>
      </c>
      <c r="S96" s="104" t="s">
        <v>93</v>
      </c>
      <c r="T96">
        <v>35</v>
      </c>
      <c r="W96" t="s">
        <v>156</v>
      </c>
      <c r="X96" t="s">
        <v>159</v>
      </c>
      <c r="Y96" s="103">
        <v>45669</v>
      </c>
      <c r="Z96" s="104" t="s">
        <v>93</v>
      </c>
      <c r="AA96">
        <v>0</v>
      </c>
    </row>
    <row r="97" spans="2:27" x14ac:dyDescent="0.3">
      <c r="B97" t="s">
        <v>156</v>
      </c>
      <c r="C97" t="s">
        <v>159</v>
      </c>
      <c r="D97" s="103">
        <v>45669</v>
      </c>
      <c r="E97" s="105" t="s">
        <v>17</v>
      </c>
      <c r="F97">
        <v>15</v>
      </c>
      <c r="I97" t="s">
        <v>156</v>
      </c>
      <c r="J97" t="s">
        <v>159</v>
      </c>
      <c r="K97" s="103">
        <v>45669</v>
      </c>
      <c r="L97" s="105" t="s">
        <v>17</v>
      </c>
      <c r="M97">
        <v>15</v>
      </c>
      <c r="P97" t="s">
        <v>156</v>
      </c>
      <c r="Q97" t="s">
        <v>159</v>
      </c>
      <c r="R97" s="103">
        <v>45669</v>
      </c>
      <c r="S97" s="105" t="s">
        <v>17</v>
      </c>
      <c r="T97">
        <v>15</v>
      </c>
      <c r="W97" t="s">
        <v>156</v>
      </c>
      <c r="X97" t="s">
        <v>159</v>
      </c>
      <c r="Y97" s="103">
        <v>45669</v>
      </c>
      <c r="Z97" s="105" t="s">
        <v>17</v>
      </c>
      <c r="AA97">
        <v>15</v>
      </c>
    </row>
    <row r="98" spans="2:27" x14ac:dyDescent="0.3">
      <c r="B98" t="s">
        <v>156</v>
      </c>
      <c r="C98" t="s">
        <v>159</v>
      </c>
      <c r="D98" s="103">
        <v>45669</v>
      </c>
      <c r="E98" s="104" t="s">
        <v>92</v>
      </c>
      <c r="F98">
        <v>20</v>
      </c>
      <c r="I98" t="s">
        <v>156</v>
      </c>
      <c r="J98" t="s">
        <v>159</v>
      </c>
      <c r="K98" s="103">
        <v>45669</v>
      </c>
      <c r="L98" s="104" t="s">
        <v>92</v>
      </c>
      <c r="M98">
        <v>20</v>
      </c>
      <c r="P98" t="s">
        <v>156</v>
      </c>
      <c r="Q98" t="s">
        <v>159</v>
      </c>
      <c r="R98" s="103">
        <v>45669</v>
      </c>
      <c r="S98" s="104" t="s">
        <v>92</v>
      </c>
      <c r="T98">
        <v>20</v>
      </c>
      <c r="W98" t="s">
        <v>156</v>
      </c>
      <c r="X98" t="s">
        <v>159</v>
      </c>
      <c r="Y98" s="103">
        <v>45669</v>
      </c>
      <c r="Z98" s="104" t="s">
        <v>92</v>
      </c>
      <c r="AA98">
        <v>20</v>
      </c>
    </row>
    <row r="99" spans="2:27" x14ac:dyDescent="0.3">
      <c r="B99" t="s">
        <v>156</v>
      </c>
      <c r="C99" t="s">
        <v>159</v>
      </c>
      <c r="D99" s="103">
        <v>45669</v>
      </c>
      <c r="E99" s="105" t="s">
        <v>16</v>
      </c>
      <c r="F99">
        <v>30</v>
      </c>
      <c r="I99" t="s">
        <v>156</v>
      </c>
      <c r="J99" t="s">
        <v>159</v>
      </c>
      <c r="K99" s="103">
        <v>45669</v>
      </c>
      <c r="L99" s="105" t="s">
        <v>16</v>
      </c>
      <c r="M99">
        <v>10</v>
      </c>
      <c r="P99" t="s">
        <v>156</v>
      </c>
      <c r="Q99" t="s">
        <v>159</v>
      </c>
      <c r="R99" s="103">
        <v>45669</v>
      </c>
      <c r="S99" s="105" t="s">
        <v>16</v>
      </c>
      <c r="T99">
        <v>30</v>
      </c>
      <c r="W99" t="s">
        <v>156</v>
      </c>
      <c r="X99" t="s">
        <v>159</v>
      </c>
      <c r="Y99" s="103">
        <v>45669</v>
      </c>
      <c r="Z99" s="105" t="s">
        <v>16</v>
      </c>
      <c r="AA99">
        <v>30</v>
      </c>
    </row>
    <row r="100" spans="2:27" x14ac:dyDescent="0.3">
      <c r="B100" t="s">
        <v>156</v>
      </c>
      <c r="C100" t="s">
        <v>159</v>
      </c>
      <c r="D100" s="103">
        <v>45669</v>
      </c>
      <c r="E100" s="104" t="s">
        <v>20</v>
      </c>
      <c r="F100">
        <v>0</v>
      </c>
      <c r="I100" t="s">
        <v>156</v>
      </c>
      <c r="J100" t="s">
        <v>159</v>
      </c>
      <c r="K100" s="103">
        <v>45669</v>
      </c>
      <c r="L100" s="104" t="s">
        <v>20</v>
      </c>
      <c r="M100">
        <v>0</v>
      </c>
      <c r="P100" t="s">
        <v>156</v>
      </c>
      <c r="Q100" t="s">
        <v>159</v>
      </c>
      <c r="R100" s="103">
        <v>45669</v>
      </c>
      <c r="S100" s="104" t="s">
        <v>20</v>
      </c>
      <c r="T100">
        <v>0</v>
      </c>
      <c r="W100" t="s">
        <v>156</v>
      </c>
      <c r="X100" t="s">
        <v>159</v>
      </c>
      <c r="Y100" s="103">
        <v>45669</v>
      </c>
      <c r="Z100" s="104" t="s">
        <v>20</v>
      </c>
      <c r="AA100">
        <v>30</v>
      </c>
    </row>
    <row r="101" spans="2:27" x14ac:dyDescent="0.3">
      <c r="B101" t="s">
        <v>156</v>
      </c>
      <c r="C101" t="s">
        <v>159</v>
      </c>
      <c r="D101" s="103">
        <v>45669</v>
      </c>
      <c r="E101" s="105" t="s">
        <v>95</v>
      </c>
      <c r="F101">
        <v>0</v>
      </c>
      <c r="I101" t="s">
        <v>156</v>
      </c>
      <c r="J101" t="s">
        <v>159</v>
      </c>
      <c r="K101" s="103">
        <v>45669</v>
      </c>
      <c r="L101" s="105" t="s">
        <v>95</v>
      </c>
      <c r="M101">
        <v>20</v>
      </c>
      <c r="P101" t="s">
        <v>156</v>
      </c>
      <c r="Q101" t="s">
        <v>159</v>
      </c>
      <c r="R101" s="103">
        <v>45669</v>
      </c>
      <c r="S101" s="105" t="s">
        <v>95</v>
      </c>
      <c r="T101">
        <v>0</v>
      </c>
      <c r="W101" t="s">
        <v>156</v>
      </c>
      <c r="X101" t="s">
        <v>159</v>
      </c>
      <c r="Y101" s="103">
        <v>45669</v>
      </c>
      <c r="Z101" s="105" t="s">
        <v>95</v>
      </c>
      <c r="AA101">
        <v>0</v>
      </c>
    </row>
    <row r="102" spans="2:27" x14ac:dyDescent="0.3">
      <c r="B102" t="s">
        <v>156</v>
      </c>
      <c r="C102" t="s">
        <v>159</v>
      </c>
      <c r="D102" s="103">
        <v>45669</v>
      </c>
      <c r="E102" s="104" t="s">
        <v>100</v>
      </c>
      <c r="F102">
        <v>0</v>
      </c>
      <c r="I102" t="s">
        <v>156</v>
      </c>
      <c r="J102" t="s">
        <v>159</v>
      </c>
      <c r="K102" s="103">
        <v>45669</v>
      </c>
      <c r="L102" s="104" t="s">
        <v>100</v>
      </c>
      <c r="M102">
        <v>0</v>
      </c>
      <c r="P102" t="s">
        <v>156</v>
      </c>
      <c r="Q102" t="s">
        <v>159</v>
      </c>
      <c r="R102" s="103">
        <v>45669</v>
      </c>
      <c r="S102" s="104" t="s">
        <v>100</v>
      </c>
      <c r="T102">
        <v>0</v>
      </c>
      <c r="W102" t="s">
        <v>156</v>
      </c>
      <c r="X102" t="s">
        <v>159</v>
      </c>
      <c r="Y102" s="103">
        <v>45669</v>
      </c>
      <c r="Z102" s="104" t="s">
        <v>100</v>
      </c>
      <c r="AA102">
        <v>0</v>
      </c>
    </row>
    <row r="103" spans="2:27" x14ac:dyDescent="0.3">
      <c r="B103" t="s">
        <v>156</v>
      </c>
      <c r="C103" t="s">
        <v>159</v>
      </c>
      <c r="D103" s="103">
        <v>45669</v>
      </c>
      <c r="E103" s="105" t="s">
        <v>103</v>
      </c>
      <c r="F103">
        <v>0</v>
      </c>
      <c r="I103" t="s">
        <v>156</v>
      </c>
      <c r="J103" t="s">
        <v>159</v>
      </c>
      <c r="K103" s="103">
        <v>45669</v>
      </c>
      <c r="L103" s="105" t="s">
        <v>103</v>
      </c>
      <c r="M103">
        <v>0</v>
      </c>
      <c r="P103" t="s">
        <v>156</v>
      </c>
      <c r="Q103" t="s">
        <v>159</v>
      </c>
      <c r="R103" s="103">
        <v>45669</v>
      </c>
      <c r="S103" s="105" t="s">
        <v>103</v>
      </c>
      <c r="T103">
        <v>0</v>
      </c>
      <c r="W103" t="s">
        <v>156</v>
      </c>
      <c r="X103" t="s">
        <v>159</v>
      </c>
      <c r="Y103" s="103">
        <v>45669</v>
      </c>
      <c r="Z103" s="105" t="s">
        <v>103</v>
      </c>
      <c r="AA103">
        <v>0</v>
      </c>
    </row>
    <row r="104" spans="2:27" x14ac:dyDescent="0.3">
      <c r="B104" t="s">
        <v>156</v>
      </c>
      <c r="C104" t="s">
        <v>159</v>
      </c>
      <c r="D104" s="103">
        <v>45669</v>
      </c>
      <c r="E104" s="104" t="s">
        <v>97</v>
      </c>
      <c r="F104">
        <v>0</v>
      </c>
      <c r="I104" t="s">
        <v>156</v>
      </c>
      <c r="J104" t="s">
        <v>159</v>
      </c>
      <c r="K104" s="103">
        <v>45669</v>
      </c>
      <c r="L104" s="104" t="s">
        <v>97</v>
      </c>
      <c r="M104">
        <v>0</v>
      </c>
      <c r="P104" t="s">
        <v>156</v>
      </c>
      <c r="Q104" t="s">
        <v>159</v>
      </c>
      <c r="R104" s="103">
        <v>45669</v>
      </c>
      <c r="S104" s="104" t="s">
        <v>97</v>
      </c>
      <c r="T104">
        <v>0</v>
      </c>
      <c r="W104" t="s">
        <v>156</v>
      </c>
      <c r="X104" t="s">
        <v>159</v>
      </c>
      <c r="Y104" s="103">
        <v>45669</v>
      </c>
      <c r="Z104" s="104" t="s">
        <v>97</v>
      </c>
      <c r="AA104">
        <v>0</v>
      </c>
    </row>
    <row r="105" spans="2:27" x14ac:dyDescent="0.3">
      <c r="B105" t="s">
        <v>156</v>
      </c>
      <c r="C105" t="s">
        <v>159</v>
      </c>
      <c r="D105" s="103">
        <v>45669</v>
      </c>
      <c r="E105" s="105" t="s">
        <v>96</v>
      </c>
      <c r="F105">
        <v>0</v>
      </c>
      <c r="I105" t="s">
        <v>156</v>
      </c>
      <c r="J105" t="s">
        <v>159</v>
      </c>
      <c r="K105" s="103">
        <v>45669</v>
      </c>
      <c r="L105" s="105" t="s">
        <v>96</v>
      </c>
      <c r="M105">
        <v>0</v>
      </c>
      <c r="P105" t="s">
        <v>156</v>
      </c>
      <c r="Q105" t="s">
        <v>159</v>
      </c>
      <c r="R105" s="103">
        <v>45669</v>
      </c>
      <c r="S105" s="105" t="s">
        <v>96</v>
      </c>
      <c r="T105">
        <v>0</v>
      </c>
      <c r="W105" t="s">
        <v>156</v>
      </c>
      <c r="X105" t="s">
        <v>159</v>
      </c>
      <c r="Y105" s="103">
        <v>45669</v>
      </c>
      <c r="Z105" s="105" t="s">
        <v>96</v>
      </c>
      <c r="AA105">
        <v>0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60"/>
  <sheetViews>
    <sheetView showGridLines="0" showRowColHeaders="0" workbookViewId="0">
      <pane ySplit="12" topLeftCell="A208" activePane="bottomLeft" state="frozen"/>
      <selection pane="bottomLeft" activeCell="O149" sqref="O149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1100</v>
      </c>
      <c r="H4" s="14" t="s">
        <v>30</v>
      </c>
      <c r="I4" s="19">
        <f>C10/F5</f>
        <v>15463.636363636362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99">
        <f>I10</f>
        <v>0.46306818181818188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0.30555555555555558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0"/>
      <c r="O5" s="20" t="s">
        <v>35</v>
      </c>
      <c r="P5" s="20"/>
      <c r="Q5" s="20">
        <f>L10-L4</f>
        <v>480</v>
      </c>
      <c r="R5" s="26">
        <f>Q5*60</f>
        <v>28800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0"/>
      <c r="O6" s="20" t="s">
        <v>36</v>
      </c>
      <c r="P6" s="20"/>
      <c r="Q6" s="20">
        <f>L10-L5</f>
        <v>480</v>
      </c>
      <c r="R6" s="27">
        <f>Q6*60</f>
        <v>28800</v>
      </c>
    </row>
    <row r="7" spans="2:19" x14ac:dyDescent="0.3">
      <c r="B7" s="14" t="s">
        <v>25</v>
      </c>
      <c r="C7" s="15">
        <v>1100</v>
      </c>
      <c r="D7" s="16">
        <f>C7*K10</f>
        <v>8800</v>
      </c>
      <c r="E7" s="93" t="s">
        <v>44</v>
      </c>
      <c r="F7" s="94"/>
      <c r="H7" s="48" t="s">
        <v>45</v>
      </c>
      <c r="I7" s="49">
        <f>Q6/Q5</f>
        <v>1</v>
      </c>
      <c r="J7" s="37" t="s">
        <v>43</v>
      </c>
      <c r="K7" s="34">
        <f>L7/60</f>
        <v>4.295454545454545</v>
      </c>
      <c r="L7" s="34">
        <f>M7/60</f>
        <v>257.72727272727269</v>
      </c>
      <c r="M7" s="34">
        <f>I4</f>
        <v>15463.636363636362</v>
      </c>
      <c r="N7" s="100"/>
      <c r="O7" s="20" t="s">
        <v>37</v>
      </c>
      <c r="P7" s="20"/>
      <c r="Q7" s="20">
        <f>Q6-L6</f>
        <v>480</v>
      </c>
      <c r="R7" s="28">
        <f>Q7*60</f>
        <v>28800</v>
      </c>
    </row>
    <row r="8" spans="2:19" x14ac:dyDescent="0.3">
      <c r="B8" s="14" t="s">
        <v>26</v>
      </c>
      <c r="C8" s="17">
        <v>1100</v>
      </c>
      <c r="D8" s="16">
        <f>C8*K10</f>
        <v>8800</v>
      </c>
      <c r="E8" s="95">
        <f>I10</f>
        <v>0.46306818181818188</v>
      </c>
      <c r="F8" s="96"/>
      <c r="H8" s="50" t="s">
        <v>46</v>
      </c>
      <c r="I8" s="51">
        <f>Q7/Q6</f>
        <v>1</v>
      </c>
      <c r="N8" s="100"/>
      <c r="O8" s="20" t="s">
        <v>38</v>
      </c>
      <c r="P8" s="20"/>
      <c r="Q8" s="20">
        <f>Q7-L7</f>
        <v>222.27272727272731</v>
      </c>
      <c r="R8" s="29">
        <f>Q8*60</f>
        <v>13336.363636363638</v>
      </c>
    </row>
    <row r="9" spans="2:19" x14ac:dyDescent="0.3">
      <c r="B9" t="s">
        <v>51</v>
      </c>
      <c r="C9">
        <f>D7-D8</f>
        <v>0</v>
      </c>
      <c r="E9" s="95"/>
      <c r="F9" s="96"/>
      <c r="H9" s="50" t="s">
        <v>47</v>
      </c>
      <c r="I9" s="51">
        <f>Q8/Q7</f>
        <v>0.46306818181818188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0"/>
      <c r="R9" s="30"/>
    </row>
    <row r="10" spans="2:19" x14ac:dyDescent="0.3">
      <c r="B10" s="20" t="s">
        <v>29</v>
      </c>
      <c r="C10" s="21">
        <v>4725</v>
      </c>
      <c r="E10" s="97"/>
      <c r="F10" s="98"/>
      <c r="H10" s="52" t="s">
        <v>44</v>
      </c>
      <c r="I10" s="53">
        <f>I7*I8*I9</f>
        <v>0.46306818181818188</v>
      </c>
      <c r="J10" s="43" t="s">
        <v>49</v>
      </c>
      <c r="K10" s="17">
        <v>8</v>
      </c>
      <c r="L10" s="19">
        <f>K10*60</f>
        <v>480</v>
      </c>
      <c r="M10" s="54">
        <f>L10*60</f>
        <v>28800</v>
      </c>
      <c r="N10" s="101"/>
      <c r="O10" s="56" t="s">
        <v>34</v>
      </c>
      <c r="P10" s="22"/>
      <c r="Q10" s="31"/>
      <c r="R10" s="32">
        <f>R8/R5</f>
        <v>0.46306818181818188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60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89"/>
  <sheetViews>
    <sheetView workbookViewId="0">
      <pane ySplit="5" topLeftCell="A69" activePane="bottomLeft" state="frozen"/>
      <selection pane="bottomLeft" activeCell="C95" sqref="C95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21"/>
  <sheetViews>
    <sheetView workbookViewId="0">
      <pane ySplit="5" topLeftCell="A102" activePane="bottomLeft" state="frozen"/>
      <selection pane="bottomLeft" activeCell="L115" sqref="L115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I18" sqref="I18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7307</v>
      </c>
    </row>
    <row r="6" spans="2:8" x14ac:dyDescent="0.3">
      <c r="B6" s="10" t="s">
        <v>17</v>
      </c>
      <c r="C6">
        <v>2128</v>
      </c>
      <c r="D6" s="88">
        <f>Tableau5[[#This Row],[Durées (m)]]/H5</f>
        <v>0.29122758998220882</v>
      </c>
    </row>
    <row r="7" spans="2:8" x14ac:dyDescent="0.3">
      <c r="B7" s="10" t="s">
        <v>92</v>
      </c>
      <c r="C7">
        <v>1630</v>
      </c>
      <c r="D7" s="88">
        <f>D6+Tableau5[[#This Row],[Durées (m)]]/H5</f>
        <v>0.51430135486519779</v>
      </c>
    </row>
    <row r="8" spans="2:8" x14ac:dyDescent="0.3">
      <c r="B8" s="10" t="s">
        <v>93</v>
      </c>
      <c r="C8">
        <v>1413</v>
      </c>
      <c r="D8" s="88">
        <f>D7+Tableau5[[#This Row],[Durées (m)]]/H5</f>
        <v>0.70767756945394833</v>
      </c>
    </row>
    <row r="9" spans="2:8" x14ac:dyDescent="0.3">
      <c r="B9" s="10" t="s">
        <v>16</v>
      </c>
      <c r="C9">
        <v>1146</v>
      </c>
      <c r="D9" s="88">
        <f>D8+(C9/H5)</f>
        <v>0.86451348022444241</v>
      </c>
    </row>
    <row r="10" spans="2:8" x14ac:dyDescent="0.3">
      <c r="B10" s="10" t="s">
        <v>20</v>
      </c>
      <c r="C10">
        <v>310</v>
      </c>
      <c r="D10" s="88">
        <f>D9+(C10/H5)</f>
        <v>0.90693855207335439</v>
      </c>
    </row>
    <row r="11" spans="2:8" x14ac:dyDescent="0.3">
      <c r="B11" s="10" t="s">
        <v>95</v>
      </c>
      <c r="C11">
        <v>280</v>
      </c>
      <c r="D11" s="88">
        <f>D10+(C11/H5)</f>
        <v>0.94525797180785553</v>
      </c>
    </row>
    <row r="12" spans="2:8" x14ac:dyDescent="0.3">
      <c r="B12" s="10" t="s">
        <v>100</v>
      </c>
      <c r="C12">
        <v>140</v>
      </c>
      <c r="D12" s="88">
        <f>D11+(C12/H5)</f>
        <v>0.96441768167510611</v>
      </c>
    </row>
    <row r="13" spans="2:8" x14ac:dyDescent="0.3">
      <c r="B13" s="10" t="s">
        <v>103</v>
      </c>
      <c r="C13">
        <v>100</v>
      </c>
      <c r="D13" s="88">
        <f>D12+(C13/H5)</f>
        <v>0.97810318872314228</v>
      </c>
    </row>
    <row r="14" spans="2:8" x14ac:dyDescent="0.3">
      <c r="B14" s="10" t="s">
        <v>97</v>
      </c>
      <c r="C14">
        <v>100</v>
      </c>
      <c r="D14" s="88">
        <f>D13+(C14/H5)</f>
        <v>0.99178869577117845</v>
      </c>
    </row>
    <row r="15" spans="2:8" x14ac:dyDescent="0.3">
      <c r="B15" s="10" t="s">
        <v>96</v>
      </c>
      <c r="C15">
        <v>60</v>
      </c>
      <c r="D15" s="88">
        <f>D14+(C15/H5)</f>
        <v>1.0000000000000002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7"/>
  <sheetViews>
    <sheetView workbookViewId="0">
      <selection activeCell="F17" sqref="F17"/>
    </sheetView>
  </sheetViews>
  <sheetFormatPr baseColWidth="10" defaultRowHeight="14.4" x14ac:dyDescent="0.3"/>
  <cols>
    <col min="3" max="3" width="14.109375" customWidth="1"/>
    <col min="6" max="6" width="13.4414062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83" t="s">
        <v>117</v>
      </c>
      <c r="C6" s="83" t="s">
        <v>4</v>
      </c>
      <c r="D6" s="83" t="s">
        <v>5</v>
      </c>
      <c r="E6" s="83">
        <v>46400</v>
      </c>
      <c r="F6" s="83">
        <v>29693</v>
      </c>
      <c r="G6" s="83">
        <f>E6-F6</f>
        <v>16707</v>
      </c>
      <c r="H6" s="87">
        <v>64</v>
      </c>
    </row>
    <row r="7" spans="2:9" x14ac:dyDescent="0.3">
      <c r="B7" s="83" t="s">
        <v>117</v>
      </c>
      <c r="C7" s="84" t="s">
        <v>12</v>
      </c>
      <c r="D7" s="83" t="s">
        <v>13</v>
      </c>
      <c r="E7" s="83">
        <v>70400</v>
      </c>
      <c r="F7" s="83">
        <v>44608</v>
      </c>
      <c r="G7" s="83">
        <f t="shared" ref="G7:G13" si="0">E7-F7</f>
        <v>25792</v>
      </c>
      <c r="H7" s="87">
        <v>64</v>
      </c>
    </row>
    <row r="8" spans="2:9" x14ac:dyDescent="0.3">
      <c r="B8" s="83" t="s">
        <v>117</v>
      </c>
      <c r="C8" s="85" t="s">
        <v>14</v>
      </c>
      <c r="D8" s="86" t="s">
        <v>78</v>
      </c>
      <c r="E8" s="83">
        <v>46080</v>
      </c>
      <c r="F8" s="83">
        <v>0</v>
      </c>
      <c r="G8" s="83">
        <f t="shared" si="0"/>
        <v>46080</v>
      </c>
      <c r="H8" s="87">
        <v>0</v>
      </c>
    </row>
    <row r="9" spans="2:9" x14ac:dyDescent="0.3">
      <c r="B9" s="83" t="s">
        <v>117</v>
      </c>
      <c r="C9" s="85" t="s">
        <v>15</v>
      </c>
      <c r="D9" s="86" t="s">
        <v>13</v>
      </c>
      <c r="E9" s="83">
        <v>70400</v>
      </c>
      <c r="F9" s="83">
        <v>46539</v>
      </c>
      <c r="G9" s="83">
        <f t="shared" si="0"/>
        <v>23861</v>
      </c>
      <c r="H9" s="87">
        <v>66</v>
      </c>
    </row>
    <row r="10" spans="2:9" x14ac:dyDescent="0.3">
      <c r="B10" s="83" t="s">
        <v>118</v>
      </c>
      <c r="C10" s="83" t="s">
        <v>4</v>
      </c>
      <c r="D10" s="86" t="s">
        <v>79</v>
      </c>
      <c r="E10" s="83">
        <v>36360</v>
      </c>
      <c r="F10" s="83">
        <v>35638</v>
      </c>
      <c r="G10" s="83">
        <f t="shared" si="0"/>
        <v>722</v>
      </c>
      <c r="H10" s="87">
        <v>98</v>
      </c>
    </row>
    <row r="11" spans="2:9" x14ac:dyDescent="0.3">
      <c r="B11" s="83" t="s">
        <v>118</v>
      </c>
      <c r="C11" s="84" t="s">
        <v>12</v>
      </c>
      <c r="D11" s="83" t="s">
        <v>13</v>
      </c>
      <c r="E11" s="83">
        <v>70400</v>
      </c>
      <c r="F11" s="83">
        <v>51133</v>
      </c>
      <c r="G11" s="83">
        <f t="shared" si="0"/>
        <v>19267</v>
      </c>
      <c r="H11" s="87">
        <v>73</v>
      </c>
    </row>
    <row r="12" spans="2:9" x14ac:dyDescent="0.3">
      <c r="B12" s="83" t="s">
        <v>118</v>
      </c>
      <c r="C12" s="85" t="s">
        <v>14</v>
      </c>
      <c r="D12" s="86" t="s">
        <v>78</v>
      </c>
      <c r="E12" s="83">
        <v>46080</v>
      </c>
      <c r="F12" s="83">
        <v>0</v>
      </c>
      <c r="G12" s="83">
        <f t="shared" si="0"/>
        <v>46080</v>
      </c>
      <c r="H12" s="87">
        <v>0</v>
      </c>
    </row>
    <row r="13" spans="2:9" x14ac:dyDescent="0.3">
      <c r="B13" s="83" t="s">
        <v>118</v>
      </c>
      <c r="C13" s="85" t="s">
        <v>15</v>
      </c>
      <c r="D13" s="86" t="s">
        <v>13</v>
      </c>
      <c r="E13" s="83">
        <v>70400</v>
      </c>
      <c r="F13" s="83">
        <v>56086</v>
      </c>
      <c r="G13" s="83">
        <f t="shared" si="0"/>
        <v>14314</v>
      </c>
      <c r="H13" s="87">
        <v>80</v>
      </c>
    </row>
    <row r="14" spans="2:9" x14ac:dyDescent="0.3">
      <c r="B14" s="83" t="s">
        <v>143</v>
      </c>
      <c r="C14" s="85" t="s">
        <v>4</v>
      </c>
      <c r="D14" s="86">
        <v>80014027</v>
      </c>
      <c r="E14" s="83">
        <v>14784</v>
      </c>
      <c r="F14">
        <v>8798</v>
      </c>
      <c r="G14">
        <f t="shared" ref="G14:G17" si="1">E14-F14</f>
        <v>5986</v>
      </c>
      <c r="H14" s="102">
        <v>60</v>
      </c>
    </row>
    <row r="15" spans="2:9" x14ac:dyDescent="0.3">
      <c r="B15" s="83" t="s">
        <v>143</v>
      </c>
      <c r="C15" s="85" t="s">
        <v>12</v>
      </c>
      <c r="D15" s="86" t="s">
        <v>13</v>
      </c>
      <c r="E15" s="83">
        <v>70400</v>
      </c>
      <c r="F15">
        <v>38115</v>
      </c>
      <c r="G15">
        <f t="shared" si="1"/>
        <v>32285</v>
      </c>
      <c r="H15" s="102">
        <v>54</v>
      </c>
    </row>
    <row r="16" spans="2:9" x14ac:dyDescent="0.3">
      <c r="B16" s="83" t="s">
        <v>143</v>
      </c>
      <c r="C16" s="85" t="s">
        <v>14</v>
      </c>
      <c r="D16" s="86" t="s">
        <v>78</v>
      </c>
      <c r="E16" s="83">
        <v>46080</v>
      </c>
      <c r="F16">
        <v>36463</v>
      </c>
      <c r="G16">
        <f t="shared" si="1"/>
        <v>9617</v>
      </c>
      <c r="H16" s="102">
        <v>79</v>
      </c>
    </row>
    <row r="17" spans="2:8" x14ac:dyDescent="0.3">
      <c r="B17" s="83" t="s">
        <v>143</v>
      </c>
      <c r="C17" s="85" t="s">
        <v>15</v>
      </c>
      <c r="D17" s="86" t="s">
        <v>13</v>
      </c>
      <c r="E17" s="83">
        <v>70400</v>
      </c>
      <c r="F17">
        <v>56426</v>
      </c>
      <c r="G17">
        <f t="shared" si="1"/>
        <v>13974</v>
      </c>
      <c r="H17" s="102">
        <v>80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F8"/>
  <sheetViews>
    <sheetView tabSelected="1" topLeftCell="I1" zoomScale="90" zoomScaleNormal="90" workbookViewId="0">
      <selection activeCell="Z17" sqref="Z17"/>
    </sheetView>
  </sheetViews>
  <sheetFormatPr baseColWidth="10" defaultRowHeight="14.4" x14ac:dyDescent="0.3"/>
  <sheetData>
    <row r="4" spans="2:32" x14ac:dyDescent="0.3">
      <c r="B4" t="s">
        <v>4</v>
      </c>
      <c r="J4" t="s">
        <v>120</v>
      </c>
      <c r="R4" t="s">
        <v>121</v>
      </c>
      <c r="Z4" t="s">
        <v>122</v>
      </c>
    </row>
    <row r="5" spans="2:32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H5" t="s">
        <v>160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P5" t="s">
        <v>160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X5" t="s">
        <v>160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  <c r="AF5" t="s">
        <v>160</v>
      </c>
    </row>
    <row r="6" spans="2:32" x14ac:dyDescent="0.3">
      <c r="B6" t="s">
        <v>157</v>
      </c>
      <c r="C6" s="89" t="s">
        <v>5</v>
      </c>
      <c r="D6" s="89">
        <v>46400</v>
      </c>
      <c r="E6" s="89">
        <v>29693</v>
      </c>
      <c r="F6">
        <f>D6-E6</f>
        <v>16707</v>
      </c>
      <c r="G6" s="90">
        <v>0.64</v>
      </c>
      <c r="H6" s="106">
        <v>1</v>
      </c>
      <c r="J6" t="s">
        <v>157</v>
      </c>
      <c r="K6" s="89" t="s">
        <v>13</v>
      </c>
      <c r="L6" s="89">
        <v>70400</v>
      </c>
      <c r="M6" s="89">
        <v>44608</v>
      </c>
      <c r="N6" s="89">
        <f t="shared" ref="N6:N7" si="0">L6-M6</f>
        <v>25792</v>
      </c>
      <c r="O6" s="91">
        <v>0.64</v>
      </c>
      <c r="P6" s="107">
        <v>1</v>
      </c>
      <c r="R6" t="s">
        <v>157</v>
      </c>
      <c r="S6" s="92" t="s">
        <v>78</v>
      </c>
      <c r="T6" s="89">
        <v>46080</v>
      </c>
      <c r="U6" s="89">
        <v>0</v>
      </c>
      <c r="V6" s="89">
        <f t="shared" ref="V6:V7" si="1">T6-U6</f>
        <v>46080</v>
      </c>
      <c r="W6" s="90">
        <v>0</v>
      </c>
      <c r="X6" s="106">
        <v>1</v>
      </c>
      <c r="Z6" t="s">
        <v>157</v>
      </c>
      <c r="AA6" s="92" t="s">
        <v>13</v>
      </c>
      <c r="AB6" s="89">
        <v>70400</v>
      </c>
      <c r="AC6" s="89">
        <v>46539</v>
      </c>
      <c r="AD6" s="89">
        <f t="shared" ref="AD6:AD7" si="2">AB6-AC6</f>
        <v>23861</v>
      </c>
      <c r="AE6" s="90">
        <v>0.66</v>
      </c>
      <c r="AF6" s="106">
        <v>1</v>
      </c>
    </row>
    <row r="7" spans="2:32" x14ac:dyDescent="0.3">
      <c r="B7" t="s">
        <v>159</v>
      </c>
      <c r="C7" s="92" t="s">
        <v>79</v>
      </c>
      <c r="D7" s="89">
        <v>36360</v>
      </c>
      <c r="E7" s="89">
        <v>35638</v>
      </c>
      <c r="F7">
        <f>D7-E7</f>
        <v>722</v>
      </c>
      <c r="G7" s="90">
        <v>0.98</v>
      </c>
      <c r="H7" s="108">
        <v>1</v>
      </c>
      <c r="J7" t="s">
        <v>159</v>
      </c>
      <c r="K7" s="89" t="s">
        <v>13</v>
      </c>
      <c r="L7" s="89">
        <v>70400</v>
      </c>
      <c r="M7" s="89">
        <v>51133</v>
      </c>
      <c r="N7" s="89">
        <f t="shared" si="0"/>
        <v>19267</v>
      </c>
      <c r="O7" s="91">
        <v>0.73</v>
      </c>
      <c r="P7" s="109">
        <v>1</v>
      </c>
      <c r="R7" t="s">
        <v>159</v>
      </c>
      <c r="S7" s="92" t="s">
        <v>78</v>
      </c>
      <c r="T7" s="89">
        <v>46080</v>
      </c>
      <c r="U7" s="89">
        <v>0</v>
      </c>
      <c r="V7" s="89">
        <f t="shared" si="1"/>
        <v>46080</v>
      </c>
      <c r="W7" s="90">
        <v>0</v>
      </c>
      <c r="X7" s="108">
        <v>1</v>
      </c>
      <c r="Z7" t="s">
        <v>159</v>
      </c>
      <c r="AA7" s="92" t="s">
        <v>13</v>
      </c>
      <c r="AB7" s="89">
        <v>70400</v>
      </c>
      <c r="AC7" s="89">
        <v>56086</v>
      </c>
      <c r="AD7" s="89">
        <f t="shared" si="2"/>
        <v>14314</v>
      </c>
      <c r="AE7" s="90">
        <v>0.8</v>
      </c>
      <c r="AF7" s="108">
        <v>1</v>
      </c>
    </row>
    <row r="8" spans="2:32" x14ac:dyDescent="0.3">
      <c r="B8" t="s">
        <v>158</v>
      </c>
      <c r="C8">
        <v>80014027</v>
      </c>
      <c r="D8" s="89">
        <v>14784</v>
      </c>
      <c r="E8" s="89">
        <v>8798</v>
      </c>
      <c r="F8">
        <f>D8-E8</f>
        <v>5986</v>
      </c>
      <c r="G8" s="1">
        <v>0.6</v>
      </c>
      <c r="H8" s="1">
        <v>1</v>
      </c>
      <c r="J8" t="s">
        <v>158</v>
      </c>
      <c r="K8" s="89" t="s">
        <v>13</v>
      </c>
      <c r="L8" s="89">
        <v>70400</v>
      </c>
      <c r="M8" s="89">
        <v>38115</v>
      </c>
      <c r="N8" s="89">
        <f>L8-M8</f>
        <v>32285</v>
      </c>
      <c r="O8" s="91">
        <v>0.54</v>
      </c>
      <c r="P8" s="91">
        <v>1</v>
      </c>
      <c r="R8" t="s">
        <v>158</v>
      </c>
      <c r="S8" s="92" t="s">
        <v>78</v>
      </c>
      <c r="T8" s="89">
        <v>46080</v>
      </c>
      <c r="U8" s="89">
        <v>36463</v>
      </c>
      <c r="V8" s="89">
        <f>T8-U8</f>
        <v>9617</v>
      </c>
      <c r="W8" s="90">
        <v>0.79</v>
      </c>
      <c r="X8" s="91">
        <v>1</v>
      </c>
      <c r="Z8" t="s">
        <v>158</v>
      </c>
      <c r="AA8" s="92" t="s">
        <v>13</v>
      </c>
      <c r="AB8" s="89">
        <v>70400</v>
      </c>
      <c r="AC8" s="89">
        <v>56426</v>
      </c>
      <c r="AD8" s="89">
        <f>AB8-AC8</f>
        <v>13974</v>
      </c>
      <c r="AE8" s="90">
        <v>0.8</v>
      </c>
      <c r="AF8" s="91">
        <v>1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18"/>
  <sheetViews>
    <sheetView workbookViewId="0">
      <selection activeCell="L5" sqref="L5"/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19.5546875" bestFit="1" customWidth="1"/>
    <col min="55" max="55" width="14.6640625" bestFit="1" customWidth="1"/>
    <col min="56" max="56" width="23" bestFit="1" customWidth="1"/>
    <col min="59" max="59" width="19.5546875" bestFit="1" customWidth="1"/>
    <col min="60" max="60" width="15.109375" bestFit="1" customWidth="1"/>
    <col min="61" max="61" width="23" bestFit="1" customWidth="1"/>
    <col min="64" max="64" width="19.5546875" bestFit="1" customWidth="1"/>
    <col min="65" max="65" width="15.109375" bestFit="1" customWidth="1"/>
    <col min="66" max="66" width="23" bestFit="1" customWidth="1"/>
    <col min="69" max="69" width="19.5546875" bestFit="1" customWidth="1"/>
    <col min="70" max="70" width="15.109375" bestFit="1" customWidth="1"/>
    <col min="71" max="71" width="23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31</v>
      </c>
      <c r="F4" t="s">
        <v>64</v>
      </c>
      <c r="G4">
        <f>GETPIVOTDATA("Arrêts",$B$3)</f>
        <v>84</v>
      </c>
      <c r="I4" s="61" t="s">
        <v>16</v>
      </c>
      <c r="J4" s="63">
        <v>1146</v>
      </c>
      <c r="K4" t="s">
        <v>65</v>
      </c>
      <c r="L4">
        <f>GETPIVOTDATA("Durées (m)",$I$3)/60</f>
        <v>121.28333333333333</v>
      </c>
      <c r="N4" s="61" t="s">
        <v>12</v>
      </c>
      <c r="O4" s="82">
        <v>3040</v>
      </c>
      <c r="P4" s="62">
        <v>50.666666666666671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5.0534722222222221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9</v>
      </c>
      <c r="I6" s="61" t="s">
        <v>17</v>
      </c>
      <c r="J6" s="63">
        <v>2168</v>
      </c>
      <c r="N6" s="61" t="s">
        <v>14</v>
      </c>
      <c r="O6" s="82">
        <v>420</v>
      </c>
      <c r="P6" s="62">
        <v>7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84</v>
      </c>
      <c r="I8" s="61" t="s">
        <v>93</v>
      </c>
      <c r="J8" s="63">
        <v>1413</v>
      </c>
      <c r="N8" s="61" t="s">
        <v>60</v>
      </c>
      <c r="O8" s="82">
        <v>7277</v>
      </c>
      <c r="P8" s="82">
        <v>121.28333333333333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7277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 t="s">
        <v>60</v>
      </c>
      <c r="BC18" s="65">
        <v>8.66</v>
      </c>
      <c r="BD18" s="82">
        <v>100321</v>
      </c>
      <c r="BG18" s="64" t="s">
        <v>60</v>
      </c>
      <c r="BH18" s="65">
        <v>9.1800000000000015</v>
      </c>
      <c r="BI18" s="82">
        <v>151191</v>
      </c>
      <c r="BL18" s="64" t="s">
        <v>60</v>
      </c>
      <c r="BM18" s="65">
        <v>3.95</v>
      </c>
      <c r="BN18" s="82">
        <v>45448</v>
      </c>
      <c r="BQ18" s="64" t="s">
        <v>60</v>
      </c>
      <c r="BR18" s="65">
        <v>10.48</v>
      </c>
      <c r="BS18" s="82">
        <v>174733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2025-03-26T07:44:06Z</dcterms:modified>
</cp:coreProperties>
</file>