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Анализ эксплуатации" sheetId="2" r:id="rId1"/>
  </sheets>
  <definedNames>
    <definedName name="_xlnm._FilterDatabase" localSheetId="0" hidden="1">'Анализ эксплуатации'!$A$2:$R$251</definedName>
  </definedNames>
  <calcPr calcId="152511"/>
</workbook>
</file>

<file path=xl/calcChain.xml><?xml version="1.0" encoding="utf-8"?>
<calcChain xmlns="http://schemas.openxmlformats.org/spreadsheetml/2006/main">
  <c r="L3" i="2" l="1"/>
  <c r="M3" i="2"/>
  <c r="N3" i="2"/>
  <c r="Q3" i="2"/>
  <c r="R3" i="2"/>
  <c r="L4" i="2"/>
  <c r="M4" i="2"/>
  <c r="N4" i="2"/>
  <c r="Q4" i="2" s="1"/>
  <c r="R4" i="2"/>
  <c r="L5" i="2"/>
  <c r="M5" i="2"/>
  <c r="N5" i="2"/>
  <c r="R5" i="2"/>
  <c r="L6" i="2"/>
  <c r="M6" i="2"/>
  <c r="N6" i="2"/>
  <c r="R6" i="2"/>
  <c r="L7" i="2"/>
  <c r="M7" i="2"/>
  <c r="N7" i="2"/>
  <c r="Q7" i="2"/>
  <c r="R7" i="2"/>
  <c r="L8" i="2"/>
  <c r="Q8" i="2" s="1"/>
  <c r="M8" i="2"/>
  <c r="N8" i="2"/>
  <c r="R8" i="2"/>
  <c r="L9" i="2"/>
  <c r="M9" i="2"/>
  <c r="N9" i="2"/>
  <c r="R9" i="2"/>
  <c r="L10" i="2"/>
  <c r="Q10" i="2" s="1"/>
  <c r="M10" i="2"/>
  <c r="N10" i="2"/>
  <c r="R10" i="2"/>
  <c r="L11" i="2"/>
  <c r="M11" i="2"/>
  <c r="N11" i="2"/>
  <c r="Q11" i="2"/>
  <c r="R11" i="2"/>
  <c r="L12" i="2"/>
  <c r="Q12" i="2" s="1"/>
  <c r="M12" i="2"/>
  <c r="N12" i="2"/>
  <c r="R12" i="2"/>
  <c r="L13" i="2"/>
  <c r="Q13" i="2" s="1"/>
  <c r="M13" i="2"/>
  <c r="N13" i="2"/>
  <c r="R13" i="2"/>
  <c r="L14" i="2"/>
  <c r="Q14" i="2" s="1"/>
  <c r="M14" i="2"/>
  <c r="N14" i="2"/>
  <c r="R14" i="2"/>
  <c r="R61" i="2" s="1"/>
  <c r="L15" i="2"/>
  <c r="M15" i="2"/>
  <c r="N15" i="2"/>
  <c r="Q15" i="2"/>
  <c r="R15" i="2"/>
  <c r="L16" i="2"/>
  <c r="M16" i="2"/>
  <c r="N16" i="2"/>
  <c r="R16" i="2"/>
  <c r="L17" i="2"/>
  <c r="M17" i="2"/>
  <c r="N17" i="2"/>
  <c r="R17" i="2"/>
  <c r="L18" i="2"/>
  <c r="Q18" i="2" s="1"/>
  <c r="M18" i="2"/>
  <c r="N18" i="2"/>
  <c r="R18" i="2"/>
  <c r="L19" i="2"/>
  <c r="M19" i="2"/>
  <c r="N19" i="2"/>
  <c r="Q19" i="2"/>
  <c r="R19" i="2"/>
  <c r="L20" i="2"/>
  <c r="M20" i="2"/>
  <c r="N20" i="2"/>
  <c r="R20" i="2"/>
  <c r="L21" i="2"/>
  <c r="M21" i="2"/>
  <c r="N21" i="2"/>
  <c r="R21" i="2"/>
  <c r="L22" i="2"/>
  <c r="Q22" i="2" s="1"/>
  <c r="M22" i="2"/>
  <c r="N22" i="2"/>
  <c r="R22" i="2"/>
  <c r="L23" i="2"/>
  <c r="M23" i="2"/>
  <c r="N23" i="2"/>
  <c r="Q23" i="2"/>
  <c r="R23" i="2"/>
  <c r="L24" i="2"/>
  <c r="Q24" i="2" s="1"/>
  <c r="M24" i="2"/>
  <c r="N24" i="2"/>
  <c r="R24" i="2"/>
  <c r="L25" i="2"/>
  <c r="M25" i="2"/>
  <c r="N25" i="2"/>
  <c r="R25" i="2"/>
  <c r="L26" i="2"/>
  <c r="Q26" i="2" s="1"/>
  <c r="M26" i="2"/>
  <c r="N26" i="2"/>
  <c r="R26" i="2"/>
  <c r="L27" i="2"/>
  <c r="M27" i="2"/>
  <c r="N27" i="2"/>
  <c r="Q27" i="2"/>
  <c r="R27" i="2"/>
  <c r="L28" i="2"/>
  <c r="Q28" i="2" s="1"/>
  <c r="M28" i="2"/>
  <c r="N28" i="2"/>
  <c r="R28" i="2"/>
  <c r="L29" i="2"/>
  <c r="Q29" i="2" s="1"/>
  <c r="M29" i="2"/>
  <c r="N29" i="2"/>
  <c r="R29" i="2"/>
  <c r="L30" i="2"/>
  <c r="Q30" i="2" s="1"/>
  <c r="M30" i="2"/>
  <c r="N30" i="2"/>
  <c r="R30" i="2"/>
  <c r="L31" i="2"/>
  <c r="M31" i="2"/>
  <c r="N31" i="2"/>
  <c r="Q31" i="2"/>
  <c r="R31" i="2"/>
  <c r="L32" i="2"/>
  <c r="M32" i="2"/>
  <c r="N32" i="2"/>
  <c r="R32" i="2"/>
  <c r="L33" i="2"/>
  <c r="M33" i="2"/>
  <c r="N33" i="2"/>
  <c r="R33" i="2"/>
  <c r="L34" i="2"/>
  <c r="Q34" i="2" s="1"/>
  <c r="M34" i="2"/>
  <c r="N34" i="2"/>
  <c r="R34" i="2"/>
  <c r="L35" i="2"/>
  <c r="M35" i="2"/>
  <c r="N35" i="2"/>
  <c r="Q35" i="2"/>
  <c r="R35" i="2"/>
  <c r="L36" i="2"/>
  <c r="M36" i="2"/>
  <c r="N36" i="2"/>
  <c r="R36" i="2"/>
  <c r="L37" i="2"/>
  <c r="M37" i="2"/>
  <c r="N37" i="2"/>
  <c r="R37" i="2"/>
  <c r="L38" i="2"/>
  <c r="Q38" i="2" s="1"/>
  <c r="M38" i="2"/>
  <c r="N38" i="2"/>
  <c r="R38" i="2"/>
  <c r="L39" i="2"/>
  <c r="M39" i="2"/>
  <c r="N39" i="2"/>
  <c r="Q39" i="2"/>
  <c r="R39" i="2"/>
  <c r="L40" i="2"/>
  <c r="M40" i="2"/>
  <c r="Q40" i="2" s="1"/>
  <c r="N40" i="2"/>
  <c r="R40" i="2"/>
  <c r="L41" i="2"/>
  <c r="M41" i="2"/>
  <c r="N41" i="2"/>
  <c r="R41" i="2"/>
  <c r="L42" i="2"/>
  <c r="Q42" i="2" s="1"/>
  <c r="M42" i="2"/>
  <c r="N42" i="2"/>
  <c r="R42" i="2"/>
  <c r="L43" i="2"/>
  <c r="M43" i="2"/>
  <c r="N43" i="2"/>
  <c r="Q43" i="2"/>
  <c r="R43" i="2"/>
  <c r="L44" i="2"/>
  <c r="M44" i="2"/>
  <c r="N44" i="2"/>
  <c r="R44" i="2"/>
  <c r="L45" i="2"/>
  <c r="Q45" i="2" s="1"/>
  <c r="M45" i="2"/>
  <c r="N45" i="2"/>
  <c r="R45" i="2"/>
  <c r="L46" i="2"/>
  <c r="Q46" i="2" s="1"/>
  <c r="M46" i="2"/>
  <c r="N46" i="2"/>
  <c r="R46" i="2"/>
  <c r="L47" i="2"/>
  <c r="M47" i="2"/>
  <c r="N47" i="2"/>
  <c r="Q47" i="2"/>
  <c r="R47" i="2"/>
  <c r="L48" i="2"/>
  <c r="M48" i="2"/>
  <c r="N48" i="2"/>
  <c r="R48" i="2"/>
  <c r="L49" i="2"/>
  <c r="M49" i="2"/>
  <c r="Q49" i="2" s="1"/>
  <c r="N49" i="2"/>
  <c r="R49" i="2"/>
  <c r="L50" i="2"/>
  <c r="Q50" i="2" s="1"/>
  <c r="M50" i="2"/>
  <c r="N50" i="2"/>
  <c r="R50" i="2"/>
  <c r="L51" i="2"/>
  <c r="M51" i="2"/>
  <c r="N51" i="2"/>
  <c r="Q51" i="2"/>
  <c r="R51" i="2"/>
  <c r="L52" i="2"/>
  <c r="M52" i="2"/>
  <c r="N52" i="2"/>
  <c r="R52" i="2"/>
  <c r="L53" i="2"/>
  <c r="M53" i="2"/>
  <c r="Q53" i="2" s="1"/>
  <c r="N53" i="2"/>
  <c r="R53" i="2"/>
  <c r="L54" i="2"/>
  <c r="Q54" i="2" s="1"/>
  <c r="M54" i="2"/>
  <c r="N54" i="2"/>
  <c r="R54" i="2"/>
  <c r="L55" i="2"/>
  <c r="M55" i="2"/>
  <c r="N55" i="2"/>
  <c r="Q55" i="2"/>
  <c r="R55" i="2"/>
  <c r="L56" i="2"/>
  <c r="Q56" i="2" s="1"/>
  <c r="M56" i="2"/>
  <c r="N56" i="2"/>
  <c r="R56" i="2"/>
  <c r="L57" i="2"/>
  <c r="M57" i="2"/>
  <c r="Q57" i="2" s="1"/>
  <c r="N57" i="2"/>
  <c r="R57" i="2"/>
  <c r="L58" i="2"/>
  <c r="Q58" i="2" s="1"/>
  <c r="M58" i="2"/>
  <c r="N58" i="2"/>
  <c r="R58" i="2"/>
  <c r="L59" i="2"/>
  <c r="M59" i="2"/>
  <c r="N59" i="2"/>
  <c r="Q59" i="2"/>
  <c r="R59" i="2"/>
  <c r="L60" i="2"/>
  <c r="Q60" i="2" s="1"/>
  <c r="M60" i="2"/>
  <c r="N60" i="2"/>
  <c r="R60" i="2"/>
  <c r="B61" i="2"/>
  <c r="C61" i="2"/>
  <c r="G61" i="2"/>
  <c r="H61" i="2"/>
  <c r="I61" i="2"/>
  <c r="J61" i="2"/>
  <c r="K61" i="2"/>
  <c r="O61" i="2"/>
  <c r="P61" i="2"/>
  <c r="L62" i="2"/>
  <c r="M62" i="2"/>
  <c r="N62" i="2"/>
  <c r="Q62" i="2"/>
  <c r="R62" i="2"/>
  <c r="L63" i="2"/>
  <c r="M63" i="2"/>
  <c r="Q63" i="2" s="1"/>
  <c r="N63" i="2"/>
  <c r="R63" i="2"/>
  <c r="L64" i="2"/>
  <c r="Q64" i="2" s="1"/>
  <c r="M64" i="2"/>
  <c r="N64" i="2"/>
  <c r="R64" i="2"/>
  <c r="L65" i="2"/>
  <c r="Q65" i="2" s="1"/>
  <c r="M65" i="2"/>
  <c r="N65" i="2"/>
  <c r="R65" i="2"/>
  <c r="L66" i="2"/>
  <c r="M66" i="2"/>
  <c r="N66" i="2"/>
  <c r="Q66" i="2"/>
  <c r="R66" i="2"/>
  <c r="L67" i="2"/>
  <c r="M67" i="2"/>
  <c r="N67" i="2"/>
  <c r="N93" i="2" s="1"/>
  <c r="R67" i="2"/>
  <c r="L68" i="2"/>
  <c r="Q68" i="2" s="1"/>
  <c r="M68" i="2"/>
  <c r="N68" i="2"/>
  <c r="R68" i="2"/>
  <c r="L69" i="2"/>
  <c r="Q69" i="2" s="1"/>
  <c r="M69" i="2"/>
  <c r="N69" i="2"/>
  <c r="R69" i="2"/>
  <c r="L70" i="2"/>
  <c r="M70" i="2"/>
  <c r="N70" i="2"/>
  <c r="Q70" i="2"/>
  <c r="R70" i="2"/>
  <c r="L71" i="2"/>
  <c r="M71" i="2"/>
  <c r="N71" i="2"/>
  <c r="R71" i="2"/>
  <c r="L72" i="2"/>
  <c r="M72" i="2"/>
  <c r="N72" i="2"/>
  <c r="R72" i="2"/>
  <c r="L73" i="2"/>
  <c r="Q73" i="2" s="1"/>
  <c r="M73" i="2"/>
  <c r="N73" i="2"/>
  <c r="R73" i="2"/>
  <c r="L74" i="2"/>
  <c r="M74" i="2"/>
  <c r="N74" i="2"/>
  <c r="Q74" i="2"/>
  <c r="R74" i="2"/>
  <c r="L75" i="2"/>
  <c r="M75" i="2"/>
  <c r="Q75" i="2" s="1"/>
  <c r="N75" i="2"/>
  <c r="R75" i="2"/>
  <c r="L76" i="2"/>
  <c r="M76" i="2"/>
  <c r="N76" i="2"/>
  <c r="R76" i="2"/>
  <c r="L77" i="2"/>
  <c r="Q77" i="2" s="1"/>
  <c r="M77" i="2"/>
  <c r="N77" i="2"/>
  <c r="R77" i="2"/>
  <c r="L78" i="2"/>
  <c r="M78" i="2"/>
  <c r="N78" i="2"/>
  <c r="Q78" i="2"/>
  <c r="R78" i="2"/>
  <c r="L79" i="2"/>
  <c r="M79" i="2"/>
  <c r="Q79" i="2" s="1"/>
  <c r="N79" i="2"/>
  <c r="R79" i="2"/>
  <c r="L80" i="2"/>
  <c r="Q80" i="2" s="1"/>
  <c r="M80" i="2"/>
  <c r="N80" i="2"/>
  <c r="R80" i="2"/>
  <c r="L81" i="2"/>
  <c r="Q81" i="2" s="1"/>
  <c r="M81" i="2"/>
  <c r="N81" i="2"/>
  <c r="R81" i="2"/>
  <c r="L82" i="2"/>
  <c r="M82" i="2"/>
  <c r="N82" i="2"/>
  <c r="Q82" i="2"/>
  <c r="R82" i="2"/>
  <c r="L83" i="2"/>
  <c r="M83" i="2"/>
  <c r="N83" i="2"/>
  <c r="R83" i="2"/>
  <c r="L84" i="2"/>
  <c r="Q84" i="2" s="1"/>
  <c r="M84" i="2"/>
  <c r="N84" i="2"/>
  <c r="R84" i="2"/>
  <c r="L85" i="2"/>
  <c r="Q85" i="2" s="1"/>
  <c r="M85" i="2"/>
  <c r="N85" i="2"/>
  <c r="R85" i="2"/>
  <c r="L86" i="2"/>
  <c r="M86" i="2"/>
  <c r="N86" i="2"/>
  <c r="Q86" i="2"/>
  <c r="R86" i="2"/>
  <c r="L87" i="2"/>
  <c r="M87" i="2"/>
  <c r="N87" i="2"/>
  <c r="R87" i="2"/>
  <c r="L88" i="2"/>
  <c r="M88" i="2"/>
  <c r="N88" i="2"/>
  <c r="R88" i="2"/>
  <c r="L89" i="2"/>
  <c r="Q89" i="2" s="1"/>
  <c r="M89" i="2"/>
  <c r="N89" i="2"/>
  <c r="R89" i="2"/>
  <c r="L90" i="2"/>
  <c r="M90" i="2"/>
  <c r="N90" i="2"/>
  <c r="Q90" i="2"/>
  <c r="R90" i="2"/>
  <c r="L91" i="2"/>
  <c r="M91" i="2"/>
  <c r="Q91" i="2" s="1"/>
  <c r="N91" i="2"/>
  <c r="R91" i="2"/>
  <c r="L92" i="2"/>
  <c r="M92" i="2"/>
  <c r="N92" i="2"/>
  <c r="R92" i="2"/>
  <c r="B93" i="2"/>
  <c r="C93" i="2"/>
  <c r="G93" i="2"/>
  <c r="I93" i="2"/>
  <c r="J93" i="2"/>
  <c r="K93" i="2"/>
  <c r="O93" i="2"/>
  <c r="P93" i="2"/>
  <c r="R93" i="2"/>
  <c r="L94" i="2"/>
  <c r="M94" i="2"/>
  <c r="N94" i="2"/>
  <c r="N95" i="2" s="1"/>
  <c r="Q94" i="2"/>
  <c r="Q95" i="2" s="1"/>
  <c r="R94" i="2"/>
  <c r="R95" i="2" s="1"/>
  <c r="B95" i="2"/>
  <c r="C95" i="2"/>
  <c r="G95" i="2"/>
  <c r="I95" i="2"/>
  <c r="J95" i="2"/>
  <c r="K95" i="2"/>
  <c r="L95" i="2"/>
  <c r="M95" i="2"/>
  <c r="O95" i="2"/>
  <c r="P95" i="2"/>
  <c r="L96" i="2"/>
  <c r="Q96" i="2" s="1"/>
  <c r="M96" i="2"/>
  <c r="M98" i="2" s="1"/>
  <c r="M100" i="2" s="1"/>
  <c r="N96" i="2"/>
  <c r="R96" i="2"/>
  <c r="L97" i="2"/>
  <c r="M97" i="2"/>
  <c r="N97" i="2"/>
  <c r="R97" i="2"/>
  <c r="B98" i="2"/>
  <c r="C98" i="2"/>
  <c r="G98" i="2"/>
  <c r="I98" i="2"/>
  <c r="I100" i="2" s="1"/>
  <c r="J98" i="2"/>
  <c r="K98" i="2"/>
  <c r="N98" i="2"/>
  <c r="O98" i="2"/>
  <c r="P98" i="2"/>
  <c r="P100" i="2" s="1"/>
  <c r="L99" i="2"/>
  <c r="M99" i="2"/>
  <c r="Q99" i="2" s="1"/>
  <c r="Q100" i="2" s="1"/>
  <c r="N99" i="2"/>
  <c r="N100" i="2" s="1"/>
  <c r="R99" i="2"/>
  <c r="B100" i="2"/>
  <c r="C100" i="2"/>
  <c r="G100" i="2"/>
  <c r="J100" i="2"/>
  <c r="K100" i="2"/>
  <c r="O100" i="2"/>
  <c r="R100" i="2"/>
  <c r="L101" i="2"/>
  <c r="Q101" i="2" s="1"/>
  <c r="M101" i="2"/>
  <c r="N101" i="2"/>
  <c r="R101" i="2"/>
  <c r="R103" i="2" s="1"/>
  <c r="L102" i="2"/>
  <c r="M102" i="2"/>
  <c r="N102" i="2"/>
  <c r="N103" i="2" s="1"/>
  <c r="Q102" i="2"/>
  <c r="R102" i="2"/>
  <c r="B103" i="2"/>
  <c r="C103" i="2"/>
  <c r="G103" i="2"/>
  <c r="I103" i="2"/>
  <c r="J103" i="2"/>
  <c r="K103" i="2"/>
  <c r="L103" i="2"/>
  <c r="M103" i="2"/>
  <c r="O103" i="2"/>
  <c r="P103" i="2"/>
  <c r="L104" i="2"/>
  <c r="Q104" i="2" s="1"/>
  <c r="M104" i="2"/>
  <c r="N104" i="2"/>
  <c r="R104" i="2"/>
  <c r="L105" i="2"/>
  <c r="Q105" i="2" s="1"/>
  <c r="M105" i="2"/>
  <c r="N105" i="2"/>
  <c r="R105" i="2"/>
  <c r="R117" i="2" s="1"/>
  <c r="L106" i="2"/>
  <c r="M106" i="2"/>
  <c r="N106" i="2"/>
  <c r="Q106" i="2"/>
  <c r="R106" i="2"/>
  <c r="L107" i="2"/>
  <c r="M107" i="2"/>
  <c r="N107" i="2"/>
  <c r="N117" i="2" s="1"/>
  <c r="R107" i="2"/>
  <c r="L108" i="2"/>
  <c r="M108" i="2"/>
  <c r="N108" i="2"/>
  <c r="R108" i="2"/>
  <c r="L109" i="2"/>
  <c r="Q109" i="2" s="1"/>
  <c r="M109" i="2"/>
  <c r="N109" i="2"/>
  <c r="R109" i="2"/>
  <c r="L110" i="2"/>
  <c r="M110" i="2"/>
  <c r="N110" i="2"/>
  <c r="Q110" i="2"/>
  <c r="R110" i="2"/>
  <c r="L111" i="2"/>
  <c r="M111" i="2"/>
  <c r="Q111" i="2" s="1"/>
  <c r="N111" i="2"/>
  <c r="R111" i="2"/>
  <c r="L112" i="2"/>
  <c r="M112" i="2"/>
  <c r="N112" i="2"/>
  <c r="R112" i="2"/>
  <c r="L113" i="2"/>
  <c r="Q113" i="2" s="1"/>
  <c r="M113" i="2"/>
  <c r="N113" i="2"/>
  <c r="R113" i="2"/>
  <c r="L114" i="2"/>
  <c r="M114" i="2"/>
  <c r="N114" i="2"/>
  <c r="Q114" i="2"/>
  <c r="R114" i="2"/>
  <c r="L115" i="2"/>
  <c r="M115" i="2"/>
  <c r="Q115" i="2" s="1"/>
  <c r="N115" i="2"/>
  <c r="R115" i="2"/>
  <c r="L116" i="2"/>
  <c r="Q116" i="2" s="1"/>
  <c r="M116" i="2"/>
  <c r="N116" i="2"/>
  <c r="R116" i="2"/>
  <c r="B117" i="2"/>
  <c r="B253" i="2" s="1"/>
  <c r="C117" i="2"/>
  <c r="G117" i="2"/>
  <c r="I117" i="2"/>
  <c r="J117" i="2"/>
  <c r="K117" i="2"/>
  <c r="O117" i="2"/>
  <c r="P117" i="2"/>
  <c r="L118" i="2"/>
  <c r="M118" i="2"/>
  <c r="N118" i="2"/>
  <c r="N131" i="2" s="1"/>
  <c r="Q118" i="2"/>
  <c r="R118" i="2"/>
  <c r="L119" i="2"/>
  <c r="M119" i="2"/>
  <c r="Q119" i="2" s="1"/>
  <c r="N119" i="2"/>
  <c r="R119" i="2"/>
  <c r="L120" i="2"/>
  <c r="M120" i="2"/>
  <c r="N120" i="2"/>
  <c r="R120" i="2"/>
  <c r="L121" i="2"/>
  <c r="Q121" i="2" s="1"/>
  <c r="M121" i="2"/>
  <c r="N121" i="2"/>
  <c r="R121" i="2"/>
  <c r="L122" i="2"/>
  <c r="M122" i="2"/>
  <c r="N122" i="2"/>
  <c r="Q122" i="2"/>
  <c r="R122" i="2"/>
  <c r="L123" i="2"/>
  <c r="M123" i="2"/>
  <c r="Q123" i="2" s="1"/>
  <c r="N123" i="2"/>
  <c r="R123" i="2"/>
  <c r="L124" i="2"/>
  <c r="Q124" i="2" s="1"/>
  <c r="M124" i="2"/>
  <c r="N124" i="2"/>
  <c r="R124" i="2"/>
  <c r="L125" i="2"/>
  <c r="Q125" i="2" s="1"/>
  <c r="M125" i="2"/>
  <c r="N125" i="2"/>
  <c r="R125" i="2"/>
  <c r="L126" i="2"/>
  <c r="M126" i="2"/>
  <c r="N126" i="2"/>
  <c r="Q126" i="2"/>
  <c r="R126" i="2"/>
  <c r="L127" i="2"/>
  <c r="M127" i="2"/>
  <c r="N127" i="2"/>
  <c r="R127" i="2"/>
  <c r="L128" i="2"/>
  <c r="Q128" i="2" s="1"/>
  <c r="M128" i="2"/>
  <c r="N128" i="2"/>
  <c r="R128" i="2"/>
  <c r="L129" i="2"/>
  <c r="Q129" i="2" s="1"/>
  <c r="M129" i="2"/>
  <c r="N129" i="2"/>
  <c r="R129" i="2"/>
  <c r="L130" i="2"/>
  <c r="M130" i="2"/>
  <c r="N130" i="2"/>
  <c r="Q130" i="2"/>
  <c r="R130" i="2"/>
  <c r="B131" i="2"/>
  <c r="C131" i="2"/>
  <c r="G131" i="2"/>
  <c r="G253" i="2" s="1"/>
  <c r="I131" i="2"/>
  <c r="J131" i="2"/>
  <c r="K131" i="2"/>
  <c r="L131" i="2"/>
  <c r="O131" i="2"/>
  <c r="P131" i="2"/>
  <c r="L132" i="2"/>
  <c r="M132" i="2"/>
  <c r="M144" i="2" s="1"/>
  <c r="N132" i="2"/>
  <c r="R132" i="2"/>
  <c r="L133" i="2"/>
  <c r="Q133" i="2" s="1"/>
  <c r="M133" i="2"/>
  <c r="N133" i="2"/>
  <c r="R133" i="2"/>
  <c r="L134" i="2"/>
  <c r="M134" i="2"/>
  <c r="N134" i="2"/>
  <c r="Q134" i="2"/>
  <c r="R134" i="2"/>
  <c r="L135" i="2"/>
  <c r="M135" i="2"/>
  <c r="N135" i="2"/>
  <c r="R135" i="2"/>
  <c r="L136" i="2"/>
  <c r="Q136" i="2" s="1"/>
  <c r="M136" i="2"/>
  <c r="N136" i="2"/>
  <c r="R136" i="2"/>
  <c r="L137" i="2"/>
  <c r="Q137" i="2" s="1"/>
  <c r="M137" i="2"/>
  <c r="N137" i="2"/>
  <c r="R137" i="2"/>
  <c r="L138" i="2"/>
  <c r="M138" i="2"/>
  <c r="N138" i="2"/>
  <c r="Q138" i="2"/>
  <c r="R138" i="2"/>
  <c r="L139" i="2"/>
  <c r="M139" i="2"/>
  <c r="N139" i="2"/>
  <c r="R139" i="2"/>
  <c r="L140" i="2"/>
  <c r="M140" i="2"/>
  <c r="N140" i="2"/>
  <c r="R140" i="2"/>
  <c r="L141" i="2"/>
  <c r="Q141" i="2" s="1"/>
  <c r="M141" i="2"/>
  <c r="N141" i="2"/>
  <c r="R141" i="2"/>
  <c r="L142" i="2"/>
  <c r="M142" i="2"/>
  <c r="N142" i="2"/>
  <c r="Q142" i="2"/>
  <c r="R142" i="2"/>
  <c r="L143" i="2"/>
  <c r="M143" i="2"/>
  <c r="N143" i="2"/>
  <c r="R143" i="2"/>
  <c r="B144" i="2"/>
  <c r="C144" i="2"/>
  <c r="G144" i="2"/>
  <c r="I144" i="2"/>
  <c r="J144" i="2"/>
  <c r="K144" i="2"/>
  <c r="O144" i="2"/>
  <c r="P144" i="2"/>
  <c r="L145" i="2"/>
  <c r="M145" i="2"/>
  <c r="N145" i="2"/>
  <c r="R145" i="2"/>
  <c r="L146" i="2"/>
  <c r="M146" i="2"/>
  <c r="N146" i="2"/>
  <c r="Q146" i="2"/>
  <c r="R146" i="2"/>
  <c r="L147" i="2"/>
  <c r="M147" i="2"/>
  <c r="Q147" i="2" s="1"/>
  <c r="N147" i="2"/>
  <c r="R147" i="2"/>
  <c r="L148" i="2"/>
  <c r="M148" i="2"/>
  <c r="N148" i="2"/>
  <c r="R148" i="2"/>
  <c r="L149" i="2"/>
  <c r="Q149" i="2" s="1"/>
  <c r="M149" i="2"/>
  <c r="N149" i="2"/>
  <c r="R149" i="2"/>
  <c r="L150" i="2"/>
  <c r="M150" i="2"/>
  <c r="N150" i="2"/>
  <c r="Q150" i="2"/>
  <c r="R150" i="2"/>
  <c r="L151" i="2"/>
  <c r="M151" i="2"/>
  <c r="Q151" i="2" s="1"/>
  <c r="N151" i="2"/>
  <c r="R151" i="2"/>
  <c r="L152" i="2"/>
  <c r="Q152" i="2" s="1"/>
  <c r="M152" i="2"/>
  <c r="N152" i="2"/>
  <c r="R152" i="2"/>
  <c r="L153" i="2"/>
  <c r="Q153" i="2" s="1"/>
  <c r="M153" i="2"/>
  <c r="N153" i="2"/>
  <c r="R153" i="2"/>
  <c r="L154" i="2"/>
  <c r="M154" i="2"/>
  <c r="N154" i="2"/>
  <c r="Q154" i="2"/>
  <c r="R154" i="2"/>
  <c r="L155" i="2"/>
  <c r="M155" i="2"/>
  <c r="N155" i="2"/>
  <c r="R155" i="2"/>
  <c r="B156" i="2"/>
  <c r="C156" i="2"/>
  <c r="G156" i="2"/>
  <c r="I156" i="2"/>
  <c r="J156" i="2"/>
  <c r="K156" i="2"/>
  <c r="O156" i="2"/>
  <c r="P156" i="2"/>
  <c r="L157" i="2"/>
  <c r="M157" i="2"/>
  <c r="N157" i="2"/>
  <c r="R157" i="2"/>
  <c r="R169" i="2" s="1"/>
  <c r="L158" i="2"/>
  <c r="M158" i="2"/>
  <c r="N158" i="2"/>
  <c r="Q158" i="2"/>
  <c r="R158" i="2"/>
  <c r="L159" i="2"/>
  <c r="M159" i="2"/>
  <c r="N159" i="2"/>
  <c r="N169" i="2" s="1"/>
  <c r="R159" i="2"/>
  <c r="L160" i="2"/>
  <c r="M160" i="2"/>
  <c r="N160" i="2"/>
  <c r="R160" i="2"/>
  <c r="L161" i="2"/>
  <c r="Q161" i="2" s="1"/>
  <c r="M161" i="2"/>
  <c r="N161" i="2"/>
  <c r="R161" i="2"/>
  <c r="L162" i="2"/>
  <c r="M162" i="2"/>
  <c r="N162" i="2"/>
  <c r="Q162" i="2"/>
  <c r="R162" i="2"/>
  <c r="L163" i="2"/>
  <c r="M163" i="2"/>
  <c r="Q163" i="2" s="1"/>
  <c r="N163" i="2"/>
  <c r="R163" i="2"/>
  <c r="L164" i="2"/>
  <c r="M164" i="2"/>
  <c r="N164" i="2"/>
  <c r="R164" i="2"/>
  <c r="L165" i="2"/>
  <c r="Q165" i="2" s="1"/>
  <c r="M165" i="2"/>
  <c r="N165" i="2"/>
  <c r="R165" i="2"/>
  <c r="L166" i="2"/>
  <c r="M166" i="2"/>
  <c r="N166" i="2"/>
  <c r="Q166" i="2"/>
  <c r="R166" i="2"/>
  <c r="L167" i="2"/>
  <c r="M167" i="2"/>
  <c r="N167" i="2"/>
  <c r="R167" i="2"/>
  <c r="L168" i="2"/>
  <c r="Q168" i="2" s="1"/>
  <c r="M168" i="2"/>
  <c r="N168" i="2"/>
  <c r="R168" i="2"/>
  <c r="B169" i="2"/>
  <c r="C169" i="2"/>
  <c r="G169" i="2"/>
  <c r="I169" i="2"/>
  <c r="J169" i="2"/>
  <c r="K169" i="2"/>
  <c r="O169" i="2"/>
  <c r="P169" i="2"/>
  <c r="L170" i="2"/>
  <c r="M170" i="2"/>
  <c r="N170" i="2"/>
  <c r="Q170" i="2"/>
  <c r="R170" i="2"/>
  <c r="L171" i="2"/>
  <c r="M171" i="2"/>
  <c r="Q171" i="2" s="1"/>
  <c r="N171" i="2"/>
  <c r="R171" i="2"/>
  <c r="L172" i="2"/>
  <c r="M172" i="2"/>
  <c r="M185" i="2" s="1"/>
  <c r="N172" i="2"/>
  <c r="R172" i="2"/>
  <c r="L173" i="2"/>
  <c r="Q173" i="2" s="1"/>
  <c r="M173" i="2"/>
  <c r="N173" i="2"/>
  <c r="R173" i="2"/>
  <c r="L174" i="2"/>
  <c r="M174" i="2"/>
  <c r="N174" i="2"/>
  <c r="Q174" i="2"/>
  <c r="R174" i="2"/>
  <c r="L175" i="2"/>
  <c r="M175" i="2"/>
  <c r="N175" i="2"/>
  <c r="R175" i="2"/>
  <c r="L176" i="2"/>
  <c r="Q176" i="2" s="1"/>
  <c r="M176" i="2"/>
  <c r="N176" i="2"/>
  <c r="R176" i="2"/>
  <c r="L177" i="2"/>
  <c r="Q177" i="2" s="1"/>
  <c r="M177" i="2"/>
  <c r="N177" i="2"/>
  <c r="R177" i="2"/>
  <c r="L178" i="2"/>
  <c r="M178" i="2"/>
  <c r="N178" i="2"/>
  <c r="Q178" i="2"/>
  <c r="R178" i="2"/>
  <c r="L179" i="2"/>
  <c r="M179" i="2"/>
  <c r="N179" i="2"/>
  <c r="R179" i="2"/>
  <c r="L180" i="2"/>
  <c r="M180" i="2"/>
  <c r="N180" i="2"/>
  <c r="R180" i="2"/>
  <c r="L181" i="2"/>
  <c r="Q181" i="2" s="1"/>
  <c r="M181" i="2"/>
  <c r="N181" i="2"/>
  <c r="R181" i="2"/>
  <c r="R185" i="2" s="1"/>
  <c r="L182" i="2"/>
  <c r="M182" i="2"/>
  <c r="N182" i="2"/>
  <c r="Q182" i="2"/>
  <c r="R182" i="2"/>
  <c r="L183" i="2"/>
  <c r="M183" i="2"/>
  <c r="N183" i="2"/>
  <c r="R183" i="2"/>
  <c r="L184" i="2"/>
  <c r="M184" i="2"/>
  <c r="N184" i="2"/>
  <c r="R184" i="2"/>
  <c r="B185" i="2"/>
  <c r="C185" i="2"/>
  <c r="G185" i="2"/>
  <c r="I185" i="2"/>
  <c r="J185" i="2"/>
  <c r="K185" i="2"/>
  <c r="N185" i="2"/>
  <c r="O185" i="2"/>
  <c r="P185" i="2"/>
  <c r="L186" i="2"/>
  <c r="M186" i="2"/>
  <c r="N186" i="2"/>
  <c r="Q186" i="2"/>
  <c r="R186" i="2"/>
  <c r="L187" i="2"/>
  <c r="M187" i="2"/>
  <c r="N187" i="2"/>
  <c r="N188" i="2" s="1"/>
  <c r="R187" i="2"/>
  <c r="B188" i="2"/>
  <c r="C188" i="2"/>
  <c r="G188" i="2"/>
  <c r="I188" i="2"/>
  <c r="J188" i="2"/>
  <c r="K188" i="2"/>
  <c r="L188" i="2"/>
  <c r="O188" i="2"/>
  <c r="P188" i="2"/>
  <c r="R188" i="2"/>
  <c r="L189" i="2"/>
  <c r="M189" i="2"/>
  <c r="M192" i="2" s="1"/>
  <c r="N189" i="2"/>
  <c r="R189" i="2"/>
  <c r="R192" i="2" s="1"/>
  <c r="L190" i="2"/>
  <c r="M190" i="2"/>
  <c r="N190" i="2"/>
  <c r="Q190" i="2"/>
  <c r="R190" i="2"/>
  <c r="L191" i="2"/>
  <c r="M191" i="2"/>
  <c r="N191" i="2"/>
  <c r="N192" i="2" s="1"/>
  <c r="R191" i="2"/>
  <c r="B192" i="2"/>
  <c r="C192" i="2"/>
  <c r="G192" i="2"/>
  <c r="I192" i="2"/>
  <c r="J192" i="2"/>
  <c r="K192" i="2"/>
  <c r="O192" i="2"/>
  <c r="P192" i="2"/>
  <c r="L193" i="2"/>
  <c r="M193" i="2"/>
  <c r="N193" i="2"/>
  <c r="R193" i="2"/>
  <c r="L194" i="2"/>
  <c r="M194" i="2"/>
  <c r="N194" i="2"/>
  <c r="Q194" i="2"/>
  <c r="R194" i="2"/>
  <c r="L195" i="2"/>
  <c r="M195" i="2"/>
  <c r="N195" i="2"/>
  <c r="N221" i="2" s="1"/>
  <c r="R195" i="2"/>
  <c r="L196" i="2"/>
  <c r="M196" i="2"/>
  <c r="N196" i="2"/>
  <c r="R196" i="2"/>
  <c r="L197" i="2"/>
  <c r="Q197" i="2" s="1"/>
  <c r="M197" i="2"/>
  <c r="N197" i="2"/>
  <c r="R197" i="2"/>
  <c r="L198" i="2"/>
  <c r="M198" i="2"/>
  <c r="N198" i="2"/>
  <c r="Q198" i="2"/>
  <c r="R198" i="2"/>
  <c r="L199" i="2"/>
  <c r="M199" i="2"/>
  <c r="N199" i="2"/>
  <c r="R199" i="2"/>
  <c r="L200" i="2"/>
  <c r="M200" i="2"/>
  <c r="N200" i="2"/>
  <c r="R200" i="2"/>
  <c r="L201" i="2"/>
  <c r="Q201" i="2" s="1"/>
  <c r="M201" i="2"/>
  <c r="N201" i="2"/>
  <c r="R201" i="2"/>
  <c r="L202" i="2"/>
  <c r="M202" i="2"/>
  <c r="N202" i="2"/>
  <c r="Q202" i="2"/>
  <c r="R202" i="2"/>
  <c r="L203" i="2"/>
  <c r="M203" i="2"/>
  <c r="Q203" i="2" s="1"/>
  <c r="N203" i="2"/>
  <c r="R203" i="2"/>
  <c r="L204" i="2"/>
  <c r="M204" i="2"/>
  <c r="N204" i="2"/>
  <c r="R204" i="2"/>
  <c r="L205" i="2"/>
  <c r="Q205" i="2" s="1"/>
  <c r="M205" i="2"/>
  <c r="N205" i="2"/>
  <c r="R205" i="2"/>
  <c r="L206" i="2"/>
  <c r="M206" i="2"/>
  <c r="N206" i="2"/>
  <c r="Q206" i="2"/>
  <c r="R206" i="2"/>
  <c r="L207" i="2"/>
  <c r="M207" i="2"/>
  <c r="N207" i="2"/>
  <c r="R207" i="2"/>
  <c r="L208" i="2"/>
  <c r="Q208" i="2" s="1"/>
  <c r="M208" i="2"/>
  <c r="N208" i="2"/>
  <c r="R208" i="2"/>
  <c r="L209" i="2"/>
  <c r="Q209" i="2" s="1"/>
  <c r="M209" i="2"/>
  <c r="N209" i="2"/>
  <c r="R209" i="2"/>
  <c r="L210" i="2"/>
  <c r="M210" i="2"/>
  <c r="N210" i="2"/>
  <c r="Q210" i="2"/>
  <c r="R210" i="2"/>
  <c r="L211" i="2"/>
  <c r="M211" i="2"/>
  <c r="N211" i="2"/>
  <c r="R211" i="2"/>
  <c r="L212" i="2"/>
  <c r="M212" i="2"/>
  <c r="N212" i="2"/>
  <c r="R212" i="2"/>
  <c r="L213" i="2"/>
  <c r="Q213" i="2" s="1"/>
  <c r="M213" i="2"/>
  <c r="N213" i="2"/>
  <c r="R213" i="2"/>
  <c r="L214" i="2"/>
  <c r="M214" i="2"/>
  <c r="N214" i="2"/>
  <c r="Q214" i="2"/>
  <c r="R214" i="2"/>
  <c r="L215" i="2"/>
  <c r="M215" i="2"/>
  <c r="N215" i="2"/>
  <c r="R215" i="2"/>
  <c r="L216" i="2"/>
  <c r="M216" i="2"/>
  <c r="N216" i="2"/>
  <c r="R216" i="2"/>
  <c r="L217" i="2"/>
  <c r="Q217" i="2" s="1"/>
  <c r="M217" i="2"/>
  <c r="N217" i="2"/>
  <c r="R217" i="2"/>
  <c r="L218" i="2"/>
  <c r="M218" i="2"/>
  <c r="N218" i="2"/>
  <c r="Q218" i="2"/>
  <c r="R218" i="2"/>
  <c r="L219" i="2"/>
  <c r="M219" i="2"/>
  <c r="Q219" i="2" s="1"/>
  <c r="N219" i="2"/>
  <c r="R219" i="2"/>
  <c r="L220" i="2"/>
  <c r="M220" i="2"/>
  <c r="N220" i="2"/>
  <c r="R220" i="2"/>
  <c r="B221" i="2"/>
  <c r="C221" i="2"/>
  <c r="G221" i="2"/>
  <c r="I221" i="2"/>
  <c r="J221" i="2"/>
  <c r="J253" i="2" s="1"/>
  <c r="K221" i="2"/>
  <c r="O221" i="2"/>
  <c r="P221" i="2"/>
  <c r="R221" i="2"/>
  <c r="L222" i="2"/>
  <c r="M222" i="2"/>
  <c r="N222" i="2"/>
  <c r="Q222" i="2"/>
  <c r="R222" i="2"/>
  <c r="L223" i="2"/>
  <c r="M223" i="2"/>
  <c r="N223" i="2"/>
  <c r="R223" i="2"/>
  <c r="L224" i="2"/>
  <c r="M224" i="2"/>
  <c r="N224" i="2"/>
  <c r="R224" i="2"/>
  <c r="L225" i="2"/>
  <c r="M225" i="2"/>
  <c r="N225" i="2"/>
  <c r="R225" i="2"/>
  <c r="L226" i="2"/>
  <c r="M226" i="2"/>
  <c r="N226" i="2"/>
  <c r="Q226" i="2"/>
  <c r="R226" i="2"/>
  <c r="L227" i="2"/>
  <c r="M227" i="2"/>
  <c r="Q227" i="2" s="1"/>
  <c r="N227" i="2"/>
  <c r="R227" i="2"/>
  <c r="L228" i="2"/>
  <c r="M228" i="2"/>
  <c r="N228" i="2"/>
  <c r="R228" i="2"/>
  <c r="L229" i="2"/>
  <c r="Q229" i="2" s="1"/>
  <c r="M229" i="2"/>
  <c r="N229" i="2"/>
  <c r="R229" i="2"/>
  <c r="L230" i="2"/>
  <c r="M230" i="2"/>
  <c r="N230" i="2"/>
  <c r="Q230" i="2"/>
  <c r="R230" i="2"/>
  <c r="L231" i="2"/>
  <c r="M231" i="2"/>
  <c r="N231" i="2"/>
  <c r="R231" i="2"/>
  <c r="L232" i="2"/>
  <c r="Q232" i="2" s="1"/>
  <c r="M232" i="2"/>
  <c r="N232" i="2"/>
  <c r="R232" i="2"/>
  <c r="L233" i="2"/>
  <c r="Q233" i="2" s="1"/>
  <c r="M233" i="2"/>
  <c r="N233" i="2"/>
  <c r="R233" i="2"/>
  <c r="L234" i="2"/>
  <c r="M234" i="2"/>
  <c r="N234" i="2"/>
  <c r="Q234" i="2"/>
  <c r="R234" i="2"/>
  <c r="L235" i="2"/>
  <c r="M235" i="2"/>
  <c r="N235" i="2"/>
  <c r="R235" i="2"/>
  <c r="L236" i="2"/>
  <c r="M236" i="2"/>
  <c r="N236" i="2"/>
  <c r="R236" i="2"/>
  <c r="L237" i="2"/>
  <c r="Q237" i="2" s="1"/>
  <c r="M237" i="2"/>
  <c r="N237" i="2"/>
  <c r="R237" i="2"/>
  <c r="L238" i="2"/>
  <c r="M238" i="2"/>
  <c r="N238" i="2"/>
  <c r="Q238" i="2"/>
  <c r="R238" i="2"/>
  <c r="L239" i="2"/>
  <c r="M239" i="2"/>
  <c r="N239" i="2"/>
  <c r="R239" i="2"/>
  <c r="L240" i="2"/>
  <c r="M240" i="2"/>
  <c r="N240" i="2"/>
  <c r="R240" i="2"/>
  <c r="L241" i="2"/>
  <c r="Q241" i="2" s="1"/>
  <c r="M241" i="2"/>
  <c r="N241" i="2"/>
  <c r="R241" i="2"/>
  <c r="L242" i="2"/>
  <c r="M242" i="2"/>
  <c r="N242" i="2"/>
  <c r="Q242" i="2"/>
  <c r="R242" i="2"/>
  <c r="L243" i="2"/>
  <c r="M243" i="2"/>
  <c r="Q243" i="2" s="1"/>
  <c r="N243" i="2"/>
  <c r="R243" i="2"/>
  <c r="L244" i="2"/>
  <c r="M244" i="2"/>
  <c r="N244" i="2"/>
  <c r="R244" i="2"/>
  <c r="L245" i="2"/>
  <c r="Q245" i="2" s="1"/>
  <c r="M245" i="2"/>
  <c r="N245" i="2"/>
  <c r="R245" i="2"/>
  <c r="L246" i="2"/>
  <c r="M246" i="2"/>
  <c r="N246" i="2"/>
  <c r="Q246" i="2"/>
  <c r="R246" i="2"/>
  <c r="L247" i="2"/>
  <c r="M247" i="2"/>
  <c r="N247" i="2"/>
  <c r="R247" i="2"/>
  <c r="B248" i="2"/>
  <c r="C248" i="2"/>
  <c r="G248" i="2"/>
  <c r="I248" i="2"/>
  <c r="J248" i="2"/>
  <c r="K248" i="2"/>
  <c r="O248" i="2"/>
  <c r="P248" i="2"/>
  <c r="L249" i="2"/>
  <c r="M249" i="2"/>
  <c r="N249" i="2"/>
  <c r="R249" i="2"/>
  <c r="R252" i="2" s="1"/>
  <c r="L250" i="2"/>
  <c r="M250" i="2"/>
  <c r="N250" i="2"/>
  <c r="Q250" i="2"/>
  <c r="R250" i="2"/>
  <c r="L251" i="2"/>
  <c r="M251" i="2"/>
  <c r="N251" i="2"/>
  <c r="R251" i="2"/>
  <c r="B252" i="2"/>
  <c r="C252" i="2"/>
  <c r="G252" i="2"/>
  <c r="I252" i="2"/>
  <c r="J252" i="2"/>
  <c r="K252" i="2"/>
  <c r="N252" i="2"/>
  <c r="O252" i="2"/>
  <c r="O253" i="2" s="1"/>
  <c r="P252" i="2"/>
  <c r="H253" i="2"/>
  <c r="I253" i="2"/>
  <c r="L221" i="2" l="1"/>
  <c r="Q193" i="2"/>
  <c r="Q97" i="2"/>
  <c r="Q98" i="2" s="1"/>
  <c r="L98" i="2"/>
  <c r="L100" i="2" s="1"/>
  <c r="Q159" i="2"/>
  <c r="Q148" i="2"/>
  <c r="Q143" i="2"/>
  <c r="L144" i="2"/>
  <c r="Q120" i="2"/>
  <c r="Q131" i="2" s="1"/>
  <c r="Q112" i="2"/>
  <c r="Q107" i="2"/>
  <c r="R98" i="2"/>
  <c r="Q92" i="2"/>
  <c r="Q87" i="2"/>
  <c r="Q76" i="2"/>
  <c r="Q71" i="2"/>
  <c r="N61" i="2"/>
  <c r="Q41" i="2"/>
  <c r="Q36" i="2"/>
  <c r="Q25" i="2"/>
  <c r="Q9" i="2"/>
  <c r="Q5" i="2"/>
  <c r="Q61" i="2" s="1"/>
  <c r="M61" i="2"/>
  <c r="N248" i="2"/>
  <c r="Q244" i="2"/>
  <c r="Q239" i="2"/>
  <c r="Q228" i="2"/>
  <c r="Q223" i="2"/>
  <c r="Q220" i="2"/>
  <c r="Q204" i="2"/>
  <c r="L192" i="2"/>
  <c r="Q189" i="2"/>
  <c r="Q188" i="2"/>
  <c r="Q164" i="2"/>
  <c r="K253" i="2"/>
  <c r="Q251" i="2"/>
  <c r="Q240" i="2"/>
  <c r="Q235" i="2"/>
  <c r="L248" i="2"/>
  <c r="Q225" i="2"/>
  <c r="Q224" i="2"/>
  <c r="Q248" i="2" s="1"/>
  <c r="Q216" i="2"/>
  <c r="Q211" i="2"/>
  <c r="Q200" i="2"/>
  <c r="M221" i="2"/>
  <c r="Q195" i="2"/>
  <c r="Q187" i="2"/>
  <c r="Q184" i="2"/>
  <c r="Q179" i="2"/>
  <c r="Q160" i="2"/>
  <c r="Q155" i="2"/>
  <c r="L156" i="2"/>
  <c r="Q145" i="2"/>
  <c r="Q156" i="2" s="1"/>
  <c r="Q139" i="2"/>
  <c r="N144" i="2"/>
  <c r="R144" i="2"/>
  <c r="P253" i="2"/>
  <c r="Q127" i="2"/>
  <c r="R131" i="2"/>
  <c r="Q108" i="2"/>
  <c r="M117" i="2"/>
  <c r="Q103" i="2"/>
  <c r="Q88" i="2"/>
  <c r="Q83" i="2"/>
  <c r="Q72" i="2"/>
  <c r="Q93" i="2" s="1"/>
  <c r="Q67" i="2"/>
  <c r="Q52" i="2"/>
  <c r="Q37" i="2"/>
  <c r="Q21" i="2"/>
  <c r="Q20" i="2"/>
  <c r="L61" i="2"/>
  <c r="Q6" i="2"/>
  <c r="L252" i="2"/>
  <c r="Q249" i="2"/>
  <c r="Q215" i="2"/>
  <c r="Q199" i="2"/>
  <c r="Q183" i="2"/>
  <c r="Q172" i="2"/>
  <c r="Q185" i="2" s="1"/>
  <c r="M169" i="2"/>
  <c r="M156" i="2"/>
  <c r="M252" i="2"/>
  <c r="Q247" i="2"/>
  <c r="Q236" i="2"/>
  <c r="Q231" i="2"/>
  <c r="R248" i="2"/>
  <c r="R253" i="2" s="1"/>
  <c r="Q212" i="2"/>
  <c r="Q207" i="2"/>
  <c r="Q196" i="2"/>
  <c r="Q191" i="2"/>
  <c r="Q180" i="2"/>
  <c r="Q175" i="2"/>
  <c r="Q167" i="2"/>
  <c r="L169" i="2"/>
  <c r="Q157" i="2"/>
  <c r="Q169" i="2" s="1"/>
  <c r="N156" i="2"/>
  <c r="R156" i="2"/>
  <c r="Q140" i="2"/>
  <c r="Q135" i="2"/>
  <c r="Q117" i="2"/>
  <c r="M93" i="2"/>
  <c r="Q48" i="2"/>
  <c r="Q44" i="2"/>
  <c r="Q33" i="2"/>
  <c r="Q32" i="2"/>
  <c r="Q17" i="2"/>
  <c r="Q16" i="2"/>
  <c r="M248" i="2"/>
  <c r="M188" i="2"/>
  <c r="L185" i="2"/>
  <c r="Q132" i="2"/>
  <c r="L117" i="2"/>
  <c r="L93" i="2"/>
  <c r="M131" i="2"/>
  <c r="Q192" i="2" l="1"/>
  <c r="N253" i="2"/>
  <c r="M253" i="2"/>
  <c r="Q221" i="2"/>
  <c r="Q144" i="2"/>
  <c r="Q252" i="2"/>
  <c r="L253" i="2"/>
  <c r="Q253" i="2" l="1"/>
</calcChain>
</file>

<file path=xl/sharedStrings.xml><?xml version="1.0" encoding="utf-8"?>
<sst xmlns="http://schemas.openxmlformats.org/spreadsheetml/2006/main" count="1184" uniqueCount="439">
  <si>
    <t>АА 9967 НХ</t>
  </si>
  <si>
    <t>УАЗ 3163-013</t>
  </si>
  <si>
    <t>Спеціальний аварійний</t>
  </si>
  <si>
    <t xml:space="preserve">Оперативно-выездные бригады </t>
  </si>
  <si>
    <t>Центральная диспетчерская служба</t>
  </si>
  <si>
    <t>АА 5981 ЕН</t>
  </si>
  <si>
    <t>УАЗ - 3163-020 "Патріот"</t>
  </si>
  <si>
    <t>АА 0829 МН</t>
  </si>
  <si>
    <t>Mitsubishi L 200</t>
  </si>
  <si>
    <t>АА 1389 МС</t>
  </si>
  <si>
    <t>CITROEN Berlingo VP 16i</t>
  </si>
  <si>
    <t>Легковий універсал-В</t>
  </si>
  <si>
    <t>Участок платных услуг</t>
  </si>
  <si>
    <t>Центр централизованного учета</t>
  </si>
  <si>
    <t>АА 1386 МС</t>
  </si>
  <si>
    <t>АА 1384 МС</t>
  </si>
  <si>
    <t>АА 9203 РН</t>
  </si>
  <si>
    <t>Fiat Ducato</t>
  </si>
  <si>
    <t>Вантажний бортовий малотонажний-В</t>
  </si>
  <si>
    <t>Участок отключения потребителей</t>
  </si>
  <si>
    <t>АА 6508 ОА</t>
  </si>
  <si>
    <t>АА 6502 ОА</t>
  </si>
  <si>
    <t>АА 4996 КТ</t>
  </si>
  <si>
    <t>ГАЗ-275200</t>
  </si>
  <si>
    <t>Загальний легковий вантажопасажирський</t>
  </si>
  <si>
    <t>АА 2996 СІ</t>
  </si>
  <si>
    <t>ГАЗ - 2705-434</t>
  </si>
  <si>
    <t>АА 1398 МС</t>
  </si>
  <si>
    <t>АА 1397 ІХ</t>
  </si>
  <si>
    <t>FIAT DOBLO</t>
  </si>
  <si>
    <t>Вантажний малотонажний фургон</t>
  </si>
  <si>
    <t>Служба технічного аудіту</t>
  </si>
  <si>
    <t>АА 8466 РІ</t>
  </si>
  <si>
    <t>ГАЗ-2752</t>
  </si>
  <si>
    <t>Загальний вантажний вантажопасажирський</t>
  </si>
  <si>
    <t>Служба по электроучета и АСКУЭ</t>
  </si>
  <si>
    <t>АА 6901 ОМ</t>
  </si>
  <si>
    <t>ЗАЗ TF-69YO</t>
  </si>
  <si>
    <t>Легковий</t>
  </si>
  <si>
    <t>АА 1375 ІХ</t>
  </si>
  <si>
    <t>АА 0913 ВВ</t>
  </si>
  <si>
    <t>ГАЗ - 2705</t>
  </si>
  <si>
    <t>АА 0224 ХІ</t>
  </si>
  <si>
    <t>DAEWOO LANOS</t>
  </si>
  <si>
    <t>Загальний легковий хетчбек</t>
  </si>
  <si>
    <t>АА 6983 МІ</t>
  </si>
  <si>
    <t>ГАЗ-2705</t>
  </si>
  <si>
    <t>Служба по согласованию трасс и ГИС</t>
  </si>
  <si>
    <t>АА 9973 НХ</t>
  </si>
  <si>
    <t>Служба по обслуживанию потребителей</t>
  </si>
  <si>
    <t>АА 7619 МХ</t>
  </si>
  <si>
    <t>АА 7280 ІК</t>
  </si>
  <si>
    <t>CITROEN BERLINGO 1.4</t>
  </si>
  <si>
    <t>АА 3413 ОЕ</t>
  </si>
  <si>
    <t>ЗАЗ LANOS</t>
  </si>
  <si>
    <t>Загальний легковий седан</t>
  </si>
  <si>
    <t>АА 1396 МС</t>
  </si>
  <si>
    <t>АА 1394 МС</t>
  </si>
  <si>
    <t>АА 1387 МС</t>
  </si>
  <si>
    <t>АА 1376 МС</t>
  </si>
  <si>
    <t>АА 0994 КІ</t>
  </si>
  <si>
    <t xml:space="preserve">CITROEN BERLINGO </t>
  </si>
  <si>
    <t>Легковий пасажирський-В</t>
  </si>
  <si>
    <t>АА 0992 КІ</t>
  </si>
  <si>
    <t>АА 9689 КО</t>
  </si>
  <si>
    <t>PEUGEOT J5</t>
  </si>
  <si>
    <t>Автопідйомник</t>
  </si>
  <si>
    <t>Участок с кап.ремонта ВЛ ТП РП и техн.присоединений</t>
  </si>
  <si>
    <t>Центр централизованного ремонта</t>
  </si>
  <si>
    <t>АА 7721 СЕ</t>
  </si>
  <si>
    <t>ГАЗ - 3307 АГП - 17</t>
  </si>
  <si>
    <t>АА 7461 ІЕ</t>
  </si>
  <si>
    <t>ГАЗ 3309-354-5 АП 18</t>
  </si>
  <si>
    <t>АА 7460 ІЕ</t>
  </si>
  <si>
    <t>АА 5650 ЕТ</t>
  </si>
  <si>
    <t>ГАЗ 3309 АП 18</t>
  </si>
  <si>
    <t>АА 5645 ЕТ</t>
  </si>
  <si>
    <t>АА 5306 ІН</t>
  </si>
  <si>
    <t>ГАЗ - 3309 АП-18-10</t>
  </si>
  <si>
    <t>АА 4238 МА</t>
  </si>
  <si>
    <t>ГАЗ 3309 АР 18</t>
  </si>
  <si>
    <t>АА 3194 ІЕ</t>
  </si>
  <si>
    <t>ГАЗ-3309 АП 18-10</t>
  </si>
  <si>
    <t>АА 1649 МС</t>
  </si>
  <si>
    <t>ГАЗ 3309 АР 18-10</t>
  </si>
  <si>
    <t>АА 7441 МТ</t>
  </si>
  <si>
    <t>МАЗ - 5551А2</t>
  </si>
  <si>
    <t>Самоскид</t>
  </si>
  <si>
    <t>Участок по ремонту вент.систем и строительству</t>
  </si>
  <si>
    <t>АА 5936 ІХ</t>
  </si>
  <si>
    <t xml:space="preserve">ГАЗ - 3309 </t>
  </si>
  <si>
    <t>АА 4495 АВ</t>
  </si>
  <si>
    <t>АА 8789 ТХ</t>
  </si>
  <si>
    <t>ЗИЛ - 131</t>
  </si>
  <si>
    <t xml:space="preserve">Спеціальний диз. ел. станція </t>
  </si>
  <si>
    <t>Участок по аварийно-восстановительным ремонтам КЛ</t>
  </si>
  <si>
    <t>АА 6836 ІТ</t>
  </si>
  <si>
    <t>ГАЗ - 2705-216 ЕТЛ-10</t>
  </si>
  <si>
    <t>Лабораторія</t>
  </si>
  <si>
    <t>АА 3326 ОС</t>
  </si>
  <si>
    <t>ГАЗ-27057 КАЕЛ 3</t>
  </si>
  <si>
    <t>АА 3058 ОХ</t>
  </si>
  <si>
    <t>МАЗ-4371Р2</t>
  </si>
  <si>
    <t>Cпеціальний аварійний</t>
  </si>
  <si>
    <t>АА 2953 ВТ</t>
  </si>
  <si>
    <t>ЗИЛ - 131НА</t>
  </si>
  <si>
    <t>АА 0249 ХІ</t>
  </si>
  <si>
    <t>ЗИЛ - 131 НА GP280 A/V</t>
  </si>
  <si>
    <t>19601 АІ</t>
  </si>
  <si>
    <t>JCB 3CX SITEMASTER</t>
  </si>
  <si>
    <t>Екскаватор-Навантажувач</t>
  </si>
  <si>
    <t>АА 3751 АК</t>
  </si>
  <si>
    <t>ГАЗ - 3309-354</t>
  </si>
  <si>
    <t>Служба подстанций</t>
  </si>
  <si>
    <t>АА 7036 НІ</t>
  </si>
  <si>
    <t>АА 5935 ІХ</t>
  </si>
  <si>
    <t>АА 0661 МЕ</t>
  </si>
  <si>
    <t>АА 0659 МЕ</t>
  </si>
  <si>
    <t>АА 5976 ЕН</t>
  </si>
  <si>
    <t>УАЗ - 3163-020</t>
  </si>
  <si>
    <t>Начальник, производственно-технгический отдел</t>
  </si>
  <si>
    <t>АА 1392 МС</t>
  </si>
  <si>
    <t>АА 8469 ОМ</t>
  </si>
  <si>
    <t xml:space="preserve">NISSAN ALMERA CLASSIC </t>
  </si>
  <si>
    <t>Легковий седан-В</t>
  </si>
  <si>
    <t>начальник участка с кап.ремонта ВЛ ТП РП и техн.присоединений</t>
  </si>
  <si>
    <t>Т 03342 АІ</t>
  </si>
  <si>
    <t>ДВ 1798.30.249 S</t>
  </si>
  <si>
    <t>Автонавантажувач</t>
  </si>
  <si>
    <t>Управление складского хозяйства</t>
  </si>
  <si>
    <t>Т 03235 АІ</t>
  </si>
  <si>
    <t>3,5 т. (4045)</t>
  </si>
  <si>
    <t>АА 7598 РС</t>
  </si>
  <si>
    <t>Загальний вантажний бортовий</t>
  </si>
  <si>
    <t>АА 1706 ІХ</t>
  </si>
  <si>
    <t>Вантажний малотоннажний фургон</t>
  </si>
  <si>
    <t xml:space="preserve">Деп.Обсл.кл. ЦОКК </t>
  </si>
  <si>
    <t>ТОВ " Київські енергетичні послуги "</t>
  </si>
  <si>
    <t>АА 1376 ІХ</t>
  </si>
  <si>
    <t>Вантажний малотонажний  фургон</t>
  </si>
  <si>
    <t>Деп.Обсл.кл. ЦОК Оболонского  р-ну</t>
  </si>
  <si>
    <t>АА 6906 ОМ</t>
  </si>
  <si>
    <t>ЗАЗ TF69YO</t>
  </si>
  <si>
    <t>Загальний легковий седан-В</t>
  </si>
  <si>
    <t>Технический аудит</t>
  </si>
  <si>
    <t>РЕС „Южный”:</t>
  </si>
  <si>
    <t>АА 5985 ЕН</t>
  </si>
  <si>
    <t>АА 5967 ЕН</t>
  </si>
  <si>
    <t>АА 5966 ЕН</t>
  </si>
  <si>
    <t>АА 9524 ОА</t>
  </si>
  <si>
    <t>Бригады по ремонту ТП</t>
  </si>
  <si>
    <t>АА 9036 НО</t>
  </si>
  <si>
    <t>АА 8834 МХ</t>
  </si>
  <si>
    <t>АА 8046 МС</t>
  </si>
  <si>
    <t>МАЗ-555102-220</t>
  </si>
  <si>
    <t>АА 2413 НР</t>
  </si>
  <si>
    <t>ГАЗ - 32213 ЕТЛ-10</t>
  </si>
  <si>
    <t>12348 КС</t>
  </si>
  <si>
    <t>АА 2248 КХ</t>
  </si>
  <si>
    <t>АА 0831 МН</t>
  </si>
  <si>
    <t>АА 4638 СВ</t>
  </si>
  <si>
    <t>АА 0846 ВА</t>
  </si>
  <si>
    <t>ГАЗ - 3307 ЕТЛ-10</t>
  </si>
  <si>
    <t>19608 АІ</t>
  </si>
  <si>
    <t>Екскаватор-навантажувач</t>
  </si>
  <si>
    <t>АА 6903 ОМ</t>
  </si>
  <si>
    <t>РЕС „Центральный”:</t>
  </si>
  <si>
    <t>АА 6334 КН</t>
  </si>
  <si>
    <t>FIAT LINEA</t>
  </si>
  <si>
    <t>05095 КА</t>
  </si>
  <si>
    <t>MERCEDES-BENZ 408D  ЕТЛ-10</t>
  </si>
  <si>
    <t>Служба изоляции и защиты от перенапряжений</t>
  </si>
  <si>
    <t>АА 6289 ВЕ</t>
  </si>
  <si>
    <t>AA 5192 EO</t>
  </si>
  <si>
    <t>PEUGEOT BOXER ЕТЛ-10</t>
  </si>
  <si>
    <t>АА 0926 ВВ</t>
  </si>
  <si>
    <t>ГАЗ - 2705-242</t>
  </si>
  <si>
    <t>АА 2245 КХ</t>
  </si>
  <si>
    <t>АА 0826 МН</t>
  </si>
  <si>
    <t>АА 9361 ВА</t>
  </si>
  <si>
    <t>АА 0942 ІХ</t>
  </si>
  <si>
    <t>АА 0658 МЕ</t>
  </si>
  <si>
    <t>19602 АІ</t>
  </si>
  <si>
    <t>АА 8293 АІ</t>
  </si>
  <si>
    <t>ГАЗ - 2705 УМЗ-4215</t>
  </si>
  <si>
    <t>РЕС „Северный”</t>
  </si>
  <si>
    <t>АА 7283 ІК</t>
  </si>
  <si>
    <t>АА 5986 ЕН</t>
  </si>
  <si>
    <t>АА 8861 ЕР</t>
  </si>
  <si>
    <t>АА 6806 ІТ</t>
  </si>
  <si>
    <t>АА 6607 ВС</t>
  </si>
  <si>
    <t>АА 5893 КТ</t>
  </si>
  <si>
    <t>ГАЗ - 3309</t>
  </si>
  <si>
    <t>АА 2243 КХ</t>
  </si>
  <si>
    <t>АА 0816 МН</t>
  </si>
  <si>
    <t>АА 2896 МС</t>
  </si>
  <si>
    <t>60840 АА</t>
  </si>
  <si>
    <t>АА 7565 РС</t>
  </si>
  <si>
    <t>РЕС „Левобережный”:</t>
  </si>
  <si>
    <t>АА 6504 ОА</t>
  </si>
  <si>
    <t>АА 9523 ОА</t>
  </si>
  <si>
    <t>АА 9043 РЕ</t>
  </si>
  <si>
    <t>FORD TRANSIT ЕТЛ-10</t>
  </si>
  <si>
    <t>АА 5934 ІХ</t>
  </si>
  <si>
    <t>АА 4836 ВА</t>
  </si>
  <si>
    <t>ГАЗ - 3307</t>
  </si>
  <si>
    <t>АА 2241 КХ</t>
  </si>
  <si>
    <t>АА 0832 МН</t>
  </si>
  <si>
    <t>АА 2391 НР</t>
  </si>
  <si>
    <t>ГАЗ - 32213-414 ЕТЛ-10</t>
  </si>
  <si>
    <t>АА 0969 ВВ</t>
  </si>
  <si>
    <t>АА 0941 ІХ</t>
  </si>
  <si>
    <t>19603 АІ</t>
  </si>
  <si>
    <t>АА 8413 АІ</t>
  </si>
  <si>
    <t>РЕС „Западный”:</t>
  </si>
  <si>
    <t>АА 6902 ОМ</t>
  </si>
  <si>
    <t>АА 0943 МН</t>
  </si>
  <si>
    <t>АА 9362 ВА</t>
  </si>
  <si>
    <t>АА 7442 МТ</t>
  </si>
  <si>
    <t>АА 5939 ІХ</t>
  </si>
  <si>
    <t>АА 5866 ЕТ</t>
  </si>
  <si>
    <t>АА 5806 НІ</t>
  </si>
  <si>
    <t>АА 5117 РА</t>
  </si>
  <si>
    <t xml:space="preserve">Лабораторія </t>
  </si>
  <si>
    <t>11251 КС</t>
  </si>
  <si>
    <t>АА 1391 МС</t>
  </si>
  <si>
    <t>АА 2239 КХ</t>
  </si>
  <si>
    <t>19646 АІ</t>
  </si>
  <si>
    <t>АА 9974 НХ</t>
  </si>
  <si>
    <t>УАЗ 3163-115-3044720</t>
  </si>
  <si>
    <t>РЕС „Восточный”</t>
  </si>
  <si>
    <t>АА 6905 ОМ</t>
  </si>
  <si>
    <t>АА 6904 ОМ</t>
  </si>
  <si>
    <t>АА 5978 ЕН</t>
  </si>
  <si>
    <t>АА 6871 СЕ</t>
  </si>
  <si>
    <t>АА 5983 ІХ</t>
  </si>
  <si>
    <t>АА 5966 ВВ</t>
  </si>
  <si>
    <t>УАЗ - 31622-070</t>
  </si>
  <si>
    <t>АА 5726 НК</t>
  </si>
  <si>
    <t>АА 1661 АК</t>
  </si>
  <si>
    <t>ГАЗ - 33023</t>
  </si>
  <si>
    <t>Вантажна бортова</t>
  </si>
  <si>
    <t>Служба подстанций обсл.ПС та РП</t>
  </si>
  <si>
    <t>19605 АІ</t>
  </si>
  <si>
    <t>Служба кабельних ліній</t>
  </si>
  <si>
    <t>АА 2246 КХ</t>
  </si>
  <si>
    <t>АА 0947 МН</t>
  </si>
  <si>
    <t>19607 АІ</t>
  </si>
  <si>
    <t>АА 9404 МК</t>
  </si>
  <si>
    <t>TOYOTA CAMRY 2,5 L</t>
  </si>
  <si>
    <t>закрепленный</t>
  </si>
  <si>
    <t>АА 9413 МК</t>
  </si>
  <si>
    <t>операционный директор</t>
  </si>
  <si>
    <t>АА 3426 ОЕ</t>
  </si>
  <si>
    <t>ЗАЗ LANOS 1.5</t>
  </si>
  <si>
    <t>ДТЕК Сервіс</t>
  </si>
  <si>
    <t>ДЕТЕК СЕРВІС</t>
  </si>
  <si>
    <t>АА 0020 РА</t>
  </si>
  <si>
    <t>HONDA CR-V</t>
  </si>
  <si>
    <t>Дирекція безпеки</t>
  </si>
  <si>
    <t>Департамент з безопасности</t>
  </si>
  <si>
    <t>АА 0020 ОВ</t>
  </si>
  <si>
    <t>АА 8490 ОМ</t>
  </si>
  <si>
    <t>Департамент безопасности</t>
  </si>
  <si>
    <t>АА 6548 ОР</t>
  </si>
  <si>
    <t>Высоковольтные электрические сети</t>
  </si>
  <si>
    <t>АА 8419 АІ</t>
  </si>
  <si>
    <t>Служба телемеханіків</t>
  </si>
  <si>
    <t>АА 7745 РС</t>
  </si>
  <si>
    <t>Загальний легковий універсал</t>
  </si>
  <si>
    <t>Служба релейной защиты и автоматики</t>
  </si>
  <si>
    <t>АА 7736 РС</t>
  </si>
  <si>
    <t>АА 6796 КА</t>
  </si>
  <si>
    <t>АА 7596 РС</t>
  </si>
  <si>
    <t>АА 6982 МІ</t>
  </si>
  <si>
    <t>АА 5937 ІХ</t>
  </si>
  <si>
    <t>АА 1755 АС</t>
  </si>
  <si>
    <t>АА 1398 ІХ</t>
  </si>
  <si>
    <t>АА 0826 ВВ</t>
  </si>
  <si>
    <t>АА 0796 КА</t>
  </si>
  <si>
    <t>АА 7866 ІН</t>
  </si>
  <si>
    <t>PEUGEOT BOXER ЕТПЛ-110</t>
  </si>
  <si>
    <t>Служба метрологии</t>
  </si>
  <si>
    <t>АА 9647 МН</t>
  </si>
  <si>
    <t xml:space="preserve">Volkswagen Crafter </t>
  </si>
  <si>
    <t>Служба линий</t>
  </si>
  <si>
    <t>АА 8796 ХА</t>
  </si>
  <si>
    <t>Mercedes 408  ЕТЛ-10</t>
  </si>
  <si>
    <t>АА 6873 СЕ</t>
  </si>
  <si>
    <t>АА 5966 ІХ</t>
  </si>
  <si>
    <t>ГАЗ - 33081</t>
  </si>
  <si>
    <t>АА 4998 ІТ</t>
  </si>
  <si>
    <t>КАМАЗ - 43114 АПТ-28</t>
  </si>
  <si>
    <t>АА 3974 ІН</t>
  </si>
  <si>
    <t>АА 1823 КК</t>
  </si>
  <si>
    <t>Mercedes-Benz 515 CDI Centrix 3х80 кВ</t>
  </si>
  <si>
    <t>Лабораторія ЕТЛ Centrix 3х80 кВ</t>
  </si>
  <si>
    <t>АА 1736 НК</t>
  </si>
  <si>
    <t>АА 0795 КА</t>
  </si>
  <si>
    <t>АА 0794 КА</t>
  </si>
  <si>
    <t>АА 8243 ЕТ</t>
  </si>
  <si>
    <t>ГАЗ 32213 -414 ЕТЛ-35</t>
  </si>
  <si>
    <t>АА 4256 ЕЕ</t>
  </si>
  <si>
    <t>ГАЗ-2705 ЕТЛ-35</t>
  </si>
  <si>
    <t>АА 1462 НВ</t>
  </si>
  <si>
    <t>АА 0361 АІ</t>
  </si>
  <si>
    <t>ГАЗ-2705-206 ЕТЛ 35</t>
  </si>
  <si>
    <t>35511 КА</t>
  </si>
  <si>
    <t>ЗИЛ - 5301 ЕТЛ-10</t>
  </si>
  <si>
    <t>34803 КА</t>
  </si>
  <si>
    <t>ЗИЛ - 5301 БО ЕТЛ-35</t>
  </si>
  <si>
    <t>АА 8496 ОМ</t>
  </si>
  <si>
    <t>производственно технич.отдел</t>
  </si>
  <si>
    <t>АА 8093 ОЕ</t>
  </si>
  <si>
    <t>KIA SORENTO</t>
  </si>
  <si>
    <t>Начальник, производственно-технический отдел</t>
  </si>
  <si>
    <t>АА 9976 НХ</t>
  </si>
  <si>
    <t>УАЗ 3163-115-3044719</t>
  </si>
  <si>
    <t>Автотранспортний цех</t>
  </si>
  <si>
    <t>АА 7081 ОА</t>
  </si>
  <si>
    <t>ГАЗ-32132-206 ЕТЛ-35</t>
  </si>
  <si>
    <t>ТОВ Інтеренергосервіс</t>
  </si>
  <si>
    <t>АА 9236 РН</t>
  </si>
  <si>
    <t>Легковий пасажирський</t>
  </si>
  <si>
    <t>СЗДТУ (лабораторія зв'яку)</t>
  </si>
  <si>
    <t>10946 КС</t>
  </si>
  <si>
    <t>резерв подм.</t>
  </si>
  <si>
    <t>АА 8169 ОМ</t>
  </si>
  <si>
    <t>МАЗ - 555102-223</t>
  </si>
  <si>
    <t>Подменный без водителя</t>
  </si>
  <si>
    <t>АА 9372 ОІ</t>
  </si>
  <si>
    <t xml:space="preserve">FORD TRANSIT </t>
  </si>
  <si>
    <t>Легковий  малотонажний-В</t>
  </si>
  <si>
    <t>По заявкам</t>
  </si>
  <si>
    <t>АА 9356 ВА</t>
  </si>
  <si>
    <t>АА 8794 ТХ</t>
  </si>
  <si>
    <t>TOYOTA AVENSIS</t>
  </si>
  <si>
    <t>АА 8486 ОМ</t>
  </si>
  <si>
    <t>АА 8467 ОМ</t>
  </si>
  <si>
    <t>АА 8466 ОМ</t>
  </si>
  <si>
    <t>АА 8462 ОМ</t>
  </si>
  <si>
    <t>АА 8339 АА</t>
  </si>
  <si>
    <t xml:space="preserve">TOYOTA COROLLA 1.6 </t>
  </si>
  <si>
    <t>АА 8338 АА</t>
  </si>
  <si>
    <t>АА 8311 АА</t>
  </si>
  <si>
    <t>TOYOTA RAV-4</t>
  </si>
  <si>
    <t>АА 8243 АА</t>
  </si>
  <si>
    <t>HYNDAI SONATA 2.4</t>
  </si>
  <si>
    <t>АА 8160 ОМ</t>
  </si>
  <si>
    <t>АА 8151 АА</t>
  </si>
  <si>
    <t>TOYOTA AVENSIS 1.8</t>
  </si>
  <si>
    <t>АА 6786 ІС</t>
  </si>
  <si>
    <t>TOYOTA HIACE</t>
  </si>
  <si>
    <t>Мікроавтобус</t>
  </si>
  <si>
    <t>АА 6445 СІ</t>
  </si>
  <si>
    <t>SKODA OCTAVIA TOUR 1.6</t>
  </si>
  <si>
    <t>Легковий Хетчбек</t>
  </si>
  <si>
    <t>АА 6336 КН</t>
  </si>
  <si>
    <t>АА 5968 ЕН</t>
  </si>
  <si>
    <t>АА 5543 АС</t>
  </si>
  <si>
    <t xml:space="preserve">MERCEDES-BENZ-UNI-MOG U500 </t>
  </si>
  <si>
    <t xml:space="preserve">Автокран </t>
  </si>
  <si>
    <t>АА 5328 ІН</t>
  </si>
  <si>
    <t>МАЗ-533702 КТА 18.01</t>
  </si>
  <si>
    <t>АА 4382 ОА</t>
  </si>
  <si>
    <t>КАМАЗ- 65117 СКС-К65117-06БМ</t>
  </si>
  <si>
    <t>Кран - маніпулятор бортовий</t>
  </si>
  <si>
    <t>АА 3661 ЕС</t>
  </si>
  <si>
    <t>МАЗ-5337 КТА 18.01</t>
  </si>
  <si>
    <t>АА 3465 ОЕ</t>
  </si>
  <si>
    <t>АА 3267 АР</t>
  </si>
  <si>
    <t>АА 3235 АТ</t>
  </si>
  <si>
    <t>АА 3234 АТ</t>
  </si>
  <si>
    <t>АА 3231 АТ</t>
  </si>
  <si>
    <t>АА 3230 АТ</t>
  </si>
  <si>
    <t>TOYOTA COROLLA 1.4</t>
  </si>
  <si>
    <t>АА 3228 АТ</t>
  </si>
  <si>
    <t>АА 3227 АТ</t>
  </si>
  <si>
    <t>АА 3226 АТ</t>
  </si>
  <si>
    <t>TOYOTA COROLLA</t>
  </si>
  <si>
    <t>АА 3069 ІС</t>
  </si>
  <si>
    <t>УАЗ - 3163-115</t>
  </si>
  <si>
    <t>АА 2351 МЕ</t>
  </si>
  <si>
    <t>АА 2348 МЕ</t>
  </si>
  <si>
    <t>АА 1606 АІ</t>
  </si>
  <si>
    <t>МАЗ - 54329</t>
  </si>
  <si>
    <t>Сідловий тягач</t>
  </si>
  <si>
    <t>АА 0631 ОК</t>
  </si>
  <si>
    <t>КАМАЗ- 43253 FASSI F 95A.0.21</t>
  </si>
  <si>
    <t>АА 0629 ОК</t>
  </si>
  <si>
    <t>АА 0258 ХІ</t>
  </si>
  <si>
    <t>АА 0050 ВВ</t>
  </si>
  <si>
    <t>19653 АІ</t>
  </si>
  <si>
    <t>ЭТЦ-165 МТЗ-82</t>
  </si>
  <si>
    <t>Екскаватор траншейний ланцюговий</t>
  </si>
  <si>
    <t>19615 АІ</t>
  </si>
  <si>
    <t>CATERPILLAR 301,5</t>
  </si>
  <si>
    <t>Екскаватор гусеничний</t>
  </si>
  <si>
    <t>19609 АІ</t>
  </si>
  <si>
    <t>19606 АІ</t>
  </si>
  <si>
    <t>04673 КА</t>
  </si>
  <si>
    <t>ЗИЛ - 433362 АП 17А а 07</t>
  </si>
  <si>
    <t>03422 КА</t>
  </si>
  <si>
    <t>МАЗ 5337  КС-35715</t>
  </si>
  <si>
    <t>АА 8403 РО</t>
  </si>
  <si>
    <t>МАЗ-6312С3 СКС М6312-01БП</t>
  </si>
  <si>
    <t>44224 АА</t>
  </si>
  <si>
    <t>вывод</t>
  </si>
  <si>
    <t>АА 8674 ОВ</t>
  </si>
  <si>
    <t>МАЗ- 437043 СКС-м437073-06 БМ</t>
  </si>
  <si>
    <t>АА 8056 РН</t>
  </si>
  <si>
    <t>АА 4956 ВС</t>
  </si>
  <si>
    <t>УАЗ 3163-010М</t>
  </si>
  <si>
    <t>АА 3068 ІС</t>
  </si>
  <si>
    <t>УАЗ 3163-115</t>
  </si>
  <si>
    <t>АА 2791 ВН</t>
  </si>
  <si>
    <t>ГАЗ - 3307 АПТ-17</t>
  </si>
  <si>
    <t>АА 2213 ТР</t>
  </si>
  <si>
    <t>АА 1984 МВ</t>
  </si>
  <si>
    <t>КАМАЗ-53215 ВС-26 МС</t>
  </si>
  <si>
    <t>Альтернативное транспортное обеспечение (проект "ТАКСИ")</t>
  </si>
  <si>
    <t>Всего затрат, грн.</t>
  </si>
  <si>
    <t>ФОТ водителя, грн.</t>
  </si>
  <si>
    <t>Амортизация</t>
  </si>
  <si>
    <t>Затраты на топливо (ГАЗ), грн без НДС</t>
  </si>
  <si>
    <t>Затраты на топливо (бензин), грн без НДС</t>
  </si>
  <si>
    <t>Затраты на топливо (ДТ), грн без НДС</t>
  </si>
  <si>
    <t>Газ Фактический расход, л</t>
  </si>
  <si>
    <t>ДТ Фактический расход, л.</t>
  </si>
  <si>
    <t>Бензин Фактический расход, л</t>
  </si>
  <si>
    <t>Общия наработка  мото/час</t>
  </si>
  <si>
    <t>Общий пробег за период, км</t>
  </si>
  <si>
    <t>Гос.знак единицы оборудования</t>
  </si>
  <si>
    <t>Марка</t>
  </si>
  <si>
    <t>Тип</t>
  </si>
  <si>
    <t>Службы/отделы</t>
  </si>
  <si>
    <t xml:space="preserve">Структурные подразделении ЧАО ДТЭК "Киевские електрические сети" </t>
  </si>
  <si>
    <t>№ п/п</t>
  </si>
  <si>
    <t>Анализ за период с 01.11.18 по 31.12.18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</si>
</sst>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 applyAlignment="1">
      <alignment horizontal="center" vertical="top"/>
    </xf>
    <xf numFmtId="0" fontId="1" fillId="0" borderId="0" xfId="1" applyAlignment="1">
      <alignment horizontal="left" vertical="top"/>
    </xf>
    <xf numFmtId="4" fontId="1" fillId="0" borderId="0" xfId="1" applyNumberFormat="1" applyAlignment="1">
      <alignment horizontal="center" vertical="top"/>
    </xf>
    <xf numFmtId="3" fontId="2" fillId="2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2" fillId="0" borderId="0" xfId="1" applyFont="1" applyAlignment="1">
      <alignment horizontal="center" vertical="top"/>
    </xf>
    <xf numFmtId="4" fontId="2" fillId="2" borderId="1" xfId="1" applyNumberFormat="1" applyFont="1" applyFill="1" applyBorder="1" applyAlignment="1">
      <alignment horizontal="center"/>
    </xf>
    <xf numFmtId="4" fontId="1" fillId="2" borderId="1" xfId="1" applyNumberForma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left" vertical="top"/>
    </xf>
    <xf numFmtId="0" fontId="2" fillId="0" borderId="1" xfId="1" applyFont="1" applyBorder="1" applyAlignment="1">
      <alignment horizontal="center" vertical="top"/>
    </xf>
    <xf numFmtId="0" fontId="1" fillId="3" borderId="0" xfId="1" applyFill="1" applyAlignment="1">
      <alignment horizontal="center" vertical="top"/>
    </xf>
    <xf numFmtId="4" fontId="1" fillId="0" borderId="1" xfId="1" applyNumberFormat="1" applyBorder="1" applyAlignment="1">
      <alignment horizontal="center"/>
    </xf>
    <xf numFmtId="4" fontId="1" fillId="3" borderId="1" xfId="1" applyNumberFormat="1" applyFill="1" applyBorder="1" applyAlignment="1">
      <alignment horizontal="center"/>
    </xf>
    <xf numFmtId="4" fontId="1" fillId="3" borderId="2" xfId="1" applyNumberFormat="1" applyFill="1" applyBorder="1" applyAlignment="1">
      <alignment horizontal="center"/>
    </xf>
    <xf numFmtId="4" fontId="1" fillId="3" borderId="3" xfId="1" applyNumberForma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top"/>
    </xf>
    <xf numFmtId="0" fontId="3" fillId="3" borderId="1" xfId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center" vertical="top"/>
    </xf>
    <xf numFmtId="0" fontId="1" fillId="0" borderId="1" xfId="1" applyBorder="1" applyAlignment="1">
      <alignment horizontal="center"/>
    </xf>
    <xf numFmtId="4" fontId="1" fillId="0" borderId="2" xfId="1" applyNumberFormat="1" applyBorder="1" applyAlignment="1">
      <alignment horizontal="center"/>
    </xf>
    <xf numFmtId="4" fontId="1" fillId="0" borderId="3" xfId="1" applyNumberForma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2" xfId="1" applyFont="1" applyBorder="1" applyAlignment="1">
      <alignment horizontal="center" vertical="top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top"/>
    </xf>
    <xf numFmtId="0" fontId="3" fillId="4" borderId="2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/>
    </xf>
    <xf numFmtId="0" fontId="3" fillId="0" borderId="2" xfId="1" applyFont="1" applyFill="1" applyBorder="1" applyAlignment="1">
      <alignment horizontal="center" vertical="top"/>
    </xf>
    <xf numFmtId="0" fontId="2" fillId="0" borderId="1" xfId="1" applyFont="1" applyFill="1" applyBorder="1" applyAlignment="1">
      <alignment horizontal="left" vertical="top"/>
    </xf>
    <xf numFmtId="4" fontId="1" fillId="0" borderId="1" xfId="1" applyNumberFormat="1" applyBorder="1" applyAlignment="1">
      <alignment horizontal="center" vertical="top"/>
    </xf>
    <xf numFmtId="0" fontId="1" fillId="0" borderId="1" xfId="1" applyBorder="1" applyAlignment="1">
      <alignment horizontal="center" vertical="top"/>
    </xf>
    <xf numFmtId="4" fontId="1" fillId="0" borderId="2" xfId="1" applyNumberFormat="1" applyBorder="1" applyAlignment="1">
      <alignment horizontal="center" vertical="top"/>
    </xf>
    <xf numFmtId="4" fontId="1" fillId="0" borderId="3" xfId="1" applyNumberForma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6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3" fillId="0" borderId="8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4" fontId="1" fillId="0" borderId="6" xfId="1" applyNumberFormat="1" applyBorder="1" applyAlignment="1">
      <alignment horizontal="center" vertical="top"/>
    </xf>
    <xf numFmtId="4" fontId="1" fillId="0" borderId="10" xfId="1" applyNumberFormat="1" applyBorder="1" applyAlignment="1">
      <alignment horizontal="center" vertical="top"/>
    </xf>
    <xf numFmtId="4" fontId="1" fillId="0" borderId="11" xfId="1" applyNumberFormat="1" applyBorder="1" applyAlignment="1">
      <alignment horizontal="center" vertical="top"/>
    </xf>
    <xf numFmtId="0" fontId="3" fillId="0" borderId="12" xfId="1" applyFont="1" applyBorder="1" applyAlignment="1">
      <alignment horizontal="center" vertical="top"/>
    </xf>
    <xf numFmtId="0" fontId="3" fillId="0" borderId="13" xfId="1" applyFont="1" applyBorder="1" applyAlignment="1">
      <alignment horizontal="center" vertical="top"/>
    </xf>
    <xf numFmtId="0" fontId="3" fillId="0" borderId="11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  <xf numFmtId="0" fontId="3" fillId="0" borderId="6" xfId="1" applyFont="1" applyBorder="1" applyAlignment="1">
      <alignment horizontal="left" vertical="top"/>
    </xf>
    <xf numFmtId="0" fontId="4" fillId="0" borderId="0" xfId="1" applyFont="1" applyAlignment="1">
      <alignment horizontal="center" vertical="top"/>
    </xf>
    <xf numFmtId="0" fontId="5" fillId="0" borderId="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5" borderId="7" xfId="1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"/>
  <sheetViews>
    <sheetView tabSelected="1" topLeftCell="A2" zoomScale="80" zoomScaleNormal="80" workbookViewId="0">
      <pane ySplit="1" topLeftCell="A3" activePane="bottomLeft" state="frozen"/>
      <selection activeCell="B2" sqref="B2"/>
      <selection pane="bottomLeft" activeCell="I260" sqref="I260"/>
    </sheetView>
  </sheetViews>
  <sheetFormatPr defaultColWidth="9.109375" defaultRowHeight="13.2" outlineLevelRow="2" x14ac:dyDescent="0.3"/>
  <cols>
    <col min="1" max="1" width="9.109375" style="1" customWidth="1"/>
    <col min="2" max="2" width="26.44140625" style="2" customWidth="1"/>
    <col min="3" max="3" width="39.109375" style="2" customWidth="1"/>
    <col min="4" max="4" width="18.6640625" style="2" customWidth="1"/>
    <col min="5" max="5" width="14.6640625" style="2" customWidth="1"/>
    <col min="6" max="11" width="16.6640625" style="1" customWidth="1"/>
    <col min="12" max="12" width="15.109375" style="1" customWidth="1"/>
    <col min="13" max="13" width="13" style="1" customWidth="1"/>
    <col min="14" max="14" width="12.44140625" style="1" customWidth="1"/>
    <col min="15" max="15" width="16.33203125" style="1" customWidth="1"/>
    <col min="16" max="16" width="12" style="1" customWidth="1"/>
    <col min="17" max="17" width="14.88671875" style="1" customWidth="1"/>
    <col min="18" max="18" width="15.109375" style="1" hidden="1" customWidth="1"/>
    <col min="19" max="19" width="12.33203125" style="1" customWidth="1"/>
    <col min="20" max="16384" width="9.109375" style="1"/>
  </cols>
  <sheetData>
    <row r="1" spans="1:19" ht="36" customHeight="1" thickBot="1" x14ac:dyDescent="0.35">
      <c r="A1" s="64" t="s">
        <v>438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9" s="58" customFormat="1" ht="74.25" customHeight="1" thickBot="1" x14ac:dyDescent="0.35">
      <c r="A2" s="63" t="s">
        <v>437</v>
      </c>
      <c r="B2" s="59" t="s">
        <v>436</v>
      </c>
      <c r="C2" s="63" t="s">
        <v>435</v>
      </c>
      <c r="D2" s="62" t="s">
        <v>434</v>
      </c>
      <c r="E2" s="62" t="s">
        <v>433</v>
      </c>
      <c r="F2" s="59" t="s">
        <v>432</v>
      </c>
      <c r="G2" s="61" t="s">
        <v>431</v>
      </c>
      <c r="H2" s="61" t="s">
        <v>430</v>
      </c>
      <c r="I2" s="61" t="s">
        <v>429</v>
      </c>
      <c r="J2" s="61" t="s">
        <v>428</v>
      </c>
      <c r="K2" s="61" t="s">
        <v>427</v>
      </c>
      <c r="L2" s="59" t="s">
        <v>426</v>
      </c>
      <c r="M2" s="59" t="s">
        <v>425</v>
      </c>
      <c r="N2" s="59" t="s">
        <v>424</v>
      </c>
      <c r="O2" s="59" t="s">
        <v>423</v>
      </c>
      <c r="P2" s="59" t="s">
        <v>422</v>
      </c>
      <c r="Q2" s="60" t="s">
        <v>421</v>
      </c>
      <c r="R2" s="59" t="s">
        <v>420</v>
      </c>
    </row>
    <row r="3" spans="1:19" hidden="1" outlineLevel="2" x14ac:dyDescent="0.3">
      <c r="A3" s="46">
        <v>77</v>
      </c>
      <c r="B3" s="57" t="s">
        <v>318</v>
      </c>
      <c r="C3" s="57" t="s">
        <v>407</v>
      </c>
      <c r="D3" s="57" t="s">
        <v>66</v>
      </c>
      <c r="E3" s="57" t="s">
        <v>419</v>
      </c>
      <c r="F3" s="56" t="s">
        <v>418</v>
      </c>
      <c r="G3" s="55">
        <v>68</v>
      </c>
      <c r="H3" s="54"/>
      <c r="I3" s="46">
        <v>0</v>
      </c>
      <c r="J3" s="46">
        <v>70</v>
      </c>
      <c r="K3" s="53">
        <v>0</v>
      </c>
      <c r="L3" s="52">
        <f>J3*24.3</f>
        <v>1701</v>
      </c>
      <c r="M3" s="50">
        <f>I3*25</f>
        <v>0</v>
      </c>
      <c r="N3" s="51">
        <f>K3*10</f>
        <v>0</v>
      </c>
      <c r="O3" s="50">
        <v>0</v>
      </c>
      <c r="P3" s="50">
        <v>8470</v>
      </c>
      <c r="Q3" s="50">
        <f>L3+M3+N3+(O3+P3)*2</f>
        <v>18641</v>
      </c>
      <c r="R3" s="50">
        <f>G3*15</f>
        <v>1020</v>
      </c>
      <c r="S3" s="3"/>
    </row>
    <row r="4" spans="1:19" hidden="1" outlineLevel="2" x14ac:dyDescent="0.3">
      <c r="A4" s="34">
        <v>78</v>
      </c>
      <c r="B4" s="33" t="s">
        <v>318</v>
      </c>
      <c r="C4" s="33" t="s">
        <v>407</v>
      </c>
      <c r="D4" s="33" t="s">
        <v>2</v>
      </c>
      <c r="E4" s="33" t="s">
        <v>205</v>
      </c>
      <c r="F4" s="32" t="s">
        <v>417</v>
      </c>
      <c r="G4" s="45">
        <v>30</v>
      </c>
      <c r="H4" s="44"/>
      <c r="I4" s="34">
        <v>10</v>
      </c>
      <c r="J4" s="34">
        <v>0</v>
      </c>
      <c r="K4" s="43">
        <v>0</v>
      </c>
      <c r="L4" s="42">
        <f>J4*24.3</f>
        <v>0</v>
      </c>
      <c r="M4" s="39">
        <f>I4*25</f>
        <v>250</v>
      </c>
      <c r="N4" s="41">
        <f>K4*10</f>
        <v>0</v>
      </c>
      <c r="O4" s="39">
        <v>0</v>
      </c>
      <c r="P4" s="39">
        <v>8470</v>
      </c>
      <c r="Q4" s="39">
        <f>L4+M4+N4+(O4+P4)*2</f>
        <v>17190</v>
      </c>
      <c r="R4" s="39">
        <f>G4*15</f>
        <v>450</v>
      </c>
      <c r="S4" s="3"/>
    </row>
    <row r="5" spans="1:19" hidden="1" outlineLevel="2" x14ac:dyDescent="0.3">
      <c r="A5" s="34">
        <v>89</v>
      </c>
      <c r="B5" s="33" t="s">
        <v>318</v>
      </c>
      <c r="C5" s="33" t="s">
        <v>407</v>
      </c>
      <c r="D5" s="33" t="s">
        <v>66</v>
      </c>
      <c r="E5" s="33" t="s">
        <v>416</v>
      </c>
      <c r="F5" s="32" t="s">
        <v>415</v>
      </c>
      <c r="G5" s="45">
        <v>772</v>
      </c>
      <c r="H5" s="44"/>
      <c r="I5" s="34">
        <v>26</v>
      </c>
      <c r="J5" s="34">
        <v>0</v>
      </c>
      <c r="K5" s="43">
        <v>522</v>
      </c>
      <c r="L5" s="42">
        <f>J5*24.3</f>
        <v>0</v>
      </c>
      <c r="M5" s="39">
        <f>I5*25</f>
        <v>650</v>
      </c>
      <c r="N5" s="41">
        <f>K5*10</f>
        <v>5220</v>
      </c>
      <c r="O5" s="39">
        <v>12918.51</v>
      </c>
      <c r="P5" s="39">
        <v>8470</v>
      </c>
      <c r="Q5" s="39">
        <f>L5+M5+N5+(O5+P5)*2</f>
        <v>48647.020000000004</v>
      </c>
      <c r="R5" s="39">
        <f>G5*15</f>
        <v>11580</v>
      </c>
      <c r="S5" s="3"/>
    </row>
    <row r="6" spans="1:19" hidden="1" outlineLevel="2" x14ac:dyDescent="0.3">
      <c r="A6" s="34">
        <v>94</v>
      </c>
      <c r="B6" s="33" t="s">
        <v>318</v>
      </c>
      <c r="C6" s="33" t="s">
        <v>407</v>
      </c>
      <c r="D6" s="33" t="s">
        <v>269</v>
      </c>
      <c r="E6" s="33" t="s">
        <v>414</v>
      </c>
      <c r="F6" s="32" t="s">
        <v>413</v>
      </c>
      <c r="G6" s="45">
        <v>4646</v>
      </c>
      <c r="H6" s="44"/>
      <c r="I6" s="34">
        <v>38</v>
      </c>
      <c r="J6" s="34">
        <v>0</v>
      </c>
      <c r="K6" s="43">
        <v>972</v>
      </c>
      <c r="L6" s="42">
        <f>J6*24.3</f>
        <v>0</v>
      </c>
      <c r="M6" s="39">
        <f>I6*25</f>
        <v>950</v>
      </c>
      <c r="N6" s="41">
        <f>K6*10</f>
        <v>9720</v>
      </c>
      <c r="O6" s="39">
        <v>10947.4</v>
      </c>
      <c r="P6" s="39">
        <v>8470</v>
      </c>
      <c r="Q6" s="39">
        <f>L6+M6+N6+(O6+P6)*2</f>
        <v>49504.800000000003</v>
      </c>
      <c r="R6" s="39">
        <f>G6*15</f>
        <v>69690</v>
      </c>
      <c r="S6" s="3"/>
    </row>
    <row r="7" spans="1:19" hidden="1" outlineLevel="2" x14ac:dyDescent="0.3">
      <c r="A7" s="34">
        <v>118</v>
      </c>
      <c r="B7" s="33" t="s">
        <v>318</v>
      </c>
      <c r="C7" s="33" t="s">
        <v>407</v>
      </c>
      <c r="D7" s="33" t="s">
        <v>38</v>
      </c>
      <c r="E7" s="33" t="s">
        <v>412</v>
      </c>
      <c r="F7" s="32" t="s">
        <v>411</v>
      </c>
      <c r="G7" s="45">
        <v>1320</v>
      </c>
      <c r="H7" s="44"/>
      <c r="I7" s="34">
        <v>15</v>
      </c>
      <c r="J7" s="34">
        <v>0</v>
      </c>
      <c r="K7" s="43">
        <v>272</v>
      </c>
      <c r="L7" s="42">
        <f>J7*24.3</f>
        <v>0</v>
      </c>
      <c r="M7" s="39">
        <f>I7*25</f>
        <v>375</v>
      </c>
      <c r="N7" s="41">
        <f>K7*10</f>
        <v>2720</v>
      </c>
      <c r="O7" s="39">
        <v>10947.4</v>
      </c>
      <c r="P7" s="39">
        <v>8470</v>
      </c>
      <c r="Q7" s="39">
        <f>L7+M7+N7+(O7+P7)*2</f>
        <v>41929.800000000003</v>
      </c>
      <c r="R7" s="39">
        <f>G7*15</f>
        <v>19800</v>
      </c>
      <c r="S7" s="3"/>
    </row>
    <row r="8" spans="1:19" hidden="1" outlineLevel="2" x14ac:dyDescent="0.3">
      <c r="A8" s="34">
        <v>187</v>
      </c>
      <c r="B8" s="33" t="s">
        <v>318</v>
      </c>
      <c r="C8" s="33" t="s">
        <v>407</v>
      </c>
      <c r="D8" s="33" t="s">
        <v>24</v>
      </c>
      <c r="E8" s="33" t="s">
        <v>240</v>
      </c>
      <c r="F8" s="32" t="s">
        <v>410</v>
      </c>
      <c r="G8" s="45">
        <v>1604</v>
      </c>
      <c r="H8" s="44"/>
      <c r="I8" s="34">
        <v>24</v>
      </c>
      <c r="J8" s="34">
        <v>0</v>
      </c>
      <c r="K8" s="43">
        <v>428</v>
      </c>
      <c r="L8" s="42">
        <f>J8*24.3</f>
        <v>0</v>
      </c>
      <c r="M8" s="39">
        <f>I8*25</f>
        <v>600</v>
      </c>
      <c r="N8" s="41">
        <f>K8*10</f>
        <v>4280</v>
      </c>
      <c r="O8" s="39">
        <v>7073.7</v>
      </c>
      <c r="P8" s="39">
        <v>8470</v>
      </c>
      <c r="Q8" s="39">
        <f>L8+M8+N8+(O8+P8)*2</f>
        <v>35967.4</v>
      </c>
      <c r="R8" s="39">
        <f>G8*15</f>
        <v>24060</v>
      </c>
      <c r="S8" s="3"/>
    </row>
    <row r="9" spans="1:19" hidden="1" outlineLevel="2" x14ac:dyDescent="0.3">
      <c r="A9" s="34">
        <v>209</v>
      </c>
      <c r="B9" s="33" t="s">
        <v>318</v>
      </c>
      <c r="C9" s="33" t="s">
        <v>407</v>
      </c>
      <c r="D9" s="33" t="s">
        <v>366</v>
      </c>
      <c r="E9" s="33" t="s">
        <v>409</v>
      </c>
      <c r="F9" s="32" t="s">
        <v>408</v>
      </c>
      <c r="G9" s="45">
        <v>13</v>
      </c>
      <c r="H9" s="44"/>
      <c r="I9" s="34">
        <v>0</v>
      </c>
      <c r="J9" s="34">
        <v>3</v>
      </c>
      <c r="K9" s="43">
        <v>0</v>
      </c>
      <c r="L9" s="42">
        <f>J9*24.3</f>
        <v>72.900000000000006</v>
      </c>
      <c r="M9" s="39">
        <f>I9*25</f>
        <v>0</v>
      </c>
      <c r="N9" s="41">
        <f>K9*10</f>
        <v>0</v>
      </c>
      <c r="O9" s="39">
        <v>2232.2600000000002</v>
      </c>
      <c r="P9" s="39">
        <v>8470</v>
      </c>
      <c r="Q9" s="39">
        <f>L9+M9+N9+(O9+P9)*2</f>
        <v>21477.420000000002</v>
      </c>
      <c r="R9" s="39">
        <f>G9*15</f>
        <v>195</v>
      </c>
      <c r="S9" s="3"/>
    </row>
    <row r="10" spans="1:19" ht="12.75" hidden="1" customHeight="1" outlineLevel="2" x14ac:dyDescent="0.3">
      <c r="A10" s="34">
        <v>21</v>
      </c>
      <c r="B10" s="33" t="s">
        <v>318</v>
      </c>
      <c r="C10" s="33" t="s">
        <v>407</v>
      </c>
      <c r="D10" s="33" t="s">
        <v>110</v>
      </c>
      <c r="E10" s="36" t="s">
        <v>109</v>
      </c>
      <c r="F10" s="35" t="s">
        <v>406</v>
      </c>
      <c r="G10" s="45">
        <v>0</v>
      </c>
      <c r="H10" s="45">
        <v>45</v>
      </c>
      <c r="I10" s="34">
        <v>0</v>
      </c>
      <c r="J10" s="34">
        <v>249</v>
      </c>
      <c r="K10" s="43">
        <v>0</v>
      </c>
      <c r="L10" s="42">
        <f>J10*24.3</f>
        <v>6050.7</v>
      </c>
      <c r="M10" s="39">
        <f>I10*25</f>
        <v>0</v>
      </c>
      <c r="N10" s="41">
        <f>K10*10</f>
        <v>0</v>
      </c>
      <c r="O10" s="39">
        <v>25527.81</v>
      </c>
      <c r="P10" s="39">
        <v>8470</v>
      </c>
      <c r="Q10" s="39">
        <f>L10+M10+N10+(O10+P10)*2</f>
        <v>74046.319999999992</v>
      </c>
      <c r="R10" s="39">
        <f>G10*15</f>
        <v>0</v>
      </c>
      <c r="S10" s="3"/>
    </row>
    <row r="11" spans="1:19" ht="12.75" hidden="1" customHeight="1" outlineLevel="2" x14ac:dyDescent="0.3">
      <c r="A11" s="34">
        <v>198</v>
      </c>
      <c r="B11" s="33" t="s">
        <v>318</v>
      </c>
      <c r="C11" s="33" t="s">
        <v>333</v>
      </c>
      <c r="D11" s="33" t="s">
        <v>94</v>
      </c>
      <c r="E11" s="36" t="s">
        <v>405</v>
      </c>
      <c r="F11" s="32" t="s">
        <v>404</v>
      </c>
      <c r="G11" s="45">
        <v>45</v>
      </c>
      <c r="H11" s="44"/>
      <c r="I11" s="34">
        <v>0</v>
      </c>
      <c r="J11" s="34">
        <v>223</v>
      </c>
      <c r="K11" s="43">
        <v>0</v>
      </c>
      <c r="L11" s="42">
        <f>J11*24.3</f>
        <v>5418.9000000000005</v>
      </c>
      <c r="M11" s="39">
        <f>I11*25</f>
        <v>0</v>
      </c>
      <c r="N11" s="41">
        <f>K11*10</f>
        <v>0</v>
      </c>
      <c r="O11" s="39">
        <v>15623.69</v>
      </c>
      <c r="P11" s="40">
        <v>0</v>
      </c>
      <c r="Q11" s="39">
        <f>L11+M11+N11+(O11+P11)*2</f>
        <v>36666.28</v>
      </c>
      <c r="R11" s="39">
        <f>G11*15</f>
        <v>675</v>
      </c>
      <c r="S11" s="3"/>
    </row>
    <row r="12" spans="1:19" ht="12.75" hidden="1" customHeight="1" outlineLevel="2" x14ac:dyDescent="0.3">
      <c r="A12" s="34">
        <v>1</v>
      </c>
      <c r="B12" s="33" t="s">
        <v>318</v>
      </c>
      <c r="C12" s="33" t="s">
        <v>333</v>
      </c>
      <c r="D12" s="33" t="s">
        <v>361</v>
      </c>
      <c r="E12" s="36" t="s">
        <v>403</v>
      </c>
      <c r="F12" s="35" t="s">
        <v>402</v>
      </c>
      <c r="G12" s="45">
        <v>152</v>
      </c>
      <c r="H12" s="44"/>
      <c r="I12" s="34">
        <v>0</v>
      </c>
      <c r="J12" s="34">
        <v>104</v>
      </c>
      <c r="K12" s="43">
        <v>0</v>
      </c>
      <c r="L12" s="42">
        <f>J12*24.3</f>
        <v>2527.2000000000003</v>
      </c>
      <c r="M12" s="39">
        <f>I12*25</f>
        <v>0</v>
      </c>
      <c r="N12" s="41">
        <f>K12*10</f>
        <v>0</v>
      </c>
      <c r="O12" s="39">
        <v>29628.81</v>
      </c>
      <c r="P12" s="39">
        <v>8470</v>
      </c>
      <c r="Q12" s="39">
        <f>L12+M12+N12+(O12+P12)*2</f>
        <v>78724.819999999992</v>
      </c>
      <c r="R12" s="39">
        <f>G12*15</f>
        <v>2280</v>
      </c>
      <c r="S12" s="3"/>
    </row>
    <row r="13" spans="1:19" ht="12.75" hidden="1" customHeight="1" outlineLevel="2" x14ac:dyDescent="0.3">
      <c r="A13" s="34">
        <v>2</v>
      </c>
      <c r="B13" s="33" t="s">
        <v>318</v>
      </c>
      <c r="C13" s="33" t="s">
        <v>333</v>
      </c>
      <c r="D13" s="33" t="s">
        <v>66</v>
      </c>
      <c r="E13" s="36" t="s">
        <v>401</v>
      </c>
      <c r="F13" s="35" t="s">
        <v>400</v>
      </c>
      <c r="G13" s="45">
        <v>962</v>
      </c>
      <c r="H13" s="44"/>
      <c r="I13" s="34">
        <v>823</v>
      </c>
      <c r="J13" s="34">
        <v>0</v>
      </c>
      <c r="K13" s="43">
        <v>0</v>
      </c>
      <c r="L13" s="42">
        <f>J13*24.3</f>
        <v>0</v>
      </c>
      <c r="M13" s="39">
        <f>I13*25</f>
        <v>20575</v>
      </c>
      <c r="N13" s="41">
        <f>K13*10</f>
        <v>0</v>
      </c>
      <c r="O13" s="39">
        <v>13728.22</v>
      </c>
      <c r="P13" s="39">
        <v>8470</v>
      </c>
      <c r="Q13" s="39">
        <f>L13+M13+N13+(O13+P13)*2</f>
        <v>64971.44</v>
      </c>
      <c r="R13" s="39">
        <f>G13*15</f>
        <v>14430</v>
      </c>
      <c r="S13" s="3"/>
    </row>
    <row r="14" spans="1:19" ht="12.75" hidden="1" customHeight="1" outlineLevel="2" x14ac:dyDescent="0.3">
      <c r="A14" s="34">
        <v>12</v>
      </c>
      <c r="B14" s="33" t="s">
        <v>318</v>
      </c>
      <c r="C14" s="33" t="s">
        <v>333</v>
      </c>
      <c r="D14" s="33" t="s">
        <v>164</v>
      </c>
      <c r="E14" s="36" t="s">
        <v>109</v>
      </c>
      <c r="F14" s="32" t="s">
        <v>399</v>
      </c>
      <c r="G14" s="45">
        <v>0</v>
      </c>
      <c r="H14" s="45">
        <v>129</v>
      </c>
      <c r="I14" s="34">
        <v>0</v>
      </c>
      <c r="J14" s="34">
        <v>785</v>
      </c>
      <c r="K14" s="43">
        <v>0</v>
      </c>
      <c r="L14" s="42">
        <f>J14*24.3</f>
        <v>19075.5</v>
      </c>
      <c r="M14" s="39">
        <f>I14*25</f>
        <v>0</v>
      </c>
      <c r="N14" s="41">
        <f>K14*10</f>
        <v>0</v>
      </c>
      <c r="O14" s="39">
        <v>20164.12</v>
      </c>
      <c r="P14" s="39">
        <v>8470</v>
      </c>
      <c r="Q14" s="39">
        <f>L14+M14+N14+(O14+P14)*2</f>
        <v>76343.739999999991</v>
      </c>
      <c r="R14" s="39">
        <f>G14*15</f>
        <v>0</v>
      </c>
      <c r="S14" s="3"/>
    </row>
    <row r="15" spans="1:19" ht="12.75" hidden="1" customHeight="1" outlineLevel="2" x14ac:dyDescent="0.3">
      <c r="A15" s="34">
        <v>15</v>
      </c>
      <c r="B15" s="33" t="s">
        <v>318</v>
      </c>
      <c r="C15" s="33" t="s">
        <v>333</v>
      </c>
      <c r="D15" s="33" t="s">
        <v>164</v>
      </c>
      <c r="E15" s="36" t="s">
        <v>109</v>
      </c>
      <c r="F15" s="32" t="s">
        <v>398</v>
      </c>
      <c r="G15" s="45">
        <v>0</v>
      </c>
      <c r="H15" s="45">
        <v>115</v>
      </c>
      <c r="I15" s="34">
        <v>0</v>
      </c>
      <c r="J15" s="34">
        <v>631</v>
      </c>
      <c r="K15" s="43">
        <v>0</v>
      </c>
      <c r="L15" s="42">
        <f>J15*24.3</f>
        <v>15333.300000000001</v>
      </c>
      <c r="M15" s="39">
        <f>I15*25</f>
        <v>0</v>
      </c>
      <c r="N15" s="41">
        <f>K15*10</f>
        <v>0</v>
      </c>
      <c r="O15" s="39">
        <v>25527.81</v>
      </c>
      <c r="P15" s="39">
        <v>8470</v>
      </c>
      <c r="Q15" s="39">
        <f>L15+M15+N15+(O15+P15)*2</f>
        <v>83328.92</v>
      </c>
      <c r="R15" s="39">
        <f>G15*15</f>
        <v>0</v>
      </c>
      <c r="S15" s="3"/>
    </row>
    <row r="16" spans="1:19" ht="12.75" hidden="1" customHeight="1" outlineLevel="2" x14ac:dyDescent="0.3">
      <c r="A16" s="34">
        <v>16</v>
      </c>
      <c r="B16" s="33" t="s">
        <v>318</v>
      </c>
      <c r="C16" s="33" t="s">
        <v>333</v>
      </c>
      <c r="D16" s="33" t="s">
        <v>397</v>
      </c>
      <c r="E16" s="36" t="s">
        <v>396</v>
      </c>
      <c r="F16" s="35" t="s">
        <v>395</v>
      </c>
      <c r="G16" s="45">
        <v>4</v>
      </c>
      <c r="H16" s="44"/>
      <c r="I16" s="34">
        <v>0</v>
      </c>
      <c r="J16" s="34">
        <v>8</v>
      </c>
      <c r="K16" s="43">
        <v>0</v>
      </c>
      <c r="L16" s="42">
        <f>J16*24.3</f>
        <v>194.4</v>
      </c>
      <c r="M16" s="39">
        <f>I16*25</f>
        <v>0</v>
      </c>
      <c r="N16" s="41">
        <f>K16*10</f>
        <v>0</v>
      </c>
      <c r="O16" s="39">
        <v>21132.37</v>
      </c>
      <c r="P16" s="39">
        <v>8470</v>
      </c>
      <c r="Q16" s="39">
        <f>L16+M16+N16+(O16+P16)*2</f>
        <v>59399.14</v>
      </c>
      <c r="R16" s="39">
        <f>G16*15</f>
        <v>60</v>
      </c>
      <c r="S16" s="3"/>
    </row>
    <row r="17" spans="1:19" ht="12.75" hidden="1" customHeight="1" outlineLevel="2" x14ac:dyDescent="0.3">
      <c r="A17" s="34">
        <v>18</v>
      </c>
      <c r="B17" s="33" t="s">
        <v>318</v>
      </c>
      <c r="C17" s="33" t="s">
        <v>333</v>
      </c>
      <c r="D17" s="33" t="s">
        <v>394</v>
      </c>
      <c r="E17" s="36" t="s">
        <v>393</v>
      </c>
      <c r="F17" s="35" t="s">
        <v>392</v>
      </c>
      <c r="G17" s="45">
        <v>0</v>
      </c>
      <c r="H17" s="45">
        <v>23</v>
      </c>
      <c r="I17" s="34">
        <v>0</v>
      </c>
      <c r="J17" s="34">
        <v>165</v>
      </c>
      <c r="K17" s="43">
        <v>0</v>
      </c>
      <c r="L17" s="42">
        <f>J17*24.3</f>
        <v>4009.5</v>
      </c>
      <c r="M17" s="39">
        <f>I17*25</f>
        <v>0</v>
      </c>
      <c r="N17" s="41">
        <f>K17*10</f>
        <v>0</v>
      </c>
      <c r="O17" s="39">
        <v>0</v>
      </c>
      <c r="P17" s="39">
        <v>8470</v>
      </c>
      <c r="Q17" s="39">
        <f>L17+M17+N17+(O17+P17)*2</f>
        <v>20949.5</v>
      </c>
      <c r="R17" s="39">
        <f>G17*15</f>
        <v>0</v>
      </c>
      <c r="S17" s="3"/>
    </row>
    <row r="18" spans="1:19" ht="12.75" hidden="1" customHeight="1" outlineLevel="2" x14ac:dyDescent="0.3">
      <c r="A18" s="34">
        <v>26</v>
      </c>
      <c r="B18" s="33" t="s">
        <v>318</v>
      </c>
      <c r="C18" s="33" t="s">
        <v>333</v>
      </c>
      <c r="D18" s="33" t="s">
        <v>124</v>
      </c>
      <c r="E18" s="36" t="s">
        <v>123</v>
      </c>
      <c r="F18" s="32" t="s">
        <v>391</v>
      </c>
      <c r="G18" s="45">
        <v>2909</v>
      </c>
      <c r="H18" s="44"/>
      <c r="I18" s="34">
        <v>273</v>
      </c>
      <c r="J18" s="34">
        <v>0</v>
      </c>
      <c r="K18" s="43">
        <v>0</v>
      </c>
      <c r="L18" s="42">
        <f>J18*24.3</f>
        <v>0</v>
      </c>
      <c r="M18" s="39">
        <f>I18*25</f>
        <v>6825</v>
      </c>
      <c r="N18" s="41">
        <f>K18*10</f>
        <v>0</v>
      </c>
      <c r="O18" s="39">
        <v>4256.5200000000004</v>
      </c>
      <c r="P18" s="39">
        <v>8470</v>
      </c>
      <c r="Q18" s="39">
        <f>L18+M18+N18+(O18+P18)*2</f>
        <v>32278.04</v>
      </c>
      <c r="R18" s="39">
        <f>G18*15</f>
        <v>43635</v>
      </c>
      <c r="S18" s="3"/>
    </row>
    <row r="19" spans="1:19" ht="12.75" hidden="1" customHeight="1" outlineLevel="2" x14ac:dyDescent="0.3">
      <c r="A19" s="34">
        <v>29</v>
      </c>
      <c r="B19" s="33" t="s">
        <v>318</v>
      </c>
      <c r="C19" s="33" t="s">
        <v>333</v>
      </c>
      <c r="D19" s="33" t="s">
        <v>55</v>
      </c>
      <c r="E19" s="36" t="s">
        <v>336</v>
      </c>
      <c r="F19" s="35" t="s">
        <v>390</v>
      </c>
      <c r="G19" s="45">
        <v>989</v>
      </c>
      <c r="H19" s="44"/>
      <c r="I19" s="34">
        <v>131</v>
      </c>
      <c r="J19" s="34">
        <v>0</v>
      </c>
      <c r="K19" s="43">
        <v>0</v>
      </c>
      <c r="L19" s="42">
        <f>J19*24.3</f>
        <v>0</v>
      </c>
      <c r="M19" s="39">
        <f>I19*25</f>
        <v>3275</v>
      </c>
      <c r="N19" s="41">
        <f>K19*10</f>
        <v>0</v>
      </c>
      <c r="O19" s="39">
        <v>11957.93</v>
      </c>
      <c r="P19" s="39">
        <v>8470</v>
      </c>
      <c r="Q19" s="39">
        <f>L19+M19+N19+(O19+P19)*2</f>
        <v>44130.86</v>
      </c>
      <c r="R19" s="39">
        <f>G19*15</f>
        <v>14835</v>
      </c>
      <c r="S19" s="3"/>
    </row>
    <row r="20" spans="1:19" ht="12.75" hidden="1" customHeight="1" outlineLevel="2" x14ac:dyDescent="0.3">
      <c r="A20" s="34">
        <v>31</v>
      </c>
      <c r="B20" s="33" t="s">
        <v>318</v>
      </c>
      <c r="C20" s="33" t="s">
        <v>333</v>
      </c>
      <c r="D20" s="33" t="s">
        <v>366</v>
      </c>
      <c r="E20" s="36" t="s">
        <v>388</v>
      </c>
      <c r="F20" s="32" t="s">
        <v>389</v>
      </c>
      <c r="G20" s="45">
        <v>1408</v>
      </c>
      <c r="H20" s="44"/>
      <c r="I20" s="34">
        <v>0</v>
      </c>
      <c r="J20" s="34">
        <v>427</v>
      </c>
      <c r="K20" s="43">
        <v>0</v>
      </c>
      <c r="L20" s="42">
        <f>J20*24.3</f>
        <v>10376.1</v>
      </c>
      <c r="M20" s="39">
        <f>I20*25</f>
        <v>0</v>
      </c>
      <c r="N20" s="41">
        <f>K20*10</f>
        <v>0</v>
      </c>
      <c r="O20" s="39">
        <v>15830.04</v>
      </c>
      <c r="P20" s="39">
        <v>8470</v>
      </c>
      <c r="Q20" s="39">
        <f>L20+M20+N20+(O20+P20)*2</f>
        <v>58976.18</v>
      </c>
      <c r="R20" s="39">
        <f>G20*15</f>
        <v>21120</v>
      </c>
      <c r="S20" s="3"/>
    </row>
    <row r="21" spans="1:19" ht="12.75" hidden="1" customHeight="1" outlineLevel="2" x14ac:dyDescent="0.3">
      <c r="A21" s="34">
        <v>32</v>
      </c>
      <c r="B21" s="33" t="s">
        <v>318</v>
      </c>
      <c r="C21" s="33" t="s">
        <v>333</v>
      </c>
      <c r="D21" s="33" t="s">
        <v>366</v>
      </c>
      <c r="E21" s="36" t="s">
        <v>388</v>
      </c>
      <c r="F21" s="32" t="s">
        <v>387</v>
      </c>
      <c r="G21" s="45">
        <v>1243</v>
      </c>
      <c r="H21" s="44"/>
      <c r="I21" s="34">
        <v>0</v>
      </c>
      <c r="J21" s="34">
        <v>384</v>
      </c>
      <c r="K21" s="43">
        <v>0</v>
      </c>
      <c r="L21" s="42">
        <f>J21*24.3</f>
        <v>9331.2000000000007</v>
      </c>
      <c r="M21" s="39">
        <f>I21*25</f>
        <v>0</v>
      </c>
      <c r="N21" s="41">
        <f>K21*10</f>
        <v>0</v>
      </c>
      <c r="O21" s="39">
        <v>15854.44</v>
      </c>
      <c r="P21" s="39">
        <v>8470</v>
      </c>
      <c r="Q21" s="39">
        <f>L21+M21+N21+(O21+P21)*2</f>
        <v>57980.08</v>
      </c>
      <c r="R21" s="39">
        <f>G21*15</f>
        <v>18645</v>
      </c>
      <c r="S21" s="3"/>
    </row>
    <row r="22" spans="1:19" ht="12.75" hidden="1" customHeight="1" outlineLevel="2" x14ac:dyDescent="0.3">
      <c r="A22" s="34">
        <v>70</v>
      </c>
      <c r="B22" s="33" t="s">
        <v>318</v>
      </c>
      <c r="C22" s="33" t="s">
        <v>333</v>
      </c>
      <c r="D22" s="33" t="s">
        <v>386</v>
      </c>
      <c r="E22" s="36" t="s">
        <v>385</v>
      </c>
      <c r="F22" s="32" t="s">
        <v>384</v>
      </c>
      <c r="G22" s="45">
        <v>803</v>
      </c>
      <c r="H22" s="44"/>
      <c r="I22" s="34">
        <v>0</v>
      </c>
      <c r="J22" s="34">
        <v>385</v>
      </c>
      <c r="K22" s="43">
        <v>0</v>
      </c>
      <c r="L22" s="42">
        <f>J22*24.3</f>
        <v>9355.5</v>
      </c>
      <c r="M22" s="39">
        <f>I22*25</f>
        <v>0</v>
      </c>
      <c r="N22" s="41">
        <f>K22*10</f>
        <v>0</v>
      </c>
      <c r="O22" s="39">
        <v>7578.97</v>
      </c>
      <c r="P22" s="40">
        <v>0</v>
      </c>
      <c r="Q22" s="39">
        <f>L22+M22+N22+(O22+P22)*2</f>
        <v>24513.440000000002</v>
      </c>
      <c r="R22" s="39">
        <f>G22*15</f>
        <v>12045</v>
      </c>
      <c r="S22" s="3"/>
    </row>
    <row r="23" spans="1:19" ht="12.75" hidden="1" customHeight="1" outlineLevel="2" x14ac:dyDescent="0.3">
      <c r="A23" s="34">
        <v>85</v>
      </c>
      <c r="B23" s="33" t="s">
        <v>318</v>
      </c>
      <c r="C23" s="33" t="s">
        <v>333</v>
      </c>
      <c r="D23" s="33" t="s">
        <v>38</v>
      </c>
      <c r="E23" s="36" t="s">
        <v>37</v>
      </c>
      <c r="F23" s="32" t="s">
        <v>383</v>
      </c>
      <c r="G23" s="45">
        <v>4960</v>
      </c>
      <c r="H23" s="44"/>
      <c r="I23" s="34">
        <v>565</v>
      </c>
      <c r="J23" s="34">
        <v>0</v>
      </c>
      <c r="K23" s="43">
        <v>0</v>
      </c>
      <c r="L23" s="42">
        <f>J23*24.3</f>
        <v>0</v>
      </c>
      <c r="M23" s="39">
        <f>I23*25</f>
        <v>14125</v>
      </c>
      <c r="N23" s="41">
        <f>K23*10</f>
        <v>0</v>
      </c>
      <c r="O23" s="39">
        <v>1600.49</v>
      </c>
      <c r="P23" s="39">
        <v>8470</v>
      </c>
      <c r="Q23" s="39">
        <f>L23+M23+N23+(O23+P23)*2</f>
        <v>34265.979999999996</v>
      </c>
      <c r="R23" s="39">
        <f>G23*15</f>
        <v>74400</v>
      </c>
      <c r="S23" s="3"/>
    </row>
    <row r="24" spans="1:19" ht="12.75" hidden="1" customHeight="1" outlineLevel="2" x14ac:dyDescent="0.3">
      <c r="A24" s="34">
        <v>86</v>
      </c>
      <c r="B24" s="33" t="s">
        <v>318</v>
      </c>
      <c r="C24" s="33" t="s">
        <v>333</v>
      </c>
      <c r="D24" s="33" t="s">
        <v>38</v>
      </c>
      <c r="E24" s="36" t="s">
        <v>37</v>
      </c>
      <c r="F24" s="32" t="s">
        <v>382</v>
      </c>
      <c r="G24" s="45">
        <v>2118</v>
      </c>
      <c r="H24" s="44"/>
      <c r="I24" s="34">
        <v>234</v>
      </c>
      <c r="J24" s="34">
        <v>0</v>
      </c>
      <c r="K24" s="43">
        <v>0</v>
      </c>
      <c r="L24" s="42">
        <f>J24*24.3</f>
        <v>0</v>
      </c>
      <c r="M24" s="39">
        <f>I24*25</f>
        <v>5850</v>
      </c>
      <c r="N24" s="41">
        <f>K24*10</f>
        <v>0</v>
      </c>
      <c r="O24" s="39">
        <v>1600.49</v>
      </c>
      <c r="P24" s="39">
        <v>8470</v>
      </c>
      <c r="Q24" s="39">
        <f>L24+M24+N24+(O24+P24)*2</f>
        <v>25990.98</v>
      </c>
      <c r="R24" s="39">
        <f>G24*15</f>
        <v>31770</v>
      </c>
      <c r="S24" s="3"/>
    </row>
    <row r="25" spans="1:19" ht="12.75" hidden="1" customHeight="1" outlineLevel="2" x14ac:dyDescent="0.3">
      <c r="A25" s="34">
        <v>95</v>
      </c>
      <c r="B25" s="33" t="s">
        <v>318</v>
      </c>
      <c r="C25" s="33" t="s">
        <v>333</v>
      </c>
      <c r="D25" s="33" t="s">
        <v>2</v>
      </c>
      <c r="E25" s="36" t="s">
        <v>381</v>
      </c>
      <c r="F25" s="32" t="s">
        <v>380</v>
      </c>
      <c r="G25" s="45">
        <v>2655</v>
      </c>
      <c r="H25" s="44"/>
      <c r="I25" s="34">
        <v>462</v>
      </c>
      <c r="J25" s="34">
        <v>0</v>
      </c>
      <c r="K25" s="43">
        <v>0</v>
      </c>
      <c r="L25" s="42">
        <f>J25*24.3</f>
        <v>0</v>
      </c>
      <c r="M25" s="39">
        <f>I25*25</f>
        <v>11550</v>
      </c>
      <c r="N25" s="41">
        <f>K25*10</f>
        <v>0</v>
      </c>
      <c r="O25" s="39">
        <v>10947.4</v>
      </c>
      <c r="P25" s="39">
        <v>8470</v>
      </c>
      <c r="Q25" s="39">
        <f>L25+M25+N25+(O25+P25)*2</f>
        <v>50384.800000000003</v>
      </c>
      <c r="R25" s="39">
        <f>G25*15</f>
        <v>39825</v>
      </c>
      <c r="S25" s="3"/>
    </row>
    <row r="26" spans="1:19" ht="12.75" hidden="1" customHeight="1" outlineLevel="2" x14ac:dyDescent="0.3">
      <c r="A26" s="34">
        <v>97</v>
      </c>
      <c r="B26" s="33" t="s">
        <v>318</v>
      </c>
      <c r="C26" s="33" t="s">
        <v>333</v>
      </c>
      <c r="D26" s="33" t="s">
        <v>55</v>
      </c>
      <c r="E26" s="36" t="s">
        <v>379</v>
      </c>
      <c r="F26" s="32" t="s">
        <v>378</v>
      </c>
      <c r="G26" s="45">
        <v>1907</v>
      </c>
      <c r="H26" s="44"/>
      <c r="I26" s="34">
        <v>176</v>
      </c>
      <c r="J26" s="34">
        <v>0</v>
      </c>
      <c r="K26" s="43">
        <v>0</v>
      </c>
      <c r="L26" s="42">
        <f>J26*24.3</f>
        <v>0</v>
      </c>
      <c r="M26" s="39">
        <f>I26*25</f>
        <v>4400</v>
      </c>
      <c r="N26" s="41">
        <f>K26*10</f>
        <v>0</v>
      </c>
      <c r="O26" s="39">
        <v>11115.82</v>
      </c>
      <c r="P26" s="40">
        <v>0</v>
      </c>
      <c r="Q26" s="39">
        <f>L26+M26+N26+(O26+P26)*2</f>
        <v>26631.64</v>
      </c>
      <c r="R26" s="39">
        <f>G26*15</f>
        <v>28605</v>
      </c>
      <c r="S26" s="3"/>
    </row>
    <row r="27" spans="1:19" ht="12.75" hidden="1" customHeight="1" outlineLevel="2" x14ac:dyDescent="0.3">
      <c r="A27" s="34">
        <v>98</v>
      </c>
      <c r="B27" s="33" t="s">
        <v>318</v>
      </c>
      <c r="C27" s="33" t="s">
        <v>333</v>
      </c>
      <c r="D27" s="33" t="s">
        <v>124</v>
      </c>
      <c r="E27" s="36" t="s">
        <v>342</v>
      </c>
      <c r="F27" s="35" t="s">
        <v>377</v>
      </c>
      <c r="G27" s="45">
        <v>1872</v>
      </c>
      <c r="H27" s="44"/>
      <c r="I27" s="34">
        <v>187</v>
      </c>
      <c r="J27" s="34">
        <v>0</v>
      </c>
      <c r="K27" s="43">
        <v>0</v>
      </c>
      <c r="L27" s="42">
        <f>J27*24.3</f>
        <v>0</v>
      </c>
      <c r="M27" s="39">
        <f>I27*25</f>
        <v>4675</v>
      </c>
      <c r="N27" s="41">
        <f>K27*10</f>
        <v>0</v>
      </c>
      <c r="O27" s="39">
        <v>11115.82</v>
      </c>
      <c r="P27" s="40">
        <v>0</v>
      </c>
      <c r="Q27" s="39">
        <f>L27+M27+N27+(O27+P27)*2</f>
        <v>26906.639999999999</v>
      </c>
      <c r="R27" s="39">
        <f>G27*15</f>
        <v>28080</v>
      </c>
      <c r="S27" s="3"/>
    </row>
    <row r="28" spans="1:19" ht="12.75" hidden="1" customHeight="1" outlineLevel="2" x14ac:dyDescent="0.3">
      <c r="A28" s="34">
        <v>99</v>
      </c>
      <c r="B28" s="33" t="s">
        <v>318</v>
      </c>
      <c r="C28" s="33" t="s">
        <v>333</v>
      </c>
      <c r="D28" s="33" t="s">
        <v>38</v>
      </c>
      <c r="E28" s="36" t="s">
        <v>342</v>
      </c>
      <c r="F28" s="32" t="s">
        <v>376</v>
      </c>
      <c r="G28" s="45">
        <v>1797</v>
      </c>
      <c r="H28" s="44"/>
      <c r="I28" s="34">
        <v>170</v>
      </c>
      <c r="J28" s="34">
        <v>0</v>
      </c>
      <c r="K28" s="43">
        <v>0</v>
      </c>
      <c r="L28" s="42">
        <f>J28*24.3</f>
        <v>0</v>
      </c>
      <c r="M28" s="39">
        <f>I28*25</f>
        <v>4250</v>
      </c>
      <c r="N28" s="41">
        <f>K28*10</f>
        <v>0</v>
      </c>
      <c r="O28" s="39">
        <v>11115.82</v>
      </c>
      <c r="P28" s="40">
        <v>0</v>
      </c>
      <c r="Q28" s="39">
        <f>L28+M28+N28+(O28+P28)*2</f>
        <v>26481.64</v>
      </c>
      <c r="R28" s="39">
        <f>G28*15</f>
        <v>26955</v>
      </c>
      <c r="S28" s="3"/>
    </row>
    <row r="29" spans="1:19" ht="12.75" hidden="1" customHeight="1" outlineLevel="2" x14ac:dyDescent="0.3">
      <c r="A29" s="34">
        <v>100</v>
      </c>
      <c r="B29" s="33" t="s">
        <v>318</v>
      </c>
      <c r="C29" s="33" t="s">
        <v>333</v>
      </c>
      <c r="D29" s="33" t="s">
        <v>124</v>
      </c>
      <c r="E29" s="36" t="s">
        <v>375</v>
      </c>
      <c r="F29" s="32" t="s">
        <v>374</v>
      </c>
      <c r="G29" s="45">
        <v>2076</v>
      </c>
      <c r="H29" s="44"/>
      <c r="I29" s="34">
        <v>188</v>
      </c>
      <c r="J29" s="34">
        <v>0</v>
      </c>
      <c r="K29" s="43">
        <v>0</v>
      </c>
      <c r="L29" s="42">
        <f>J29*24.3</f>
        <v>0</v>
      </c>
      <c r="M29" s="39">
        <f>I29*25</f>
        <v>4700</v>
      </c>
      <c r="N29" s="41">
        <f>K29*10</f>
        <v>0</v>
      </c>
      <c r="O29" s="39">
        <v>11115.82</v>
      </c>
      <c r="P29" s="40">
        <v>0</v>
      </c>
      <c r="Q29" s="39">
        <f>L29+M29+N29+(O29+P29)*2</f>
        <v>26931.64</v>
      </c>
      <c r="R29" s="39">
        <f>G29*15</f>
        <v>31140</v>
      </c>
      <c r="S29" s="3"/>
    </row>
    <row r="30" spans="1:19" ht="12.75" hidden="1" customHeight="1" outlineLevel="2" x14ac:dyDescent="0.3">
      <c r="A30" s="34">
        <v>101</v>
      </c>
      <c r="B30" s="33" t="s">
        <v>318</v>
      </c>
      <c r="C30" s="33" t="s">
        <v>333</v>
      </c>
      <c r="D30" s="33" t="s">
        <v>124</v>
      </c>
      <c r="E30" s="36" t="s">
        <v>342</v>
      </c>
      <c r="F30" s="32" t="s">
        <v>373</v>
      </c>
      <c r="G30" s="45">
        <v>3815</v>
      </c>
      <c r="H30" s="44"/>
      <c r="I30" s="34">
        <v>354</v>
      </c>
      <c r="J30" s="34">
        <v>0</v>
      </c>
      <c r="K30" s="43">
        <v>0</v>
      </c>
      <c r="L30" s="42">
        <f>J30*24.3</f>
        <v>0</v>
      </c>
      <c r="M30" s="39">
        <f>I30*25</f>
        <v>8850</v>
      </c>
      <c r="N30" s="41">
        <f>K30*10</f>
        <v>0</v>
      </c>
      <c r="O30" s="39">
        <v>11115.82</v>
      </c>
      <c r="P30" s="39">
        <v>8470</v>
      </c>
      <c r="Q30" s="39">
        <f>L30+M30+N30+(O30+P30)*2</f>
        <v>48021.64</v>
      </c>
      <c r="R30" s="39">
        <f>G30*15</f>
        <v>57225</v>
      </c>
      <c r="S30" s="3"/>
    </row>
    <row r="31" spans="1:19" ht="12.75" hidden="1" customHeight="1" outlineLevel="2" x14ac:dyDescent="0.3">
      <c r="A31" s="34">
        <v>102</v>
      </c>
      <c r="B31" s="33" t="s">
        <v>318</v>
      </c>
      <c r="C31" s="33" t="s">
        <v>333</v>
      </c>
      <c r="D31" s="33" t="s">
        <v>124</v>
      </c>
      <c r="E31" s="36" t="s">
        <v>342</v>
      </c>
      <c r="F31" s="32" t="s">
        <v>372</v>
      </c>
      <c r="G31" s="45">
        <v>5925</v>
      </c>
      <c r="H31" s="44"/>
      <c r="I31" s="34">
        <v>493</v>
      </c>
      <c r="J31" s="34">
        <v>0</v>
      </c>
      <c r="K31" s="43">
        <v>0</v>
      </c>
      <c r="L31" s="42">
        <f>J31*24.3</f>
        <v>0</v>
      </c>
      <c r="M31" s="39">
        <f>I31*25</f>
        <v>12325</v>
      </c>
      <c r="N31" s="41">
        <f>K31*10</f>
        <v>0</v>
      </c>
      <c r="O31" s="39">
        <v>11115.82</v>
      </c>
      <c r="P31" s="39">
        <v>8470</v>
      </c>
      <c r="Q31" s="39">
        <f>L31+M31+N31+(O31+P31)*2</f>
        <v>51496.639999999999</v>
      </c>
      <c r="R31" s="39">
        <f>G31*15</f>
        <v>88875</v>
      </c>
      <c r="S31" s="3"/>
    </row>
    <row r="32" spans="1:19" ht="12.75" hidden="1" customHeight="1" outlineLevel="2" x14ac:dyDescent="0.3">
      <c r="A32" s="34">
        <v>103</v>
      </c>
      <c r="B32" s="33" t="s">
        <v>318</v>
      </c>
      <c r="C32" s="33" t="s">
        <v>333</v>
      </c>
      <c r="D32" s="33" t="s">
        <v>38</v>
      </c>
      <c r="E32" s="36" t="s">
        <v>342</v>
      </c>
      <c r="F32" s="35" t="s">
        <v>371</v>
      </c>
      <c r="G32" s="45">
        <v>581</v>
      </c>
      <c r="H32" s="44"/>
      <c r="I32" s="34">
        <v>59</v>
      </c>
      <c r="J32" s="34">
        <v>0</v>
      </c>
      <c r="K32" s="43">
        <v>0</v>
      </c>
      <c r="L32" s="42">
        <f>J32*24.3</f>
        <v>0</v>
      </c>
      <c r="M32" s="39">
        <f>I32*25</f>
        <v>1475</v>
      </c>
      <c r="N32" s="41">
        <f>K32*10</f>
        <v>0</v>
      </c>
      <c r="O32" s="39">
        <v>12631.61</v>
      </c>
      <c r="P32" s="40">
        <v>0</v>
      </c>
      <c r="Q32" s="39">
        <f>L32+M32+N32+(O32+P32)*2</f>
        <v>26738.22</v>
      </c>
      <c r="R32" s="39">
        <f>G32*15</f>
        <v>8715</v>
      </c>
      <c r="S32" s="3"/>
    </row>
    <row r="33" spans="1:19" ht="12.75" hidden="1" customHeight="1" outlineLevel="2" x14ac:dyDescent="0.3">
      <c r="A33" s="34">
        <v>104</v>
      </c>
      <c r="B33" s="33" t="s">
        <v>318</v>
      </c>
      <c r="C33" s="33" t="s">
        <v>333</v>
      </c>
      <c r="D33" s="33" t="s">
        <v>124</v>
      </c>
      <c r="E33" s="36" t="s">
        <v>350</v>
      </c>
      <c r="F33" s="32" t="s">
        <v>370</v>
      </c>
      <c r="G33" s="45">
        <v>2843</v>
      </c>
      <c r="H33" s="44"/>
      <c r="I33" s="34">
        <v>313</v>
      </c>
      <c r="J33" s="34">
        <v>0</v>
      </c>
      <c r="K33" s="43">
        <v>0</v>
      </c>
      <c r="L33" s="42">
        <f>J33*24.3</f>
        <v>0</v>
      </c>
      <c r="M33" s="39">
        <f>I33*25</f>
        <v>7825</v>
      </c>
      <c r="N33" s="41">
        <f>K33*10</f>
        <v>0</v>
      </c>
      <c r="O33" s="39">
        <v>11957.93</v>
      </c>
      <c r="P33" s="39">
        <v>8470</v>
      </c>
      <c r="Q33" s="39">
        <f>L33+M33+N33+(O33+P33)*2</f>
        <v>48680.86</v>
      </c>
      <c r="R33" s="39">
        <f>G33*15</f>
        <v>42645</v>
      </c>
      <c r="S33" s="3"/>
    </row>
    <row r="34" spans="1:19" ht="12.75" hidden="1" customHeight="1" outlineLevel="2" thickBot="1" x14ac:dyDescent="0.35">
      <c r="A34" s="34">
        <v>108</v>
      </c>
      <c r="B34" s="33" t="s">
        <v>318</v>
      </c>
      <c r="C34" s="33" t="s">
        <v>333</v>
      </c>
      <c r="D34" s="33" t="s">
        <v>124</v>
      </c>
      <c r="E34" s="36" t="s">
        <v>254</v>
      </c>
      <c r="F34" s="32" t="s">
        <v>369</v>
      </c>
      <c r="G34" s="45">
        <v>2299</v>
      </c>
      <c r="H34" s="44"/>
      <c r="I34" s="49">
        <v>248</v>
      </c>
      <c r="J34" s="34">
        <v>0</v>
      </c>
      <c r="K34" s="43">
        <v>0</v>
      </c>
      <c r="L34" s="42">
        <f>J34*24.3</f>
        <v>0</v>
      </c>
      <c r="M34" s="39">
        <f>I34*25</f>
        <v>6200</v>
      </c>
      <c r="N34" s="41">
        <f>K34*10</f>
        <v>0</v>
      </c>
      <c r="O34" s="39">
        <v>1885.67</v>
      </c>
      <c r="P34" s="40">
        <v>0</v>
      </c>
      <c r="Q34" s="39">
        <f>L34+M34+N34+(O34+P34)*2</f>
        <v>9971.34</v>
      </c>
      <c r="R34" s="39">
        <f>G34*15</f>
        <v>34485</v>
      </c>
      <c r="S34" s="3"/>
    </row>
    <row r="35" spans="1:19" ht="12.75" hidden="1" customHeight="1" outlineLevel="2" thickBot="1" x14ac:dyDescent="0.35">
      <c r="A35" s="34">
        <v>109</v>
      </c>
      <c r="B35" s="33" t="s">
        <v>318</v>
      </c>
      <c r="C35" s="33" t="s">
        <v>333</v>
      </c>
      <c r="D35" s="33" t="s">
        <v>361</v>
      </c>
      <c r="E35" s="36" t="s">
        <v>368</v>
      </c>
      <c r="F35" s="32" t="s">
        <v>367</v>
      </c>
      <c r="G35" s="45">
        <v>556</v>
      </c>
      <c r="H35" s="48"/>
      <c r="I35" s="47">
        <v>0</v>
      </c>
      <c r="J35" s="44">
        <v>405</v>
      </c>
      <c r="K35" s="43">
        <v>0</v>
      </c>
      <c r="L35" s="42">
        <f>J35*24.3</f>
        <v>9841.5</v>
      </c>
      <c r="M35" s="39">
        <f>I35*25</f>
        <v>0</v>
      </c>
      <c r="N35" s="41">
        <f>K35*10</f>
        <v>0</v>
      </c>
      <c r="O35" s="39">
        <v>30699.3</v>
      </c>
      <c r="P35" s="39">
        <v>8470</v>
      </c>
      <c r="Q35" s="39">
        <f>L35+M35+N35+(O35+P35)*2</f>
        <v>88180.1</v>
      </c>
      <c r="R35" s="39">
        <f>G35*15</f>
        <v>8340</v>
      </c>
      <c r="S35" s="3"/>
    </row>
    <row r="36" spans="1:19" ht="12.75" hidden="1" customHeight="1" outlineLevel="2" x14ac:dyDescent="0.3">
      <c r="A36" s="34">
        <v>114</v>
      </c>
      <c r="B36" s="33" t="s">
        <v>318</v>
      </c>
      <c r="C36" s="33" t="s">
        <v>333</v>
      </c>
      <c r="D36" s="33" t="s">
        <v>366</v>
      </c>
      <c r="E36" s="36" t="s">
        <v>365</v>
      </c>
      <c r="F36" s="32" t="s">
        <v>364</v>
      </c>
      <c r="G36" s="45">
        <v>2331</v>
      </c>
      <c r="H36" s="44"/>
      <c r="I36" s="46">
        <v>0</v>
      </c>
      <c r="J36" s="34">
        <v>1209</v>
      </c>
      <c r="K36" s="43">
        <v>0</v>
      </c>
      <c r="L36" s="42">
        <f>J36*24.3</f>
        <v>29378.7</v>
      </c>
      <c r="M36" s="39">
        <f>I36*25</f>
        <v>0</v>
      </c>
      <c r="N36" s="41">
        <f>K36*10</f>
        <v>0</v>
      </c>
      <c r="O36" s="39">
        <v>19925.63</v>
      </c>
      <c r="P36" s="39">
        <v>8470</v>
      </c>
      <c r="Q36" s="39">
        <f>L36+M36+N36+(O36+P36)*2</f>
        <v>86169.96</v>
      </c>
      <c r="R36" s="39">
        <f>G36*15</f>
        <v>34965</v>
      </c>
      <c r="S36" s="3"/>
    </row>
    <row r="37" spans="1:19" ht="12.75" hidden="1" customHeight="1" outlineLevel="2" x14ac:dyDescent="0.3">
      <c r="A37" s="34">
        <v>123</v>
      </c>
      <c r="B37" s="33" t="s">
        <v>318</v>
      </c>
      <c r="C37" s="33" t="s">
        <v>333</v>
      </c>
      <c r="D37" s="33" t="s">
        <v>361</v>
      </c>
      <c r="E37" s="36" t="s">
        <v>363</v>
      </c>
      <c r="F37" s="32" t="s">
        <v>362</v>
      </c>
      <c r="G37" s="45">
        <v>1144</v>
      </c>
      <c r="H37" s="44"/>
      <c r="I37" s="34">
        <v>0</v>
      </c>
      <c r="J37" s="34">
        <v>759</v>
      </c>
      <c r="K37" s="43">
        <v>0</v>
      </c>
      <c r="L37" s="42">
        <f>J37*24.3</f>
        <v>18443.7</v>
      </c>
      <c r="M37" s="39">
        <f>I37*25</f>
        <v>0</v>
      </c>
      <c r="N37" s="41">
        <f>K37*10</f>
        <v>0</v>
      </c>
      <c r="O37" s="39">
        <v>21555.39</v>
      </c>
      <c r="P37" s="39">
        <v>8470</v>
      </c>
      <c r="Q37" s="39">
        <f>L37+M37+N37+(O37+P37)*2</f>
        <v>78494.48</v>
      </c>
      <c r="R37" s="39">
        <f>G37*15</f>
        <v>17160</v>
      </c>
      <c r="S37" s="3"/>
    </row>
    <row r="38" spans="1:19" ht="12.75" hidden="1" customHeight="1" outlineLevel="2" x14ac:dyDescent="0.3">
      <c r="A38" s="34">
        <v>124</v>
      </c>
      <c r="B38" s="33" t="s">
        <v>318</v>
      </c>
      <c r="C38" s="33" t="s">
        <v>333</v>
      </c>
      <c r="D38" s="33" t="s">
        <v>361</v>
      </c>
      <c r="E38" s="36" t="s">
        <v>360</v>
      </c>
      <c r="F38" s="32" t="s">
        <v>359</v>
      </c>
      <c r="G38" s="45">
        <v>1108</v>
      </c>
      <c r="H38" s="44"/>
      <c r="I38" s="34">
        <v>0</v>
      </c>
      <c r="J38" s="34">
        <v>516</v>
      </c>
      <c r="K38" s="43">
        <v>0</v>
      </c>
      <c r="L38" s="42">
        <f>J38*24.3</f>
        <v>12538.800000000001</v>
      </c>
      <c r="M38" s="39">
        <f>I38*25</f>
        <v>0</v>
      </c>
      <c r="N38" s="41">
        <f>K38*10</f>
        <v>0</v>
      </c>
      <c r="O38" s="39">
        <v>26812.02</v>
      </c>
      <c r="P38" s="39">
        <v>8470</v>
      </c>
      <c r="Q38" s="39">
        <f>L38+M38+N38+(O38+P38)*2</f>
        <v>83102.840000000011</v>
      </c>
      <c r="R38" s="39">
        <f>G38*15</f>
        <v>16620</v>
      </c>
      <c r="S38" s="3"/>
    </row>
    <row r="39" spans="1:19" ht="12.75" hidden="1" customHeight="1" outlineLevel="2" x14ac:dyDescent="0.3">
      <c r="A39" s="34">
        <v>140</v>
      </c>
      <c r="B39" s="33" t="s">
        <v>318</v>
      </c>
      <c r="C39" s="33" t="s">
        <v>333</v>
      </c>
      <c r="D39" s="33" t="s">
        <v>2</v>
      </c>
      <c r="E39" s="36" t="s">
        <v>119</v>
      </c>
      <c r="F39" s="35" t="s">
        <v>358</v>
      </c>
      <c r="G39" s="45">
        <v>792</v>
      </c>
      <c r="H39" s="44"/>
      <c r="I39" s="34">
        <v>157</v>
      </c>
      <c r="J39" s="34">
        <v>0</v>
      </c>
      <c r="K39" s="43">
        <v>0</v>
      </c>
      <c r="L39" s="42">
        <f>J39*24.3</f>
        <v>0</v>
      </c>
      <c r="M39" s="39">
        <f>I39*25</f>
        <v>3925</v>
      </c>
      <c r="N39" s="41">
        <f>K39*10</f>
        <v>0</v>
      </c>
      <c r="O39" s="39">
        <v>10947.4</v>
      </c>
      <c r="P39" s="40">
        <v>0</v>
      </c>
      <c r="Q39" s="39">
        <f>L39+M39+N39+(O39+P39)*2</f>
        <v>25819.8</v>
      </c>
      <c r="R39" s="39">
        <f>G39*15</f>
        <v>11880</v>
      </c>
      <c r="S39" s="3"/>
    </row>
    <row r="40" spans="1:19" ht="12.75" hidden="1" customHeight="1" outlineLevel="2" x14ac:dyDescent="0.3">
      <c r="A40" s="34">
        <v>149</v>
      </c>
      <c r="B40" s="33" t="s">
        <v>318</v>
      </c>
      <c r="C40" s="33" t="s">
        <v>333</v>
      </c>
      <c r="D40" s="33" t="s">
        <v>124</v>
      </c>
      <c r="E40" s="36" t="s">
        <v>168</v>
      </c>
      <c r="F40" s="35" t="s">
        <v>357</v>
      </c>
      <c r="G40" s="45">
        <v>859</v>
      </c>
      <c r="H40" s="44"/>
      <c r="I40" s="34">
        <v>100</v>
      </c>
      <c r="J40" s="34">
        <v>0</v>
      </c>
      <c r="K40" s="43">
        <v>0</v>
      </c>
      <c r="L40" s="42">
        <f>J40*24.3</f>
        <v>0</v>
      </c>
      <c r="M40" s="39">
        <f>I40*25</f>
        <v>2500</v>
      </c>
      <c r="N40" s="41">
        <f>K40*10</f>
        <v>0</v>
      </c>
      <c r="O40" s="39">
        <v>5473.7</v>
      </c>
      <c r="P40" s="39">
        <v>8470</v>
      </c>
      <c r="Q40" s="39">
        <f>L40+M40+N40+(O40+P40)*2</f>
        <v>30387.4</v>
      </c>
      <c r="R40" s="39">
        <f>G40*15</f>
        <v>12885</v>
      </c>
      <c r="S40" s="3"/>
    </row>
    <row r="41" spans="1:19" ht="12.75" hidden="1" customHeight="1" outlineLevel="2" x14ac:dyDescent="0.3">
      <c r="A41" s="34">
        <v>150</v>
      </c>
      <c r="B41" s="33" t="s">
        <v>318</v>
      </c>
      <c r="C41" s="33" t="s">
        <v>333</v>
      </c>
      <c r="D41" s="33" t="s">
        <v>356</v>
      </c>
      <c r="E41" s="36" t="s">
        <v>355</v>
      </c>
      <c r="F41" s="32" t="s">
        <v>354</v>
      </c>
      <c r="G41" s="45">
        <v>2772</v>
      </c>
      <c r="H41" s="44"/>
      <c r="I41" s="34">
        <v>290</v>
      </c>
      <c r="J41" s="34">
        <v>0</v>
      </c>
      <c r="K41" s="43">
        <v>0</v>
      </c>
      <c r="L41" s="42">
        <f>J41*24.3</f>
        <v>0</v>
      </c>
      <c r="M41" s="39">
        <f>I41*25</f>
        <v>7250</v>
      </c>
      <c r="N41" s="41">
        <f>K41*10</f>
        <v>0</v>
      </c>
      <c r="O41" s="39">
        <v>11115.82</v>
      </c>
      <c r="P41" s="39">
        <v>8470</v>
      </c>
      <c r="Q41" s="39">
        <f>L41+M41+N41+(O41+P41)*2</f>
        <v>46421.64</v>
      </c>
      <c r="R41" s="39">
        <f>G41*15</f>
        <v>41580</v>
      </c>
      <c r="S41" s="3"/>
    </row>
    <row r="42" spans="1:19" ht="12.75" hidden="1" customHeight="1" outlineLevel="2" x14ac:dyDescent="0.3">
      <c r="A42" s="34">
        <v>156</v>
      </c>
      <c r="B42" s="33" t="s">
        <v>318</v>
      </c>
      <c r="C42" s="33" t="s">
        <v>333</v>
      </c>
      <c r="D42" s="33" t="s">
        <v>353</v>
      </c>
      <c r="E42" s="36" t="s">
        <v>352</v>
      </c>
      <c r="F42" s="32" t="s">
        <v>351</v>
      </c>
      <c r="G42" s="45">
        <v>426</v>
      </c>
      <c r="H42" s="44"/>
      <c r="I42" s="34">
        <v>64</v>
      </c>
      <c r="J42" s="34">
        <v>0</v>
      </c>
      <c r="K42" s="43">
        <v>0</v>
      </c>
      <c r="L42" s="42">
        <f>J42*24.3</f>
        <v>0</v>
      </c>
      <c r="M42" s="39">
        <f>I42*25</f>
        <v>1600</v>
      </c>
      <c r="N42" s="41">
        <f>K42*10</f>
        <v>0</v>
      </c>
      <c r="O42" s="39">
        <v>21894.79</v>
      </c>
      <c r="P42" s="39">
        <v>8470</v>
      </c>
      <c r="Q42" s="39">
        <f>L42+M42+N42+(O42+P42)*2</f>
        <v>62329.58</v>
      </c>
      <c r="R42" s="39">
        <f>G42*15</f>
        <v>6390</v>
      </c>
      <c r="S42" s="3"/>
    </row>
    <row r="43" spans="1:19" ht="12.75" hidden="1" customHeight="1" outlineLevel="2" x14ac:dyDescent="0.3">
      <c r="A43" s="34">
        <v>189</v>
      </c>
      <c r="B43" s="33" t="s">
        <v>318</v>
      </c>
      <c r="C43" s="33" t="s">
        <v>333</v>
      </c>
      <c r="D43" s="33" t="s">
        <v>124</v>
      </c>
      <c r="E43" s="36" t="s">
        <v>350</v>
      </c>
      <c r="F43" s="32" t="s">
        <v>349</v>
      </c>
      <c r="G43" s="45">
        <v>1643</v>
      </c>
      <c r="H43" s="44"/>
      <c r="I43" s="34">
        <v>178</v>
      </c>
      <c r="J43" s="34">
        <v>0</v>
      </c>
      <c r="K43" s="43">
        <v>0</v>
      </c>
      <c r="L43" s="42">
        <f>J43*24.3</f>
        <v>0</v>
      </c>
      <c r="M43" s="39">
        <f>I43*25</f>
        <v>4450</v>
      </c>
      <c r="N43" s="41">
        <f>K43*10</f>
        <v>0</v>
      </c>
      <c r="O43" s="39">
        <v>11957.93</v>
      </c>
      <c r="P43" s="39">
        <v>8470</v>
      </c>
      <c r="Q43" s="39">
        <f>L43+M43+N43+(O43+P43)*2</f>
        <v>45305.86</v>
      </c>
      <c r="R43" s="39">
        <f>G43*15</f>
        <v>24645</v>
      </c>
      <c r="S43" s="3"/>
    </row>
    <row r="44" spans="1:19" ht="12.75" hidden="1" customHeight="1" outlineLevel="2" x14ac:dyDescent="0.3">
      <c r="A44" s="34">
        <v>190</v>
      </c>
      <c r="B44" s="33" t="s">
        <v>318</v>
      </c>
      <c r="C44" s="33" t="s">
        <v>333</v>
      </c>
      <c r="D44" s="33" t="s">
        <v>87</v>
      </c>
      <c r="E44" s="36" t="s">
        <v>328</v>
      </c>
      <c r="F44" s="32" t="s">
        <v>348</v>
      </c>
      <c r="G44" s="45">
        <v>1166</v>
      </c>
      <c r="H44" s="44"/>
      <c r="I44" s="34">
        <v>0</v>
      </c>
      <c r="J44" s="34">
        <v>409</v>
      </c>
      <c r="K44" s="43">
        <v>0</v>
      </c>
      <c r="L44" s="42">
        <f>J44*24.3</f>
        <v>9938.7000000000007</v>
      </c>
      <c r="M44" s="39">
        <f>I44*25</f>
        <v>0</v>
      </c>
      <c r="N44" s="41">
        <f>K44*10</f>
        <v>0</v>
      </c>
      <c r="O44" s="39">
        <v>13484.45</v>
      </c>
      <c r="P44" s="39">
        <v>8470</v>
      </c>
      <c r="Q44" s="39">
        <f>L44+M44+N44+(O44+P44)*2</f>
        <v>53847.600000000006</v>
      </c>
      <c r="R44" s="39">
        <f>G44*15</f>
        <v>17490</v>
      </c>
      <c r="S44" s="3"/>
    </row>
    <row r="45" spans="1:19" ht="12.75" hidden="1" customHeight="1" outlineLevel="2" x14ac:dyDescent="0.3">
      <c r="A45" s="34">
        <v>192</v>
      </c>
      <c r="B45" s="33" t="s">
        <v>318</v>
      </c>
      <c r="C45" s="33" t="s">
        <v>333</v>
      </c>
      <c r="D45" s="33" t="s">
        <v>124</v>
      </c>
      <c r="E45" s="36" t="s">
        <v>347</v>
      </c>
      <c r="F45" s="32" t="s">
        <v>346</v>
      </c>
      <c r="G45" s="45">
        <v>2136</v>
      </c>
      <c r="H45" s="44"/>
      <c r="I45" s="34">
        <v>38</v>
      </c>
      <c r="J45" s="34">
        <v>0</v>
      </c>
      <c r="K45" s="43">
        <v>343</v>
      </c>
      <c r="L45" s="42">
        <f>J45*24.3</f>
        <v>0</v>
      </c>
      <c r="M45" s="39">
        <f>I45*25</f>
        <v>950</v>
      </c>
      <c r="N45" s="41">
        <f>K45*10</f>
        <v>3430</v>
      </c>
      <c r="O45" s="39">
        <v>12126.35</v>
      </c>
      <c r="P45" s="39">
        <v>8470</v>
      </c>
      <c r="Q45" s="39">
        <f>L45+M45+N45+(O45+P45)*2</f>
        <v>45572.7</v>
      </c>
      <c r="R45" s="39">
        <f>G45*15</f>
        <v>32040</v>
      </c>
      <c r="S45" s="3"/>
    </row>
    <row r="46" spans="1:19" ht="12.75" hidden="1" customHeight="1" outlineLevel="2" x14ac:dyDescent="0.3">
      <c r="A46" s="34">
        <v>195</v>
      </c>
      <c r="B46" s="33" t="s">
        <v>318</v>
      </c>
      <c r="C46" s="33" t="s">
        <v>333</v>
      </c>
      <c r="D46" s="33" t="s">
        <v>11</v>
      </c>
      <c r="E46" s="36" t="s">
        <v>345</v>
      </c>
      <c r="F46" s="35" t="s">
        <v>344</v>
      </c>
      <c r="G46" s="45">
        <v>371</v>
      </c>
      <c r="H46" s="44"/>
      <c r="I46" s="34">
        <v>80</v>
      </c>
      <c r="J46" s="34">
        <v>0</v>
      </c>
      <c r="K46" s="43">
        <v>0</v>
      </c>
      <c r="L46" s="42">
        <f>J46*24.3</f>
        <v>0</v>
      </c>
      <c r="M46" s="39">
        <f>I46*25</f>
        <v>2000</v>
      </c>
      <c r="N46" s="41">
        <f>K46*10</f>
        <v>0</v>
      </c>
      <c r="O46" s="39">
        <v>17684.259999999998</v>
      </c>
      <c r="P46" s="39">
        <v>8470</v>
      </c>
      <c r="Q46" s="39">
        <f>L46+M46+N46+(O46+P46)*2</f>
        <v>54308.52</v>
      </c>
      <c r="R46" s="39">
        <f>G46*15</f>
        <v>5565</v>
      </c>
      <c r="S46" s="3"/>
    </row>
    <row r="47" spans="1:19" ht="12.75" hidden="1" customHeight="1" outlineLevel="2" x14ac:dyDescent="0.3">
      <c r="A47" s="34">
        <v>196</v>
      </c>
      <c r="B47" s="33" t="s">
        <v>318</v>
      </c>
      <c r="C47" s="33" t="s">
        <v>333</v>
      </c>
      <c r="D47" s="33" t="s">
        <v>38</v>
      </c>
      <c r="E47" s="36" t="s">
        <v>342</v>
      </c>
      <c r="F47" s="35" t="s">
        <v>343</v>
      </c>
      <c r="G47" s="45">
        <v>1138</v>
      </c>
      <c r="H47" s="44"/>
      <c r="I47" s="34">
        <v>116.36999999999999</v>
      </c>
      <c r="J47" s="34">
        <v>0</v>
      </c>
      <c r="K47" s="43">
        <v>0</v>
      </c>
      <c r="L47" s="42">
        <f>J47*24.3</f>
        <v>0</v>
      </c>
      <c r="M47" s="39">
        <f>I47*25</f>
        <v>2909.2499999999995</v>
      </c>
      <c r="N47" s="41">
        <f>K47*10</f>
        <v>0</v>
      </c>
      <c r="O47" s="39">
        <v>12631.61</v>
      </c>
      <c r="P47" s="40">
        <v>0</v>
      </c>
      <c r="Q47" s="39">
        <f>L47+M47+N47+(O47+P47)*2</f>
        <v>28172.47</v>
      </c>
      <c r="R47" s="39">
        <f>G47*15</f>
        <v>17070</v>
      </c>
      <c r="S47" s="3"/>
    </row>
    <row r="48" spans="1:19" ht="12.75" hidden="1" customHeight="1" outlineLevel="2" x14ac:dyDescent="0.3">
      <c r="A48" s="34">
        <v>197</v>
      </c>
      <c r="B48" s="33" t="s">
        <v>318</v>
      </c>
      <c r="C48" s="33" t="s">
        <v>333</v>
      </c>
      <c r="D48" s="33" t="s">
        <v>124</v>
      </c>
      <c r="E48" s="36" t="s">
        <v>342</v>
      </c>
      <c r="F48" s="35" t="s">
        <v>341</v>
      </c>
      <c r="G48" s="45">
        <v>1283</v>
      </c>
      <c r="H48" s="44"/>
      <c r="I48" s="34">
        <v>129</v>
      </c>
      <c r="J48" s="34">
        <v>0</v>
      </c>
      <c r="K48" s="43">
        <v>0</v>
      </c>
      <c r="L48" s="42">
        <f>J48*24.3</f>
        <v>0</v>
      </c>
      <c r="M48" s="39">
        <f>I48*25</f>
        <v>3225</v>
      </c>
      <c r="N48" s="41">
        <f>K48*10</f>
        <v>0</v>
      </c>
      <c r="O48" s="39">
        <v>11115.82</v>
      </c>
      <c r="P48" s="39">
        <v>8470</v>
      </c>
      <c r="Q48" s="39">
        <f>L48+M48+N48+(O48+P48)*2</f>
        <v>42396.639999999999</v>
      </c>
      <c r="R48" s="39">
        <f>G48*15</f>
        <v>19245</v>
      </c>
      <c r="S48" s="3"/>
    </row>
    <row r="49" spans="1:19" ht="12.75" hidden="1" customHeight="1" outlineLevel="2" x14ac:dyDescent="0.3">
      <c r="A49" s="34">
        <v>201</v>
      </c>
      <c r="B49" s="33" t="s">
        <v>318</v>
      </c>
      <c r="C49" s="33" t="s">
        <v>333</v>
      </c>
      <c r="D49" s="33" t="s">
        <v>124</v>
      </c>
      <c r="E49" s="36" t="s">
        <v>123</v>
      </c>
      <c r="F49" s="32" t="s">
        <v>340</v>
      </c>
      <c r="G49" s="45">
        <v>2194</v>
      </c>
      <c r="H49" s="44"/>
      <c r="I49" s="34">
        <v>217</v>
      </c>
      <c r="J49" s="34">
        <v>0</v>
      </c>
      <c r="K49" s="43">
        <v>0</v>
      </c>
      <c r="L49" s="42">
        <f>J49*24.3</f>
        <v>0</v>
      </c>
      <c r="M49" s="39">
        <f>I49*25</f>
        <v>5425</v>
      </c>
      <c r="N49" s="41">
        <f>K49*10</f>
        <v>0</v>
      </c>
      <c r="O49" s="39">
        <v>4256.5200000000004</v>
      </c>
      <c r="P49" s="39">
        <v>8470</v>
      </c>
      <c r="Q49" s="39">
        <f>L49+M49+N49+(O49+P49)*2</f>
        <v>30878.04</v>
      </c>
      <c r="R49" s="39">
        <f>G49*15</f>
        <v>32910</v>
      </c>
      <c r="S49" s="3"/>
    </row>
    <row r="50" spans="1:19" ht="12.75" hidden="1" customHeight="1" outlineLevel="2" x14ac:dyDescent="0.3">
      <c r="A50" s="34">
        <v>202</v>
      </c>
      <c r="B50" s="33" t="s">
        <v>318</v>
      </c>
      <c r="C50" s="33" t="s">
        <v>333</v>
      </c>
      <c r="D50" s="33" t="s">
        <v>124</v>
      </c>
      <c r="E50" s="36" t="s">
        <v>123</v>
      </c>
      <c r="F50" s="32" t="s">
        <v>339</v>
      </c>
      <c r="G50" s="45">
        <v>2677</v>
      </c>
      <c r="H50" s="44"/>
      <c r="I50" s="34">
        <v>250</v>
      </c>
      <c r="J50" s="34">
        <v>0</v>
      </c>
      <c r="K50" s="43">
        <v>0</v>
      </c>
      <c r="L50" s="42">
        <f>J50*24.3</f>
        <v>0</v>
      </c>
      <c r="M50" s="39">
        <f>I50*25</f>
        <v>6250</v>
      </c>
      <c r="N50" s="41">
        <f>K50*10</f>
        <v>0</v>
      </c>
      <c r="O50" s="39">
        <v>4256.5200000000004</v>
      </c>
      <c r="P50" s="39">
        <v>8470</v>
      </c>
      <c r="Q50" s="39">
        <f>L50+M50+N50+(O50+P50)*2</f>
        <v>31703.040000000001</v>
      </c>
      <c r="R50" s="39">
        <f>G50*15</f>
        <v>40155</v>
      </c>
      <c r="S50" s="3"/>
    </row>
    <row r="51" spans="1:19" ht="12.75" hidden="1" customHeight="1" outlineLevel="2" x14ac:dyDescent="0.3">
      <c r="A51" s="34">
        <v>204</v>
      </c>
      <c r="B51" s="33" t="s">
        <v>318</v>
      </c>
      <c r="C51" s="33" t="s">
        <v>333</v>
      </c>
      <c r="D51" s="33" t="s">
        <v>124</v>
      </c>
      <c r="E51" s="36" t="s">
        <v>123</v>
      </c>
      <c r="F51" s="32" t="s">
        <v>338</v>
      </c>
      <c r="G51" s="45">
        <v>2799</v>
      </c>
      <c r="H51" s="44"/>
      <c r="I51" s="34">
        <v>259</v>
      </c>
      <c r="J51" s="34">
        <v>0</v>
      </c>
      <c r="K51" s="43">
        <v>0</v>
      </c>
      <c r="L51" s="42">
        <f>J51*24.3</f>
        <v>0</v>
      </c>
      <c r="M51" s="39">
        <f>I51*25</f>
        <v>6475</v>
      </c>
      <c r="N51" s="41">
        <f>K51*10</f>
        <v>0</v>
      </c>
      <c r="O51" s="39">
        <v>4256.5200000000004</v>
      </c>
      <c r="P51" s="39">
        <v>8470</v>
      </c>
      <c r="Q51" s="39">
        <f>L51+M51+N51+(O51+P51)*2</f>
        <v>31928.04</v>
      </c>
      <c r="R51" s="39">
        <f>G51*15</f>
        <v>41985</v>
      </c>
      <c r="S51" s="3"/>
    </row>
    <row r="52" spans="1:19" ht="12.75" hidden="1" customHeight="1" outlineLevel="2" x14ac:dyDescent="0.3">
      <c r="A52" s="34">
        <v>206</v>
      </c>
      <c r="B52" s="33" t="s">
        <v>318</v>
      </c>
      <c r="C52" s="33" t="s">
        <v>333</v>
      </c>
      <c r="D52" s="33" t="s">
        <v>124</v>
      </c>
      <c r="E52" s="36" t="s">
        <v>123</v>
      </c>
      <c r="F52" s="35" t="s">
        <v>337</v>
      </c>
      <c r="G52" s="45">
        <v>599</v>
      </c>
      <c r="H52" s="44"/>
      <c r="I52" s="34">
        <v>56</v>
      </c>
      <c r="J52" s="34">
        <v>0</v>
      </c>
      <c r="K52" s="43">
        <v>0</v>
      </c>
      <c r="L52" s="42">
        <f>J52*24.3</f>
        <v>0</v>
      </c>
      <c r="M52" s="39">
        <f>I52*25</f>
        <v>1400</v>
      </c>
      <c r="N52" s="41">
        <f>K52*10</f>
        <v>0</v>
      </c>
      <c r="O52" s="39">
        <v>4256.5200000000004</v>
      </c>
      <c r="P52" s="40">
        <v>0</v>
      </c>
      <c r="Q52" s="39">
        <f>L52+M52+N52+(O52+P52)*2</f>
        <v>9913.0400000000009</v>
      </c>
      <c r="R52" s="39">
        <f>G52*15</f>
        <v>8985</v>
      </c>
      <c r="S52" s="3"/>
    </row>
    <row r="53" spans="1:19" ht="12.75" hidden="1" customHeight="1" outlineLevel="2" x14ac:dyDescent="0.3">
      <c r="A53" s="34">
        <v>211</v>
      </c>
      <c r="B53" s="33" t="s">
        <v>318</v>
      </c>
      <c r="C53" s="33" t="s">
        <v>333</v>
      </c>
      <c r="D53" s="33" t="s">
        <v>55</v>
      </c>
      <c r="E53" s="36" t="s">
        <v>336</v>
      </c>
      <c r="F53" s="35" t="s">
        <v>335</v>
      </c>
      <c r="G53" s="45">
        <v>129</v>
      </c>
      <c r="H53" s="44"/>
      <c r="I53" s="34">
        <v>13</v>
      </c>
      <c r="J53" s="34">
        <v>0</v>
      </c>
      <c r="K53" s="43">
        <v>0</v>
      </c>
      <c r="L53" s="42">
        <f>J53*24.3</f>
        <v>0</v>
      </c>
      <c r="M53" s="39">
        <f>I53*25</f>
        <v>325</v>
      </c>
      <c r="N53" s="41">
        <f>K53*10</f>
        <v>0</v>
      </c>
      <c r="O53" s="39">
        <v>14315.83</v>
      </c>
      <c r="P53" s="39">
        <v>8470</v>
      </c>
      <c r="Q53" s="39">
        <f>L53+M53+N53+(O53+P53)*2</f>
        <v>45896.66</v>
      </c>
      <c r="R53" s="39">
        <f>G53*15</f>
        <v>1935</v>
      </c>
      <c r="S53" s="3"/>
    </row>
    <row r="54" spans="1:19" ht="12.75" hidden="1" customHeight="1" outlineLevel="2" x14ac:dyDescent="0.3">
      <c r="A54" s="34">
        <v>219</v>
      </c>
      <c r="B54" s="33" t="s">
        <v>318</v>
      </c>
      <c r="C54" s="33" t="s">
        <v>333</v>
      </c>
      <c r="D54" s="33" t="s">
        <v>2</v>
      </c>
      <c r="E54" s="36" t="s">
        <v>176</v>
      </c>
      <c r="F54" s="32" t="s">
        <v>334</v>
      </c>
      <c r="G54" s="45">
        <v>3187</v>
      </c>
      <c r="H54" s="44"/>
      <c r="I54" s="34">
        <v>51</v>
      </c>
      <c r="J54" s="34">
        <v>0</v>
      </c>
      <c r="K54" s="43">
        <v>748</v>
      </c>
      <c r="L54" s="42">
        <f>J54*24.3</f>
        <v>0</v>
      </c>
      <c r="M54" s="39">
        <f>I54*25</f>
        <v>1275</v>
      </c>
      <c r="N54" s="41">
        <f>K54*10</f>
        <v>7480</v>
      </c>
      <c r="O54" s="39">
        <v>4042.12</v>
      </c>
      <c r="P54" s="39">
        <v>8470</v>
      </c>
      <c r="Q54" s="39">
        <f>L54+M54+N54+(O54+P54)*2</f>
        <v>33779.24</v>
      </c>
      <c r="R54" s="39">
        <f>G54*15</f>
        <v>47805</v>
      </c>
      <c r="S54" s="3"/>
    </row>
    <row r="55" spans="1:19" ht="12.75" hidden="1" customHeight="1" outlineLevel="2" x14ac:dyDescent="0.3">
      <c r="A55" s="34">
        <v>222</v>
      </c>
      <c r="B55" s="33" t="s">
        <v>318</v>
      </c>
      <c r="C55" s="33" t="s">
        <v>333</v>
      </c>
      <c r="D55" s="33" t="s">
        <v>332</v>
      </c>
      <c r="E55" s="36" t="s">
        <v>331</v>
      </c>
      <c r="F55" s="32" t="s">
        <v>330</v>
      </c>
      <c r="G55" s="45">
        <v>3359</v>
      </c>
      <c r="H55" s="44"/>
      <c r="I55" s="34">
        <v>0</v>
      </c>
      <c r="J55" s="34">
        <v>335</v>
      </c>
      <c r="K55" s="43">
        <v>0</v>
      </c>
      <c r="L55" s="42">
        <f>J55*24.3</f>
        <v>8140.5</v>
      </c>
      <c r="M55" s="39">
        <f>I55*25</f>
        <v>0</v>
      </c>
      <c r="N55" s="41">
        <f>K55*10</f>
        <v>0</v>
      </c>
      <c r="O55" s="39">
        <v>3272.32</v>
      </c>
      <c r="P55" s="39">
        <v>8470</v>
      </c>
      <c r="Q55" s="39">
        <f>L55+M55+N55+(O55+P55)*2</f>
        <v>31625.14</v>
      </c>
      <c r="R55" s="39">
        <f>G55*15</f>
        <v>50385</v>
      </c>
      <c r="S55" s="3"/>
    </row>
    <row r="56" spans="1:19" ht="12.75" hidden="1" customHeight="1" outlineLevel="2" x14ac:dyDescent="0.3">
      <c r="A56" s="34">
        <v>191</v>
      </c>
      <c r="B56" s="33" t="s">
        <v>318</v>
      </c>
      <c r="C56" s="33" t="s">
        <v>329</v>
      </c>
      <c r="D56" s="33" t="s">
        <v>87</v>
      </c>
      <c r="E56" s="36" t="s">
        <v>328</v>
      </c>
      <c r="F56" s="22" t="s">
        <v>327</v>
      </c>
      <c r="G56" s="45">
        <v>238</v>
      </c>
      <c r="H56" s="44"/>
      <c r="I56" s="34">
        <v>0</v>
      </c>
      <c r="J56" s="34">
        <v>83</v>
      </c>
      <c r="K56" s="43">
        <v>0</v>
      </c>
      <c r="L56" s="42">
        <f>J56*24.3</f>
        <v>2016.9</v>
      </c>
      <c r="M56" s="39">
        <f>I56*25</f>
        <v>0</v>
      </c>
      <c r="N56" s="41">
        <f>K56*10</f>
        <v>0</v>
      </c>
      <c r="O56" s="39">
        <v>13484.45</v>
      </c>
      <c r="P56" s="39">
        <v>8470</v>
      </c>
      <c r="Q56" s="39">
        <f>L56+M56+N56+(O56+P56)*2</f>
        <v>45925.8</v>
      </c>
      <c r="R56" s="39">
        <f>G56*15</f>
        <v>3570</v>
      </c>
      <c r="S56" s="3"/>
    </row>
    <row r="57" spans="1:19" ht="12.75" hidden="1" customHeight="1" outlineLevel="2" x14ac:dyDescent="0.3">
      <c r="A57" s="34">
        <v>4</v>
      </c>
      <c r="B57" s="33" t="s">
        <v>318</v>
      </c>
      <c r="C57" s="33" t="s">
        <v>326</v>
      </c>
      <c r="D57" s="33" t="s">
        <v>110</v>
      </c>
      <c r="E57" s="36" t="s">
        <v>109</v>
      </c>
      <c r="F57" s="35" t="s">
        <v>325</v>
      </c>
      <c r="G57" s="45">
        <v>0</v>
      </c>
      <c r="H57" s="45">
        <v>28</v>
      </c>
      <c r="I57" s="34">
        <v>0</v>
      </c>
      <c r="J57" s="34">
        <v>140.02000000000001</v>
      </c>
      <c r="K57" s="43">
        <v>0</v>
      </c>
      <c r="L57" s="42">
        <f>J57*24.3</f>
        <v>3402.4860000000003</v>
      </c>
      <c r="M57" s="39">
        <f>I57*25</f>
        <v>0</v>
      </c>
      <c r="N57" s="41">
        <f>K57*10</f>
        <v>0</v>
      </c>
      <c r="O57" s="39">
        <v>25527.81</v>
      </c>
      <c r="P57" s="39">
        <v>8470</v>
      </c>
      <c r="Q57" s="39">
        <f>L57+M57+N57+(O57+P57)*2</f>
        <v>71398.106</v>
      </c>
      <c r="R57" s="39">
        <f>G57*15</f>
        <v>0</v>
      </c>
      <c r="S57" s="3"/>
    </row>
    <row r="58" spans="1:19" ht="12.75" hidden="1" customHeight="1" outlineLevel="2" x14ac:dyDescent="0.3">
      <c r="A58" s="34">
        <v>218</v>
      </c>
      <c r="B58" s="33" t="s">
        <v>318</v>
      </c>
      <c r="C58" s="33" t="s">
        <v>324</v>
      </c>
      <c r="D58" s="33" t="s">
        <v>323</v>
      </c>
      <c r="E58" s="36" t="s">
        <v>17</v>
      </c>
      <c r="F58" s="32" t="s">
        <v>322</v>
      </c>
      <c r="G58" s="45">
        <v>2499</v>
      </c>
      <c r="H58" s="44"/>
      <c r="I58" s="34">
        <v>0</v>
      </c>
      <c r="J58" s="34">
        <v>214</v>
      </c>
      <c r="K58" s="43">
        <v>0</v>
      </c>
      <c r="L58" s="42">
        <f>J58*24.3</f>
        <v>5200.2</v>
      </c>
      <c r="M58" s="39">
        <f>I58*25</f>
        <v>0</v>
      </c>
      <c r="N58" s="41">
        <f>K58*10</f>
        <v>0</v>
      </c>
      <c r="O58" s="39">
        <v>9162.2099999999991</v>
      </c>
      <c r="P58" s="39">
        <v>8470</v>
      </c>
      <c r="Q58" s="39">
        <f>L58+M58+N58+(O58+P58)*2</f>
        <v>40464.619999999995</v>
      </c>
      <c r="R58" s="39">
        <f>G58*15</f>
        <v>37485</v>
      </c>
      <c r="S58" s="3"/>
    </row>
    <row r="59" spans="1:19" hidden="1" outlineLevel="2" x14ac:dyDescent="0.3">
      <c r="A59" s="34">
        <v>171</v>
      </c>
      <c r="B59" s="33" t="s">
        <v>318</v>
      </c>
      <c r="C59" s="33" t="s">
        <v>321</v>
      </c>
      <c r="D59" s="33" t="s">
        <v>98</v>
      </c>
      <c r="E59" s="36" t="s">
        <v>320</v>
      </c>
      <c r="F59" s="32" t="s">
        <v>319</v>
      </c>
      <c r="G59" s="45">
        <v>3473</v>
      </c>
      <c r="H59" s="44"/>
      <c r="I59" s="34">
        <v>631</v>
      </c>
      <c r="J59" s="34">
        <v>0</v>
      </c>
      <c r="K59" s="43">
        <v>0</v>
      </c>
      <c r="L59" s="42">
        <f>J59*24.3</f>
        <v>0</v>
      </c>
      <c r="M59" s="39">
        <f>I59*25</f>
        <v>15775</v>
      </c>
      <c r="N59" s="41">
        <f>K59*10</f>
        <v>0</v>
      </c>
      <c r="O59" s="39">
        <v>3596.58</v>
      </c>
      <c r="P59" s="39">
        <v>8470</v>
      </c>
      <c r="Q59" s="39">
        <f>L59+M59+N59+(O59+P59)*2</f>
        <v>39908.160000000003</v>
      </c>
      <c r="R59" s="39">
        <f>G59*15</f>
        <v>52095</v>
      </c>
      <c r="S59" s="3"/>
    </row>
    <row r="60" spans="1:19" hidden="1" outlineLevel="2" x14ac:dyDescent="0.3">
      <c r="A60" s="34">
        <v>232</v>
      </c>
      <c r="B60" s="33" t="s">
        <v>318</v>
      </c>
      <c r="C60" s="33" t="s">
        <v>13</v>
      </c>
      <c r="D60" s="33" t="s">
        <v>2</v>
      </c>
      <c r="E60" s="36" t="s">
        <v>317</v>
      </c>
      <c r="F60" s="32" t="s">
        <v>316</v>
      </c>
      <c r="G60" s="45">
        <v>1995</v>
      </c>
      <c r="H60" s="44"/>
      <c r="I60" s="34">
        <v>342</v>
      </c>
      <c r="J60" s="34">
        <v>0</v>
      </c>
      <c r="K60" s="43">
        <v>0</v>
      </c>
      <c r="L60" s="42">
        <f>J60*24.3</f>
        <v>0</v>
      </c>
      <c r="M60" s="39">
        <f>I60*25</f>
        <v>8550</v>
      </c>
      <c r="N60" s="41">
        <f>K60*10</f>
        <v>0</v>
      </c>
      <c r="O60" s="39">
        <v>10947.4</v>
      </c>
      <c r="P60" s="40">
        <v>0</v>
      </c>
      <c r="Q60" s="39">
        <f>L60+M60+N60+(O60+P60)*2</f>
        <v>30444.799999999999</v>
      </c>
      <c r="R60" s="39">
        <f>G60*15</f>
        <v>29925</v>
      </c>
      <c r="S60" s="3"/>
    </row>
    <row r="61" spans="1:19" s="7" customFormat="1" outlineLevel="1" collapsed="1" x14ac:dyDescent="0.25">
      <c r="A61" s="12"/>
      <c r="B61" s="11">
        <f>SUBTOTAL(3,B3:B60)</f>
        <v>58</v>
      </c>
      <c r="C61" s="11" t="str">
        <f>B60</f>
        <v>Автотранспортний цех</v>
      </c>
      <c r="D61" s="11"/>
      <c r="E61" s="38"/>
      <c r="F61" s="11"/>
      <c r="G61" s="10">
        <f>SUM(G3:G60)</f>
        <v>90690</v>
      </c>
      <c r="H61" s="10">
        <f>SUM(H3:H60)</f>
        <v>340</v>
      </c>
      <c r="I61" s="10">
        <f>SUM(I3:I60)</f>
        <v>7760.37</v>
      </c>
      <c r="J61" s="10">
        <f>SUM(J3:J60)</f>
        <v>7504.02</v>
      </c>
      <c r="K61" s="10">
        <f>SUM(K3:K60)</f>
        <v>3285</v>
      </c>
      <c r="L61" s="8">
        <f>SUM(L3:L60)</f>
        <v>182347.68600000002</v>
      </c>
      <c r="M61" s="8">
        <f>SUM(M3:M60)</f>
        <v>194009.25</v>
      </c>
      <c r="N61" s="8">
        <f>SUM(N3:N60)</f>
        <v>32850</v>
      </c>
      <c r="O61" s="8">
        <f>SUM(O3:O60)</f>
        <v>687047.77999999991</v>
      </c>
      <c r="P61" s="8">
        <f>SUM(P3:P60)</f>
        <v>389620</v>
      </c>
      <c r="Q61" s="8">
        <f>SUM(Q3:Q60)</f>
        <v>2562542.4960000007</v>
      </c>
      <c r="R61" s="8">
        <f>SUM(R3:R60)</f>
        <v>1360350</v>
      </c>
      <c r="S61" s="3"/>
    </row>
    <row r="62" spans="1:19" hidden="1" outlineLevel="2" x14ac:dyDescent="0.25">
      <c r="A62" s="34">
        <v>188</v>
      </c>
      <c r="B62" s="33" t="s">
        <v>265</v>
      </c>
      <c r="C62" s="33" t="s">
        <v>315</v>
      </c>
      <c r="D62" s="33" t="s">
        <v>11</v>
      </c>
      <c r="E62" s="36" t="s">
        <v>314</v>
      </c>
      <c r="F62" s="32" t="s">
        <v>313</v>
      </c>
      <c r="G62" s="31">
        <v>1189</v>
      </c>
      <c r="H62" s="30"/>
      <c r="I62" s="29">
        <v>0</v>
      </c>
      <c r="J62" s="29">
        <v>156</v>
      </c>
      <c r="K62" s="28">
        <v>0</v>
      </c>
      <c r="L62" s="27">
        <f>J62*24.3</f>
        <v>3790.8</v>
      </c>
      <c r="M62" s="14">
        <f>I62*25</f>
        <v>0</v>
      </c>
      <c r="N62" s="26">
        <f>K62*10</f>
        <v>0</v>
      </c>
      <c r="O62" s="14">
        <v>8077.51</v>
      </c>
      <c r="P62" s="14">
        <v>8470</v>
      </c>
      <c r="Q62" s="14">
        <f>L62+M62+N62+(O62+P62)*2</f>
        <v>36885.820000000007</v>
      </c>
      <c r="R62" s="14">
        <f>G62*15</f>
        <v>17835</v>
      </c>
      <c r="S62" s="3"/>
    </row>
    <row r="63" spans="1:19" hidden="1" outlineLevel="2" x14ac:dyDescent="0.25">
      <c r="A63" s="34">
        <v>208</v>
      </c>
      <c r="B63" s="33" t="s">
        <v>265</v>
      </c>
      <c r="C63" s="33" t="s">
        <v>312</v>
      </c>
      <c r="D63" s="33" t="s">
        <v>124</v>
      </c>
      <c r="E63" s="36" t="s">
        <v>123</v>
      </c>
      <c r="F63" s="35" t="s">
        <v>311</v>
      </c>
      <c r="G63" s="31">
        <v>1074</v>
      </c>
      <c r="H63" s="30"/>
      <c r="I63" s="29">
        <v>102.17999999999999</v>
      </c>
      <c r="J63" s="29">
        <v>0</v>
      </c>
      <c r="K63" s="28">
        <v>0</v>
      </c>
      <c r="L63" s="27">
        <f>J63*24.3</f>
        <v>0</v>
      </c>
      <c r="M63" s="14">
        <f>I63*25</f>
        <v>2554.5</v>
      </c>
      <c r="N63" s="26">
        <f>K63*10</f>
        <v>0</v>
      </c>
      <c r="O63" s="14">
        <v>4256.5200000000004</v>
      </c>
      <c r="P63" s="25">
        <v>0</v>
      </c>
      <c r="Q63" s="14">
        <f>L63+M63+N63+(O63+P63)*2</f>
        <v>11067.54</v>
      </c>
      <c r="R63" s="14">
        <f>G63*15</f>
        <v>16110</v>
      </c>
      <c r="S63" s="3"/>
    </row>
    <row r="64" spans="1:19" hidden="1" outlineLevel="2" x14ac:dyDescent="0.25">
      <c r="A64" s="34">
        <v>19</v>
      </c>
      <c r="B64" s="33" t="s">
        <v>265</v>
      </c>
      <c r="C64" s="33" t="s">
        <v>171</v>
      </c>
      <c r="D64" s="33" t="s">
        <v>98</v>
      </c>
      <c r="E64" s="36" t="s">
        <v>310</v>
      </c>
      <c r="F64" s="35" t="s">
        <v>309</v>
      </c>
      <c r="G64" s="31">
        <v>35</v>
      </c>
      <c r="H64" s="30"/>
      <c r="I64" s="29">
        <v>0</v>
      </c>
      <c r="J64" s="29">
        <v>9</v>
      </c>
      <c r="K64" s="28">
        <v>0</v>
      </c>
      <c r="L64" s="27">
        <f>J64*24.3</f>
        <v>218.70000000000002</v>
      </c>
      <c r="M64" s="14">
        <f>I64*25</f>
        <v>0</v>
      </c>
      <c r="N64" s="26">
        <f>K64*10</f>
        <v>0</v>
      </c>
      <c r="O64" s="14">
        <v>0</v>
      </c>
      <c r="P64" s="14">
        <v>8470</v>
      </c>
      <c r="Q64" s="14">
        <f>L64+M64+N64+(O64+P64)*2</f>
        <v>17158.7</v>
      </c>
      <c r="R64" s="14">
        <f>G64*15</f>
        <v>525</v>
      </c>
      <c r="S64" s="3"/>
    </row>
    <row r="65" spans="1:19" hidden="1" outlineLevel="2" x14ac:dyDescent="0.25">
      <c r="A65" s="34">
        <v>20</v>
      </c>
      <c r="B65" s="33" t="s">
        <v>265</v>
      </c>
      <c r="C65" s="33" t="s">
        <v>171</v>
      </c>
      <c r="D65" s="33" t="s">
        <v>98</v>
      </c>
      <c r="E65" s="36" t="s">
        <v>308</v>
      </c>
      <c r="F65" s="37" t="s">
        <v>307</v>
      </c>
      <c r="G65" s="31">
        <v>2760</v>
      </c>
      <c r="H65" s="30"/>
      <c r="I65" s="29">
        <v>0</v>
      </c>
      <c r="J65" s="29">
        <v>1169</v>
      </c>
      <c r="K65" s="28">
        <v>0</v>
      </c>
      <c r="L65" s="27">
        <f>J65*24.3</f>
        <v>28406.7</v>
      </c>
      <c r="M65" s="14">
        <f>I65*25</f>
        <v>0</v>
      </c>
      <c r="N65" s="26">
        <f>K65*10</f>
        <v>0</v>
      </c>
      <c r="O65" s="14">
        <v>0</v>
      </c>
      <c r="P65" s="14">
        <v>8470</v>
      </c>
      <c r="Q65" s="14">
        <f>L65+M65+N65+(O65+P65)*2</f>
        <v>45346.7</v>
      </c>
      <c r="R65" s="14">
        <f>G65*15</f>
        <v>41400</v>
      </c>
      <c r="S65" s="3"/>
    </row>
    <row r="66" spans="1:19" hidden="1" outlineLevel="2" x14ac:dyDescent="0.25">
      <c r="A66" s="34">
        <v>30</v>
      </c>
      <c r="B66" s="33" t="s">
        <v>265</v>
      </c>
      <c r="C66" s="33" t="s">
        <v>171</v>
      </c>
      <c r="D66" s="33" t="s">
        <v>98</v>
      </c>
      <c r="E66" s="36" t="s">
        <v>306</v>
      </c>
      <c r="F66" s="37" t="s">
        <v>305</v>
      </c>
      <c r="G66" s="31">
        <v>873</v>
      </c>
      <c r="H66" s="30"/>
      <c r="I66" s="29">
        <v>166</v>
      </c>
      <c r="J66" s="29">
        <v>0</v>
      </c>
      <c r="K66" s="28">
        <v>0</v>
      </c>
      <c r="L66" s="27">
        <f>J66*24.3</f>
        <v>0</v>
      </c>
      <c r="M66" s="14">
        <f>I66*25</f>
        <v>4150</v>
      </c>
      <c r="N66" s="26">
        <f>K66*10</f>
        <v>0</v>
      </c>
      <c r="O66" s="14">
        <v>0</v>
      </c>
      <c r="P66" s="14">
        <v>8470</v>
      </c>
      <c r="Q66" s="14">
        <f>L66+M66+N66+(O66+P66)*2</f>
        <v>21090</v>
      </c>
      <c r="R66" s="14">
        <f>G66*15</f>
        <v>13095</v>
      </c>
      <c r="S66" s="3"/>
    </row>
    <row r="67" spans="1:19" hidden="1" outlineLevel="2" x14ac:dyDescent="0.25">
      <c r="A67" s="34">
        <v>69</v>
      </c>
      <c r="B67" s="33" t="s">
        <v>265</v>
      </c>
      <c r="C67" s="33" t="s">
        <v>171</v>
      </c>
      <c r="D67" s="33" t="s">
        <v>98</v>
      </c>
      <c r="E67" s="36" t="s">
        <v>209</v>
      </c>
      <c r="F67" s="35" t="s">
        <v>304</v>
      </c>
      <c r="G67" s="31">
        <v>2</v>
      </c>
      <c r="H67" s="30"/>
      <c r="I67" s="29">
        <v>1</v>
      </c>
      <c r="J67" s="29">
        <v>0</v>
      </c>
      <c r="K67" s="28">
        <v>0</v>
      </c>
      <c r="L67" s="27">
        <f>J67*24.3</f>
        <v>0</v>
      </c>
      <c r="M67" s="14">
        <f>I67*25</f>
        <v>25</v>
      </c>
      <c r="N67" s="26">
        <f>K67*10</f>
        <v>0</v>
      </c>
      <c r="O67" s="14">
        <v>0</v>
      </c>
      <c r="P67" s="14">
        <v>8470</v>
      </c>
      <c r="Q67" s="14">
        <f>L67+M67+N67+(O67+P67)*2</f>
        <v>16965</v>
      </c>
      <c r="R67" s="14">
        <f>G67*15</f>
        <v>30</v>
      </c>
      <c r="S67" s="3"/>
    </row>
    <row r="68" spans="1:19" hidden="1" outlineLevel="2" x14ac:dyDescent="0.25">
      <c r="A68" s="34">
        <v>113</v>
      </c>
      <c r="B68" s="33" t="s">
        <v>265</v>
      </c>
      <c r="C68" s="33" t="s">
        <v>171</v>
      </c>
      <c r="D68" s="33" t="s">
        <v>98</v>
      </c>
      <c r="E68" s="36" t="s">
        <v>303</v>
      </c>
      <c r="F68" s="37" t="s">
        <v>302</v>
      </c>
      <c r="G68" s="31">
        <v>1545</v>
      </c>
      <c r="H68" s="30"/>
      <c r="I68" s="29">
        <v>293</v>
      </c>
      <c r="J68" s="29">
        <v>0</v>
      </c>
      <c r="K68" s="28">
        <v>0</v>
      </c>
      <c r="L68" s="27">
        <f>J68*24.3</f>
        <v>0</v>
      </c>
      <c r="M68" s="14">
        <f>I68*25</f>
        <v>7325</v>
      </c>
      <c r="N68" s="26">
        <f>K68*10</f>
        <v>0</v>
      </c>
      <c r="O68" s="14">
        <v>0</v>
      </c>
      <c r="P68" s="14">
        <v>8470</v>
      </c>
      <c r="Q68" s="14">
        <f>L68+M68+N68+(O68+P68)*2</f>
        <v>24265</v>
      </c>
      <c r="R68" s="14">
        <f>G68*15</f>
        <v>23175</v>
      </c>
      <c r="S68" s="3"/>
    </row>
    <row r="69" spans="1:19" hidden="1" outlineLevel="2" x14ac:dyDescent="0.25">
      <c r="A69" s="34">
        <v>193</v>
      </c>
      <c r="B69" s="33" t="s">
        <v>265</v>
      </c>
      <c r="C69" s="33" t="s">
        <v>171</v>
      </c>
      <c r="D69" s="33" t="s">
        <v>98</v>
      </c>
      <c r="E69" s="36" t="s">
        <v>301</v>
      </c>
      <c r="F69" s="37" t="s">
        <v>300</v>
      </c>
      <c r="G69" s="31">
        <v>1392</v>
      </c>
      <c r="H69" s="30"/>
      <c r="I69" s="29">
        <v>269</v>
      </c>
      <c r="J69" s="29">
        <v>0</v>
      </c>
      <c r="K69" s="28">
        <v>0</v>
      </c>
      <c r="L69" s="27">
        <f>J69*24.3</f>
        <v>0</v>
      </c>
      <c r="M69" s="14">
        <f>I69*25</f>
        <v>6725</v>
      </c>
      <c r="N69" s="26">
        <f>K69*10</f>
        <v>0</v>
      </c>
      <c r="O69" s="14">
        <v>0</v>
      </c>
      <c r="P69" s="14">
        <v>8470</v>
      </c>
      <c r="Q69" s="14">
        <f>L69+M69+N69+(O69+P69)*2</f>
        <v>23665</v>
      </c>
      <c r="R69" s="14">
        <f>G69*15</f>
        <v>20880</v>
      </c>
      <c r="S69" s="3"/>
    </row>
    <row r="70" spans="1:19" hidden="1" outlineLevel="2" x14ac:dyDescent="0.25">
      <c r="A70" s="34">
        <v>36</v>
      </c>
      <c r="B70" s="33" t="s">
        <v>265</v>
      </c>
      <c r="C70" s="33" t="s">
        <v>285</v>
      </c>
      <c r="D70" s="33" t="s">
        <v>2</v>
      </c>
      <c r="E70" s="36" t="s">
        <v>90</v>
      </c>
      <c r="F70" s="37" t="s">
        <v>299</v>
      </c>
      <c r="G70" s="31">
        <v>2769</v>
      </c>
      <c r="H70" s="30"/>
      <c r="I70" s="29">
        <v>0</v>
      </c>
      <c r="J70" s="29">
        <v>613.52999999999986</v>
      </c>
      <c r="K70" s="28">
        <v>0</v>
      </c>
      <c r="L70" s="27">
        <f>J70*24.3</f>
        <v>14908.778999999997</v>
      </c>
      <c r="M70" s="14">
        <f>I70*25</f>
        <v>0</v>
      </c>
      <c r="N70" s="26">
        <f>K70*10</f>
        <v>0</v>
      </c>
      <c r="O70" s="14">
        <v>6387.76</v>
      </c>
      <c r="P70" s="14">
        <v>8470</v>
      </c>
      <c r="Q70" s="14">
        <f>L70+M70+N70+(O70+P70)*2</f>
        <v>44624.298999999999</v>
      </c>
      <c r="R70" s="14">
        <f>G70*15</f>
        <v>41535</v>
      </c>
      <c r="S70" s="3"/>
    </row>
    <row r="71" spans="1:19" hidden="1" outlineLevel="2" x14ac:dyDescent="0.25">
      <c r="A71" s="34">
        <v>37</v>
      </c>
      <c r="B71" s="33" t="s">
        <v>265</v>
      </c>
      <c r="C71" s="33" t="s">
        <v>285</v>
      </c>
      <c r="D71" s="33" t="s">
        <v>2</v>
      </c>
      <c r="E71" s="36" t="s">
        <v>90</v>
      </c>
      <c r="F71" s="37" t="s">
        <v>298</v>
      </c>
      <c r="G71" s="31">
        <v>2573</v>
      </c>
      <c r="H71" s="30"/>
      <c r="I71" s="29">
        <v>0</v>
      </c>
      <c r="J71" s="29">
        <v>567.1</v>
      </c>
      <c r="K71" s="28">
        <v>0</v>
      </c>
      <c r="L71" s="27">
        <f>J71*24.3</f>
        <v>13780.53</v>
      </c>
      <c r="M71" s="14">
        <f>I71*25</f>
        <v>0</v>
      </c>
      <c r="N71" s="26">
        <f>K71*10</f>
        <v>0</v>
      </c>
      <c r="O71" s="14">
        <v>6387.76</v>
      </c>
      <c r="P71" s="14">
        <v>8470</v>
      </c>
      <c r="Q71" s="14">
        <f>L71+M71+N71+(O71+P71)*2</f>
        <v>43496.05</v>
      </c>
      <c r="R71" s="14">
        <f>G71*15</f>
        <v>38595</v>
      </c>
      <c r="S71" s="3"/>
    </row>
    <row r="72" spans="1:19" hidden="1" outlineLevel="2" x14ac:dyDescent="0.25">
      <c r="A72" s="34">
        <v>74</v>
      </c>
      <c r="B72" s="33" t="s">
        <v>265</v>
      </c>
      <c r="C72" s="33" t="s">
        <v>285</v>
      </c>
      <c r="D72" s="33" t="s">
        <v>2</v>
      </c>
      <c r="E72" s="36" t="s">
        <v>90</v>
      </c>
      <c r="F72" s="37" t="s">
        <v>297</v>
      </c>
      <c r="G72" s="31">
        <v>1856</v>
      </c>
      <c r="H72" s="30"/>
      <c r="I72" s="29">
        <v>0</v>
      </c>
      <c r="J72" s="29">
        <v>409.79999999999995</v>
      </c>
      <c r="K72" s="28">
        <v>0</v>
      </c>
      <c r="L72" s="27">
        <f>J72*24.3</f>
        <v>9958.14</v>
      </c>
      <c r="M72" s="14">
        <f>I72*25</f>
        <v>0</v>
      </c>
      <c r="N72" s="26">
        <f>K72*10</f>
        <v>0</v>
      </c>
      <c r="O72" s="14">
        <v>4349.18</v>
      </c>
      <c r="P72" s="14">
        <v>8470</v>
      </c>
      <c r="Q72" s="14">
        <f>L72+M72+N72+(O72+P72)*2</f>
        <v>35596.5</v>
      </c>
      <c r="R72" s="14">
        <f>G72*15</f>
        <v>27840</v>
      </c>
      <c r="S72" s="3"/>
    </row>
    <row r="73" spans="1:19" hidden="1" outlineLevel="2" x14ac:dyDescent="0.25">
      <c r="A73" s="34">
        <v>76</v>
      </c>
      <c r="B73" s="33" t="s">
        <v>265</v>
      </c>
      <c r="C73" s="33" t="s">
        <v>285</v>
      </c>
      <c r="D73" s="33" t="s">
        <v>296</v>
      </c>
      <c r="E73" s="36" t="s">
        <v>295</v>
      </c>
      <c r="F73" s="22" t="s">
        <v>294</v>
      </c>
      <c r="G73" s="31">
        <v>84</v>
      </c>
      <c r="H73" s="30"/>
      <c r="I73" s="29">
        <v>0</v>
      </c>
      <c r="J73" s="29">
        <v>13.67</v>
      </c>
      <c r="K73" s="28">
        <v>0</v>
      </c>
      <c r="L73" s="27">
        <f>J73*24.3</f>
        <v>332.18099999999998</v>
      </c>
      <c r="M73" s="14">
        <f>I73*25</f>
        <v>0</v>
      </c>
      <c r="N73" s="26">
        <f>K73*10</f>
        <v>0</v>
      </c>
      <c r="O73" s="14">
        <v>0</v>
      </c>
      <c r="P73" s="14">
        <v>8470</v>
      </c>
      <c r="Q73" s="14">
        <f>L73+M73+N73+(O73+P73)*2</f>
        <v>17272.181</v>
      </c>
      <c r="R73" s="14">
        <f>G73*15</f>
        <v>1260</v>
      </c>
      <c r="S73" s="3"/>
    </row>
    <row r="74" spans="1:19" hidden="1" outlineLevel="2" x14ac:dyDescent="0.25">
      <c r="A74" s="34">
        <v>111</v>
      </c>
      <c r="B74" s="33" t="s">
        <v>265</v>
      </c>
      <c r="C74" s="33" t="s">
        <v>285</v>
      </c>
      <c r="D74" s="33" t="s">
        <v>2</v>
      </c>
      <c r="E74" s="36" t="s">
        <v>90</v>
      </c>
      <c r="F74" s="37" t="s">
        <v>293</v>
      </c>
      <c r="G74" s="31">
        <v>1859</v>
      </c>
      <c r="H74" s="30"/>
      <c r="I74" s="29">
        <v>0</v>
      </c>
      <c r="J74" s="29">
        <v>404.54</v>
      </c>
      <c r="K74" s="28">
        <v>0</v>
      </c>
      <c r="L74" s="27">
        <f>J74*24.3</f>
        <v>9830.3220000000001</v>
      </c>
      <c r="M74" s="14">
        <f>I74*25</f>
        <v>0</v>
      </c>
      <c r="N74" s="26">
        <f>K74*10</f>
        <v>0</v>
      </c>
      <c r="O74" s="14">
        <v>8824.01</v>
      </c>
      <c r="P74" s="14">
        <v>8470</v>
      </c>
      <c r="Q74" s="14">
        <f>L74+M74+N74+(O74+P74)*2</f>
        <v>44418.342000000004</v>
      </c>
      <c r="R74" s="14">
        <f>G74*15</f>
        <v>27885</v>
      </c>
      <c r="S74" s="3"/>
    </row>
    <row r="75" spans="1:19" hidden="1" outlineLevel="2" x14ac:dyDescent="0.25">
      <c r="A75" s="34">
        <v>120</v>
      </c>
      <c r="B75" s="33" t="s">
        <v>265</v>
      </c>
      <c r="C75" s="33" t="s">
        <v>285</v>
      </c>
      <c r="D75" s="33" t="s">
        <v>66</v>
      </c>
      <c r="E75" s="36" t="s">
        <v>292</v>
      </c>
      <c r="F75" s="37" t="s">
        <v>291</v>
      </c>
      <c r="G75" s="31">
        <v>1431</v>
      </c>
      <c r="H75" s="30"/>
      <c r="I75" s="29">
        <v>0</v>
      </c>
      <c r="J75" s="29">
        <v>882.00000000000011</v>
      </c>
      <c r="K75" s="28">
        <v>0</v>
      </c>
      <c r="L75" s="27">
        <f>J75*24.3</f>
        <v>21432.600000000002</v>
      </c>
      <c r="M75" s="14">
        <f>I75*25</f>
        <v>0</v>
      </c>
      <c r="N75" s="26">
        <f>K75*10</f>
        <v>0</v>
      </c>
      <c r="O75" s="14">
        <v>11792.5</v>
      </c>
      <c r="P75" s="14">
        <v>8470</v>
      </c>
      <c r="Q75" s="14">
        <f>L75+M75+N75+(O75+P75)*2</f>
        <v>61957.600000000006</v>
      </c>
      <c r="R75" s="14">
        <f>G75*15</f>
        <v>21465</v>
      </c>
      <c r="S75" s="3"/>
    </row>
    <row r="76" spans="1:19" hidden="1" outlineLevel="2" x14ac:dyDescent="0.25">
      <c r="A76" s="34">
        <v>138</v>
      </c>
      <c r="B76" s="33" t="s">
        <v>265</v>
      </c>
      <c r="C76" s="33" t="s">
        <v>285</v>
      </c>
      <c r="D76" s="33" t="s">
        <v>2</v>
      </c>
      <c r="E76" s="36" t="s">
        <v>290</v>
      </c>
      <c r="F76" s="37" t="s">
        <v>289</v>
      </c>
      <c r="G76" s="31">
        <v>1727</v>
      </c>
      <c r="H76" s="30"/>
      <c r="I76" s="29">
        <v>0</v>
      </c>
      <c r="J76" s="29">
        <v>376.22000000000008</v>
      </c>
      <c r="K76" s="28">
        <v>0</v>
      </c>
      <c r="L76" s="27">
        <f>J76*24.3</f>
        <v>9142.1460000000025</v>
      </c>
      <c r="M76" s="14">
        <f>I76*25</f>
        <v>0</v>
      </c>
      <c r="N76" s="26">
        <f>K76*10</f>
        <v>0</v>
      </c>
      <c r="O76" s="14">
        <v>3238.63</v>
      </c>
      <c r="P76" s="14">
        <v>8470</v>
      </c>
      <c r="Q76" s="14">
        <f>L76+M76+N76+(O76+P76)*2</f>
        <v>32559.406000000003</v>
      </c>
      <c r="R76" s="14">
        <f>G76*15</f>
        <v>25905</v>
      </c>
      <c r="S76" s="3"/>
    </row>
    <row r="77" spans="1:19" hidden="1" outlineLevel="2" x14ac:dyDescent="0.25">
      <c r="A77" s="34">
        <v>161</v>
      </c>
      <c r="B77" s="33" t="s">
        <v>265</v>
      </c>
      <c r="C77" s="33" t="s">
        <v>285</v>
      </c>
      <c r="D77" s="33" t="s">
        <v>98</v>
      </c>
      <c r="E77" s="36" t="s">
        <v>156</v>
      </c>
      <c r="F77" s="37" t="s">
        <v>288</v>
      </c>
      <c r="G77" s="31">
        <v>1126</v>
      </c>
      <c r="H77" s="30"/>
      <c r="I77" s="29">
        <v>212.90999999999997</v>
      </c>
      <c r="J77" s="29">
        <v>0</v>
      </c>
      <c r="K77" s="28">
        <v>0</v>
      </c>
      <c r="L77" s="27">
        <f>J77*24.3</f>
        <v>0</v>
      </c>
      <c r="M77" s="14">
        <f>I77*25</f>
        <v>5322.7499999999991</v>
      </c>
      <c r="N77" s="26">
        <f>K77*10</f>
        <v>0</v>
      </c>
      <c r="O77" s="14">
        <v>0</v>
      </c>
      <c r="P77" s="14">
        <v>8470</v>
      </c>
      <c r="Q77" s="14">
        <f>L77+M77+N77+(O77+P77)*2</f>
        <v>22262.75</v>
      </c>
      <c r="R77" s="14">
        <f>G77*15</f>
        <v>16890</v>
      </c>
      <c r="S77" s="3"/>
    </row>
    <row r="78" spans="1:19" hidden="1" outlineLevel="2" x14ac:dyDescent="0.25">
      <c r="A78" s="34">
        <v>212</v>
      </c>
      <c r="B78" s="33" t="s">
        <v>265</v>
      </c>
      <c r="C78" s="33" t="s">
        <v>285</v>
      </c>
      <c r="D78" s="33" t="s">
        <v>98</v>
      </c>
      <c r="E78" s="36" t="s">
        <v>287</v>
      </c>
      <c r="F78" s="37" t="s">
        <v>286</v>
      </c>
      <c r="G78" s="31">
        <v>2123</v>
      </c>
      <c r="H78" s="30"/>
      <c r="I78" s="29">
        <v>0</v>
      </c>
      <c r="J78" s="29">
        <v>418.61000000000007</v>
      </c>
      <c r="K78" s="28">
        <v>0</v>
      </c>
      <c r="L78" s="27">
        <f>J78*24.3</f>
        <v>10172.223000000002</v>
      </c>
      <c r="M78" s="14">
        <f>I78*25</f>
        <v>0</v>
      </c>
      <c r="N78" s="26">
        <f>K78*10</f>
        <v>0</v>
      </c>
      <c r="O78" s="14">
        <v>0</v>
      </c>
      <c r="P78" s="14">
        <v>8470</v>
      </c>
      <c r="Q78" s="14">
        <f>L78+M78+N78+(O78+P78)*2</f>
        <v>27112.223000000002</v>
      </c>
      <c r="R78" s="14">
        <f>G78*15</f>
        <v>31845</v>
      </c>
      <c r="S78" s="3"/>
    </row>
    <row r="79" spans="1:19" hidden="1" outlineLevel="2" x14ac:dyDescent="0.25">
      <c r="A79" s="34">
        <v>227</v>
      </c>
      <c r="B79" s="33" t="s">
        <v>265</v>
      </c>
      <c r="C79" s="33" t="s">
        <v>285</v>
      </c>
      <c r="D79" s="33" t="s">
        <v>223</v>
      </c>
      <c r="E79" s="36" t="s">
        <v>284</v>
      </c>
      <c r="F79" s="37" t="s">
        <v>283</v>
      </c>
      <c r="G79" s="31">
        <v>2302</v>
      </c>
      <c r="H79" s="30"/>
      <c r="I79" s="29">
        <v>0</v>
      </c>
      <c r="J79" s="29">
        <v>382.77000000000004</v>
      </c>
      <c r="K79" s="28">
        <v>0</v>
      </c>
      <c r="L79" s="27">
        <f>J79*24.3</f>
        <v>9301.3110000000015</v>
      </c>
      <c r="M79" s="14">
        <f>I79*25</f>
        <v>0</v>
      </c>
      <c r="N79" s="26">
        <f>K79*10</f>
        <v>0</v>
      </c>
      <c r="O79" s="14">
        <v>5584.72</v>
      </c>
      <c r="P79" s="14">
        <v>8470</v>
      </c>
      <c r="Q79" s="14">
        <f>L79+M79+N79+(O79+P79)*2</f>
        <v>37410.751000000004</v>
      </c>
      <c r="R79" s="14">
        <f>G79*15</f>
        <v>34530</v>
      </c>
      <c r="S79" s="3"/>
    </row>
    <row r="80" spans="1:19" hidden="1" outlineLevel="2" x14ac:dyDescent="0.25">
      <c r="A80" s="34">
        <v>185</v>
      </c>
      <c r="B80" s="33" t="s">
        <v>265</v>
      </c>
      <c r="C80" s="33" t="s">
        <v>282</v>
      </c>
      <c r="D80" s="33" t="s">
        <v>98</v>
      </c>
      <c r="E80" s="36" t="s">
        <v>281</v>
      </c>
      <c r="F80" s="37" t="s">
        <v>280</v>
      </c>
      <c r="G80" s="31">
        <v>3965</v>
      </c>
      <c r="H80" s="30"/>
      <c r="I80" s="29">
        <v>0</v>
      </c>
      <c r="J80" s="29">
        <v>533</v>
      </c>
      <c r="K80" s="28">
        <v>0</v>
      </c>
      <c r="L80" s="27">
        <f>J80*24.3</f>
        <v>12951.9</v>
      </c>
      <c r="M80" s="14">
        <f>I80*25</f>
        <v>0</v>
      </c>
      <c r="N80" s="26">
        <f>K80*10</f>
        <v>0</v>
      </c>
      <c r="O80" s="14">
        <v>7047.63</v>
      </c>
      <c r="P80" s="14">
        <v>8470</v>
      </c>
      <c r="Q80" s="14">
        <f>L80+M80+N80+(O80+P80)*2</f>
        <v>43987.16</v>
      </c>
      <c r="R80" s="14">
        <f>G80*15</f>
        <v>59475</v>
      </c>
      <c r="S80" s="3"/>
    </row>
    <row r="81" spans="1:19" hidden="1" outlineLevel="2" x14ac:dyDescent="0.25">
      <c r="A81" s="34">
        <v>38</v>
      </c>
      <c r="B81" s="33" t="s">
        <v>265</v>
      </c>
      <c r="C81" s="33" t="s">
        <v>113</v>
      </c>
      <c r="D81" s="33" t="s">
        <v>2</v>
      </c>
      <c r="E81" s="36" t="s">
        <v>112</v>
      </c>
      <c r="F81" s="37" t="s">
        <v>279</v>
      </c>
      <c r="G81" s="31">
        <v>1780</v>
      </c>
      <c r="H81" s="30"/>
      <c r="I81" s="29">
        <v>0</v>
      </c>
      <c r="J81" s="29">
        <v>411</v>
      </c>
      <c r="K81" s="28">
        <v>0</v>
      </c>
      <c r="L81" s="27">
        <f>J81*24.3</f>
        <v>9987.3000000000011</v>
      </c>
      <c r="M81" s="14">
        <f>I81*25</f>
        <v>0</v>
      </c>
      <c r="N81" s="26">
        <f>K81*10</f>
        <v>0</v>
      </c>
      <c r="O81" s="14">
        <v>6387.76</v>
      </c>
      <c r="P81" s="14">
        <v>8470</v>
      </c>
      <c r="Q81" s="14">
        <f>L81+M81+N81+(O81+P81)*2</f>
        <v>39702.82</v>
      </c>
      <c r="R81" s="14">
        <f>G81*15</f>
        <v>26700</v>
      </c>
      <c r="S81" s="3"/>
    </row>
    <row r="82" spans="1:19" hidden="1" outlineLevel="2" x14ac:dyDescent="0.25">
      <c r="A82" s="34">
        <v>40</v>
      </c>
      <c r="B82" s="33" t="s">
        <v>265</v>
      </c>
      <c r="C82" s="33" t="s">
        <v>113</v>
      </c>
      <c r="D82" s="33" t="s">
        <v>2</v>
      </c>
      <c r="E82" s="36" t="s">
        <v>176</v>
      </c>
      <c r="F82" s="37" t="s">
        <v>278</v>
      </c>
      <c r="G82" s="31">
        <v>1806</v>
      </c>
      <c r="H82" s="30"/>
      <c r="I82" s="29">
        <v>32</v>
      </c>
      <c r="J82" s="29">
        <v>0</v>
      </c>
      <c r="K82" s="28">
        <v>409</v>
      </c>
      <c r="L82" s="27">
        <f>J82*24.3</f>
        <v>0</v>
      </c>
      <c r="M82" s="14">
        <f>I82*25</f>
        <v>800</v>
      </c>
      <c r="N82" s="26">
        <f>K82*10</f>
        <v>4090</v>
      </c>
      <c r="O82" s="14">
        <v>4042.12</v>
      </c>
      <c r="P82" s="14">
        <v>8470</v>
      </c>
      <c r="Q82" s="14">
        <f>L82+M82+N82+(O82+P82)*2</f>
        <v>29914.239999999998</v>
      </c>
      <c r="R82" s="14">
        <f>G82*15</f>
        <v>27090</v>
      </c>
      <c r="S82" s="3"/>
    </row>
    <row r="83" spans="1:19" hidden="1" outlineLevel="2" x14ac:dyDescent="0.25">
      <c r="A83" s="34">
        <v>67</v>
      </c>
      <c r="B83" s="33" t="s">
        <v>265</v>
      </c>
      <c r="C83" s="33" t="s">
        <v>113</v>
      </c>
      <c r="D83" s="33" t="s">
        <v>30</v>
      </c>
      <c r="E83" s="36" t="s">
        <v>29</v>
      </c>
      <c r="F83" s="37" t="s">
        <v>277</v>
      </c>
      <c r="G83" s="31">
        <v>4144</v>
      </c>
      <c r="H83" s="30"/>
      <c r="I83" s="29">
        <v>420</v>
      </c>
      <c r="J83" s="29">
        <v>0</v>
      </c>
      <c r="K83" s="28">
        <v>0</v>
      </c>
      <c r="L83" s="27">
        <f>J83*24.3</f>
        <v>0</v>
      </c>
      <c r="M83" s="14">
        <f>I83*25</f>
        <v>10500</v>
      </c>
      <c r="N83" s="26">
        <f>K83*10</f>
        <v>0</v>
      </c>
      <c r="O83" s="14">
        <v>12631.61</v>
      </c>
      <c r="P83" s="14">
        <v>8470</v>
      </c>
      <c r="Q83" s="14">
        <f>L83+M83+N83+(O83+P83)*2</f>
        <v>52703.22</v>
      </c>
      <c r="R83" s="14">
        <f>G83*15</f>
        <v>62160</v>
      </c>
      <c r="S83" s="3"/>
    </row>
    <row r="84" spans="1:19" hidden="1" outlineLevel="2" x14ac:dyDescent="0.25">
      <c r="A84" s="34">
        <v>75</v>
      </c>
      <c r="B84" s="33" t="s">
        <v>265</v>
      </c>
      <c r="C84" s="33" t="s">
        <v>113</v>
      </c>
      <c r="D84" s="33" t="s">
        <v>2</v>
      </c>
      <c r="E84" s="36" t="s">
        <v>90</v>
      </c>
      <c r="F84" s="35" t="s">
        <v>276</v>
      </c>
      <c r="G84" s="31">
        <v>393</v>
      </c>
      <c r="H84" s="30"/>
      <c r="I84" s="29">
        <v>0</v>
      </c>
      <c r="J84" s="29">
        <v>95</v>
      </c>
      <c r="K84" s="28">
        <v>0</v>
      </c>
      <c r="L84" s="27">
        <f>J84*24.3</f>
        <v>2308.5</v>
      </c>
      <c r="M84" s="14">
        <f>I84*25</f>
        <v>0</v>
      </c>
      <c r="N84" s="26">
        <f>K84*10</f>
        <v>0</v>
      </c>
      <c r="O84" s="14">
        <v>6387.76</v>
      </c>
      <c r="P84" s="14">
        <v>8470</v>
      </c>
      <c r="Q84" s="14">
        <f>L84+M84+N84+(O84+P84)*2</f>
        <v>32024.02</v>
      </c>
      <c r="R84" s="14">
        <f>G84*15</f>
        <v>5895</v>
      </c>
      <c r="S84" s="3"/>
    </row>
    <row r="85" spans="1:19" hidden="1" outlineLevel="2" x14ac:dyDescent="0.25">
      <c r="A85" s="34">
        <v>134</v>
      </c>
      <c r="B85" s="33" t="s">
        <v>265</v>
      </c>
      <c r="C85" s="33" t="s">
        <v>113</v>
      </c>
      <c r="D85" s="33" t="s">
        <v>2</v>
      </c>
      <c r="E85" s="36" t="s">
        <v>90</v>
      </c>
      <c r="F85" s="37" t="s">
        <v>275</v>
      </c>
      <c r="G85" s="31">
        <v>3934</v>
      </c>
      <c r="H85" s="30"/>
      <c r="I85" s="29">
        <v>0</v>
      </c>
      <c r="J85" s="29">
        <v>876</v>
      </c>
      <c r="K85" s="28">
        <v>0</v>
      </c>
      <c r="L85" s="27">
        <f>J85*24.3</f>
        <v>21286.799999999999</v>
      </c>
      <c r="M85" s="14">
        <f>I85*25</f>
        <v>0</v>
      </c>
      <c r="N85" s="26">
        <f>K85*10</f>
        <v>0</v>
      </c>
      <c r="O85" s="14">
        <v>6387.76</v>
      </c>
      <c r="P85" s="14">
        <v>8470</v>
      </c>
      <c r="Q85" s="14">
        <f>L85+M85+N85+(O85+P85)*2</f>
        <v>51002.32</v>
      </c>
      <c r="R85" s="14">
        <f>G85*15</f>
        <v>59010</v>
      </c>
      <c r="S85" s="3"/>
    </row>
    <row r="86" spans="1:19" hidden="1" outlineLevel="2" x14ac:dyDescent="0.25">
      <c r="A86" s="34">
        <v>168</v>
      </c>
      <c r="B86" s="33" t="s">
        <v>265</v>
      </c>
      <c r="C86" s="33" t="s">
        <v>113</v>
      </c>
      <c r="D86" s="33" t="s">
        <v>2</v>
      </c>
      <c r="E86" s="36" t="s">
        <v>46</v>
      </c>
      <c r="F86" s="37" t="s">
        <v>274</v>
      </c>
      <c r="G86" s="31">
        <v>5101</v>
      </c>
      <c r="H86" s="30"/>
      <c r="I86" s="29">
        <v>42</v>
      </c>
      <c r="J86" s="29">
        <v>0</v>
      </c>
      <c r="K86" s="28">
        <v>1067</v>
      </c>
      <c r="L86" s="27">
        <f>J86*24.3</f>
        <v>0</v>
      </c>
      <c r="M86" s="14">
        <f>I86*25</f>
        <v>1050</v>
      </c>
      <c r="N86" s="26">
        <f>K86*10</f>
        <v>10670</v>
      </c>
      <c r="O86" s="14">
        <v>1725.12</v>
      </c>
      <c r="P86" s="14">
        <v>8470</v>
      </c>
      <c r="Q86" s="14">
        <f>L86+M86+N86+(O86+P86)*2</f>
        <v>32110.239999999998</v>
      </c>
      <c r="R86" s="14">
        <f>G86*15</f>
        <v>76515</v>
      </c>
      <c r="S86" s="3"/>
    </row>
    <row r="87" spans="1:19" hidden="1" outlineLevel="2" x14ac:dyDescent="0.25">
      <c r="A87" s="34">
        <v>179</v>
      </c>
      <c r="B87" s="33" t="s">
        <v>265</v>
      </c>
      <c r="C87" s="33" t="s">
        <v>113</v>
      </c>
      <c r="D87" s="33" t="s">
        <v>133</v>
      </c>
      <c r="E87" s="36" t="s">
        <v>17</v>
      </c>
      <c r="F87" s="37" t="s">
        <v>273</v>
      </c>
      <c r="G87" s="31">
        <v>4204</v>
      </c>
      <c r="H87" s="30"/>
      <c r="I87" s="29">
        <v>0</v>
      </c>
      <c r="J87" s="29">
        <v>410</v>
      </c>
      <c r="K87" s="28">
        <v>0</v>
      </c>
      <c r="L87" s="27">
        <f>J87*24.3</f>
        <v>9963</v>
      </c>
      <c r="M87" s="14">
        <f>I87*25</f>
        <v>0</v>
      </c>
      <c r="N87" s="26">
        <f>K87*10</f>
        <v>0</v>
      </c>
      <c r="O87" s="14">
        <v>8854.0499999999993</v>
      </c>
      <c r="P87" s="14">
        <v>8470</v>
      </c>
      <c r="Q87" s="14">
        <f>L87+M87+N87+(O87+P87)*2</f>
        <v>44611.1</v>
      </c>
      <c r="R87" s="14">
        <f>G87*15</f>
        <v>63060</v>
      </c>
      <c r="S87" s="3"/>
    </row>
    <row r="88" spans="1:19" hidden="1" outlineLevel="2" x14ac:dyDescent="0.25">
      <c r="A88" s="34">
        <v>157</v>
      </c>
      <c r="B88" s="33" t="s">
        <v>265</v>
      </c>
      <c r="C88" s="33" t="s">
        <v>270</v>
      </c>
      <c r="D88" s="33" t="s">
        <v>2</v>
      </c>
      <c r="E88" s="36" t="s">
        <v>41</v>
      </c>
      <c r="F88" s="37" t="s">
        <v>272</v>
      </c>
      <c r="G88" s="31">
        <v>3376</v>
      </c>
      <c r="H88" s="30"/>
      <c r="I88" s="29">
        <v>39</v>
      </c>
      <c r="J88" s="29">
        <v>0</v>
      </c>
      <c r="K88" s="28">
        <v>656</v>
      </c>
      <c r="L88" s="27">
        <f>J88*24.3</f>
        <v>0</v>
      </c>
      <c r="M88" s="14">
        <f>I88*25</f>
        <v>975</v>
      </c>
      <c r="N88" s="26">
        <f>K88*10</f>
        <v>6560</v>
      </c>
      <c r="O88" s="14">
        <v>6736.86</v>
      </c>
      <c r="P88" s="14">
        <v>8470</v>
      </c>
      <c r="Q88" s="14">
        <f>L88+M88+N88+(O88+P88)*2</f>
        <v>37948.720000000001</v>
      </c>
      <c r="R88" s="14">
        <f>G88*15</f>
        <v>50640</v>
      </c>
      <c r="S88" s="3"/>
    </row>
    <row r="89" spans="1:19" hidden="1" outlineLevel="2" x14ac:dyDescent="0.25">
      <c r="A89" s="34">
        <v>183</v>
      </c>
      <c r="B89" s="33" t="s">
        <v>265</v>
      </c>
      <c r="C89" s="33" t="s">
        <v>270</v>
      </c>
      <c r="D89" s="33" t="s">
        <v>269</v>
      </c>
      <c r="E89" s="36" t="s">
        <v>17</v>
      </c>
      <c r="F89" s="37" t="s">
        <v>271</v>
      </c>
      <c r="G89" s="31">
        <v>2117</v>
      </c>
      <c r="H89" s="30"/>
      <c r="I89" s="29">
        <v>0</v>
      </c>
      <c r="J89" s="29">
        <v>182</v>
      </c>
      <c r="K89" s="28">
        <v>0</v>
      </c>
      <c r="L89" s="27">
        <f>J89*24.3</f>
        <v>4422.6000000000004</v>
      </c>
      <c r="M89" s="14">
        <f>I89*25</f>
        <v>0</v>
      </c>
      <c r="N89" s="26">
        <f>K89*10</f>
        <v>0</v>
      </c>
      <c r="O89" s="14">
        <v>8854.0499999999993</v>
      </c>
      <c r="P89" s="14">
        <v>8470</v>
      </c>
      <c r="Q89" s="14">
        <f>L89+M89+N89+(O89+P89)*2</f>
        <v>39070.699999999997</v>
      </c>
      <c r="R89" s="14">
        <f>G89*15</f>
        <v>31755</v>
      </c>
      <c r="S89" s="3"/>
    </row>
    <row r="90" spans="1:19" hidden="1" outlineLevel="2" x14ac:dyDescent="0.25">
      <c r="A90" s="34">
        <v>184</v>
      </c>
      <c r="B90" s="33" t="s">
        <v>265</v>
      </c>
      <c r="C90" s="33" t="s">
        <v>270</v>
      </c>
      <c r="D90" s="33" t="s">
        <v>269</v>
      </c>
      <c r="E90" s="36" t="s">
        <v>17</v>
      </c>
      <c r="F90" s="37" t="s">
        <v>268</v>
      </c>
      <c r="G90" s="31">
        <v>2136</v>
      </c>
      <c r="H90" s="30"/>
      <c r="I90" s="29">
        <v>0</v>
      </c>
      <c r="J90" s="29">
        <v>186</v>
      </c>
      <c r="K90" s="28">
        <v>0</v>
      </c>
      <c r="L90" s="27">
        <f>J90*24.3</f>
        <v>4519.8</v>
      </c>
      <c r="M90" s="14">
        <f>I90*25</f>
        <v>0</v>
      </c>
      <c r="N90" s="26">
        <f>K90*10</f>
        <v>0</v>
      </c>
      <c r="O90" s="14">
        <v>8854.0499999999993</v>
      </c>
      <c r="P90" s="14">
        <v>8470</v>
      </c>
      <c r="Q90" s="14">
        <f>L90+M90+N90+(O90+P90)*2</f>
        <v>39167.9</v>
      </c>
      <c r="R90" s="14">
        <f>G90*15</f>
        <v>32040</v>
      </c>
      <c r="S90" s="3"/>
    </row>
    <row r="91" spans="1:19" hidden="1" outlineLevel="2" x14ac:dyDescent="0.25">
      <c r="A91" s="34">
        <v>200</v>
      </c>
      <c r="B91" s="33" t="s">
        <v>265</v>
      </c>
      <c r="C91" s="33" t="s">
        <v>267</v>
      </c>
      <c r="D91" s="33" t="s">
        <v>2</v>
      </c>
      <c r="E91" s="36" t="s">
        <v>176</v>
      </c>
      <c r="F91" s="37" t="s">
        <v>266</v>
      </c>
      <c r="G91" s="31">
        <v>2514</v>
      </c>
      <c r="H91" s="30"/>
      <c r="I91" s="29">
        <v>27</v>
      </c>
      <c r="J91" s="29">
        <v>0</v>
      </c>
      <c r="K91" s="28">
        <v>600</v>
      </c>
      <c r="L91" s="27">
        <f>J91*24.3</f>
        <v>0</v>
      </c>
      <c r="M91" s="14">
        <f>I91*25</f>
        <v>675</v>
      </c>
      <c r="N91" s="26">
        <f>K91*10</f>
        <v>6000</v>
      </c>
      <c r="O91" s="14">
        <v>4042.12</v>
      </c>
      <c r="P91" s="14">
        <v>8470</v>
      </c>
      <c r="Q91" s="14">
        <f>L91+M91+N91+(O91+P91)*2</f>
        <v>31699.239999999998</v>
      </c>
      <c r="R91" s="14">
        <f>G91*15</f>
        <v>37710</v>
      </c>
      <c r="S91" s="3"/>
    </row>
    <row r="92" spans="1:19" hidden="1" outlineLevel="2" x14ac:dyDescent="0.25">
      <c r="A92" s="34">
        <v>154</v>
      </c>
      <c r="B92" s="33" t="s">
        <v>265</v>
      </c>
      <c r="C92" s="33" t="s">
        <v>31</v>
      </c>
      <c r="D92" s="33" t="s">
        <v>62</v>
      </c>
      <c r="E92" s="36" t="s">
        <v>29</v>
      </c>
      <c r="F92" s="32" t="s">
        <v>264</v>
      </c>
      <c r="G92" s="31">
        <v>2460</v>
      </c>
      <c r="H92" s="30"/>
      <c r="I92" s="29">
        <v>0</v>
      </c>
      <c r="J92" s="29">
        <v>172</v>
      </c>
      <c r="K92" s="28">
        <v>0</v>
      </c>
      <c r="L92" s="27">
        <f>J92*24.3</f>
        <v>4179.6000000000004</v>
      </c>
      <c r="M92" s="14">
        <f>I92*25</f>
        <v>0</v>
      </c>
      <c r="N92" s="26">
        <f>K92*10</f>
        <v>0</v>
      </c>
      <c r="O92" s="14">
        <v>4048.56</v>
      </c>
      <c r="P92" s="14">
        <v>8470</v>
      </c>
      <c r="Q92" s="14">
        <f>L92+M92+N92+(O92+P92)*2</f>
        <v>29216.720000000001</v>
      </c>
      <c r="R92" s="14">
        <f>G92*15</f>
        <v>36900</v>
      </c>
      <c r="S92" s="3"/>
    </row>
    <row r="93" spans="1:19" s="7" customFormat="1" outlineLevel="1" collapsed="1" x14ac:dyDescent="0.25">
      <c r="A93" s="12"/>
      <c r="B93" s="11">
        <f>SUBTOTAL(3,B62:B92)</f>
        <v>31</v>
      </c>
      <c r="C93" s="11" t="str">
        <f>B92</f>
        <v>Высоковольтные электрические сети</v>
      </c>
      <c r="D93" s="11"/>
      <c r="E93" s="38"/>
      <c r="F93" s="11"/>
      <c r="G93" s="10">
        <f>SUM(G62:G92)</f>
        <v>64650</v>
      </c>
      <c r="H93" s="10"/>
      <c r="I93" s="10">
        <f>SUM(I62:I92)</f>
        <v>1604.0900000000001</v>
      </c>
      <c r="J93" s="10">
        <f>SUM(J62:J92)</f>
        <v>8267.24</v>
      </c>
      <c r="K93" s="10">
        <f>SUM(K62:K92)</f>
        <v>2732</v>
      </c>
      <c r="L93" s="8">
        <f>SUM(L62:L92)</f>
        <v>200893.932</v>
      </c>
      <c r="M93" s="8">
        <f>SUM(M62:M92)</f>
        <v>40102.25</v>
      </c>
      <c r="N93" s="8">
        <f>SUM(N62:N92)</f>
        <v>27320</v>
      </c>
      <c r="O93" s="8">
        <f>SUM(O62:O92)</f>
        <v>144898.03999999998</v>
      </c>
      <c r="P93" s="8">
        <f>SUM(P62:P92)</f>
        <v>254100</v>
      </c>
      <c r="Q93" s="8">
        <f>SUM(Q62:Q92)</f>
        <v>1066312.2619999999</v>
      </c>
      <c r="R93" s="8">
        <f>SUM(R62:R92)</f>
        <v>969750</v>
      </c>
      <c r="S93" s="3"/>
    </row>
    <row r="94" spans="1:19" hidden="1" outlineLevel="2" x14ac:dyDescent="0.25">
      <c r="A94" s="34">
        <v>207</v>
      </c>
      <c r="B94" s="33" t="s">
        <v>263</v>
      </c>
      <c r="C94" s="33" t="s">
        <v>259</v>
      </c>
      <c r="D94" s="33" t="s">
        <v>124</v>
      </c>
      <c r="E94" s="36" t="s">
        <v>123</v>
      </c>
      <c r="F94" s="32" t="s">
        <v>262</v>
      </c>
      <c r="G94" s="31">
        <v>2619</v>
      </c>
      <c r="H94" s="30"/>
      <c r="I94" s="29">
        <v>250</v>
      </c>
      <c r="J94" s="29">
        <v>0</v>
      </c>
      <c r="K94" s="28">
        <v>0</v>
      </c>
      <c r="L94" s="27">
        <f>J94*24.3</f>
        <v>0</v>
      </c>
      <c r="M94" s="14">
        <f>I94*25</f>
        <v>6250</v>
      </c>
      <c r="N94" s="26">
        <f>K94*10</f>
        <v>0</v>
      </c>
      <c r="O94" s="14">
        <v>4256.5200000000004</v>
      </c>
      <c r="P94" s="25">
        <v>0</v>
      </c>
      <c r="Q94" s="14">
        <f>L94+M94+N94+(O94+P94)*2</f>
        <v>14763.04</v>
      </c>
      <c r="R94" s="14">
        <f>G94*15</f>
        <v>39285</v>
      </c>
      <c r="S94" s="3"/>
    </row>
    <row r="95" spans="1:19" s="7" customFormat="1" outlineLevel="1" collapsed="1" x14ac:dyDescent="0.25">
      <c r="A95" s="12"/>
      <c r="B95" s="11">
        <f>SUBTOTAL(3,B94:B94)</f>
        <v>1</v>
      </c>
      <c r="C95" s="11" t="str">
        <f>B94</f>
        <v>Департамент безопасности</v>
      </c>
      <c r="D95" s="11"/>
      <c r="E95" s="38"/>
      <c r="F95" s="11"/>
      <c r="G95" s="10">
        <f>SUM(G94:G94)</f>
        <v>2619</v>
      </c>
      <c r="H95" s="10"/>
      <c r="I95" s="10">
        <f>SUM(I94:I94)</f>
        <v>250</v>
      </c>
      <c r="J95" s="10">
        <f>SUM(J94:J94)</f>
        <v>0</v>
      </c>
      <c r="K95" s="10">
        <f>SUM(K94:K94)</f>
        <v>0</v>
      </c>
      <c r="L95" s="8">
        <f>SUM(L94:L94)</f>
        <v>0</v>
      </c>
      <c r="M95" s="8">
        <f>SUM(M94:M94)</f>
        <v>6250</v>
      </c>
      <c r="N95" s="8">
        <f>SUM(N94:N94)</f>
        <v>0</v>
      </c>
      <c r="O95" s="8">
        <f>SUM(O94:O94)</f>
        <v>4256.5200000000004</v>
      </c>
      <c r="P95" s="8">
        <f>SUM(P94:P94)</f>
        <v>0</v>
      </c>
      <c r="Q95" s="8">
        <f>SUM(Q94)</f>
        <v>14763.04</v>
      </c>
      <c r="R95" s="8">
        <f>SUM(R94)</f>
        <v>39285</v>
      </c>
      <c r="S95" s="3"/>
    </row>
    <row r="96" spans="1:19" hidden="1" outlineLevel="2" x14ac:dyDescent="0.25">
      <c r="A96" s="34">
        <v>24</v>
      </c>
      <c r="B96" s="33" t="s">
        <v>260</v>
      </c>
      <c r="C96" s="33" t="s">
        <v>259</v>
      </c>
      <c r="D96" s="33" t="s">
        <v>124</v>
      </c>
      <c r="E96" s="36" t="s">
        <v>249</v>
      </c>
      <c r="F96" s="32" t="s">
        <v>261</v>
      </c>
      <c r="G96" s="31">
        <v>2904</v>
      </c>
      <c r="H96" s="30"/>
      <c r="I96" s="29">
        <v>417</v>
      </c>
      <c r="J96" s="29">
        <v>0</v>
      </c>
      <c r="K96" s="28">
        <v>0</v>
      </c>
      <c r="L96" s="27">
        <f>J96*24.3</f>
        <v>0</v>
      </c>
      <c r="M96" s="14">
        <f>I96*25</f>
        <v>10425</v>
      </c>
      <c r="N96" s="26">
        <f>K96*10</f>
        <v>0</v>
      </c>
      <c r="O96" s="14">
        <v>5908.86</v>
      </c>
      <c r="P96" s="14">
        <v>8470</v>
      </c>
      <c r="Q96" s="14">
        <f>L96+M96+N96+(O96+P96)*2</f>
        <v>39182.720000000001</v>
      </c>
      <c r="R96" s="14">
        <f>G96*15</f>
        <v>43560</v>
      </c>
      <c r="S96" s="3"/>
    </row>
    <row r="97" spans="1:19" hidden="1" outlineLevel="2" x14ac:dyDescent="0.25">
      <c r="A97" s="34">
        <v>25</v>
      </c>
      <c r="B97" s="33" t="s">
        <v>260</v>
      </c>
      <c r="C97" s="33" t="s">
        <v>259</v>
      </c>
      <c r="D97" s="33" t="s">
        <v>38</v>
      </c>
      <c r="E97" s="36" t="s">
        <v>258</v>
      </c>
      <c r="F97" s="32" t="s">
        <v>257</v>
      </c>
      <c r="G97" s="31">
        <v>2976</v>
      </c>
      <c r="H97" s="30"/>
      <c r="I97" s="29">
        <v>422</v>
      </c>
      <c r="J97" s="29">
        <v>0</v>
      </c>
      <c r="K97" s="28">
        <v>0</v>
      </c>
      <c r="L97" s="27">
        <f>J97*24.3</f>
        <v>0</v>
      </c>
      <c r="M97" s="14">
        <f>I97*25</f>
        <v>10550</v>
      </c>
      <c r="N97" s="26">
        <f>K97*10</f>
        <v>0</v>
      </c>
      <c r="O97" s="14">
        <v>20715.84</v>
      </c>
      <c r="P97" s="14">
        <v>8470</v>
      </c>
      <c r="Q97" s="14">
        <f>L97+M97+N97+(O97+P97)*2</f>
        <v>68921.679999999993</v>
      </c>
      <c r="R97" s="14">
        <f>G97*15</f>
        <v>44640</v>
      </c>
      <c r="S97" s="3"/>
    </row>
    <row r="98" spans="1:19" s="7" customFormat="1" outlineLevel="1" collapsed="1" x14ac:dyDescent="0.25">
      <c r="A98" s="12"/>
      <c r="B98" s="11">
        <f>SUBTOTAL(3,B96:B97)</f>
        <v>2</v>
      </c>
      <c r="C98" s="11" t="str">
        <f>B97</f>
        <v>Департамент з безопасности</v>
      </c>
      <c r="D98" s="11"/>
      <c r="E98" s="38"/>
      <c r="F98" s="11"/>
      <c r="G98" s="10">
        <f>SUM(G96:G97)</f>
        <v>5880</v>
      </c>
      <c r="H98" s="10"/>
      <c r="I98" s="10">
        <f>SUM(I96:I97)</f>
        <v>839</v>
      </c>
      <c r="J98" s="10">
        <f>SUM(J96:J97)</f>
        <v>0</v>
      </c>
      <c r="K98" s="10">
        <f>SUM(K96:K97)</f>
        <v>0</v>
      </c>
      <c r="L98" s="8">
        <f>SUM(L96:L97)</f>
        <v>0</v>
      </c>
      <c r="M98" s="8">
        <f>SUM(M96:M97)</f>
        <v>20975</v>
      </c>
      <c r="N98" s="8">
        <f>SUM(N96:N97)</f>
        <v>0</v>
      </c>
      <c r="O98" s="8">
        <f>SUM(O96:O97)</f>
        <v>26624.7</v>
      </c>
      <c r="P98" s="8">
        <f>SUM(P96:P97)</f>
        <v>16940</v>
      </c>
      <c r="Q98" s="8">
        <f>SUM(Q96:Q97)</f>
        <v>108104.4</v>
      </c>
      <c r="R98" s="8">
        <f>SUM(R96:R97)</f>
        <v>88200</v>
      </c>
      <c r="S98" s="3"/>
    </row>
    <row r="99" spans="1:19" hidden="1" outlineLevel="2" x14ac:dyDescent="0.25">
      <c r="A99" s="34">
        <v>107</v>
      </c>
      <c r="B99" s="33" t="s">
        <v>256</v>
      </c>
      <c r="C99" s="33" t="s">
        <v>255</v>
      </c>
      <c r="D99" s="33" t="s">
        <v>124</v>
      </c>
      <c r="E99" s="36" t="s">
        <v>254</v>
      </c>
      <c r="F99" s="32" t="s">
        <v>253</v>
      </c>
      <c r="G99" s="31">
        <v>3150</v>
      </c>
      <c r="H99" s="30"/>
      <c r="I99" s="29">
        <v>372</v>
      </c>
      <c r="J99" s="29">
        <v>0</v>
      </c>
      <c r="K99" s="28">
        <v>0</v>
      </c>
      <c r="L99" s="27">
        <f>J99*24.3</f>
        <v>0</v>
      </c>
      <c r="M99" s="14">
        <f>I99*25</f>
        <v>9300</v>
      </c>
      <c r="N99" s="26">
        <f>K99*10</f>
        <v>0</v>
      </c>
      <c r="O99" s="14">
        <v>1885.67</v>
      </c>
      <c r="P99" s="14">
        <v>8470</v>
      </c>
      <c r="Q99" s="14">
        <f>L99+M99+N99+(O99+P99)*2</f>
        <v>30011.34</v>
      </c>
      <c r="R99" s="14">
        <f>G99*15</f>
        <v>47250</v>
      </c>
      <c r="S99" s="3"/>
    </row>
    <row r="100" spans="1:19" s="7" customFormat="1" outlineLevel="1" collapsed="1" x14ac:dyDescent="0.25">
      <c r="A100" s="12"/>
      <c r="B100" s="11">
        <f>SUBTOTAL(3,B98:B99)</f>
        <v>1</v>
      </c>
      <c r="C100" s="11" t="str">
        <f>B99</f>
        <v>ДЕТЕК СЕРВІС</v>
      </c>
      <c r="D100" s="11"/>
      <c r="E100" s="38"/>
      <c r="F100" s="11"/>
      <c r="G100" s="10">
        <f>SUM(G99)</f>
        <v>3150</v>
      </c>
      <c r="H100" s="10"/>
      <c r="I100" s="10">
        <f>SUM(I98:I99)</f>
        <v>1211</v>
      </c>
      <c r="J100" s="10">
        <f>SUM(J98:J99)</f>
        <v>0</v>
      </c>
      <c r="K100" s="10">
        <f>SUM(K98:K99)</f>
        <v>0</v>
      </c>
      <c r="L100" s="8">
        <f>SUM(L98:L99)</f>
        <v>0</v>
      </c>
      <c r="M100" s="8">
        <f>SUM(M98:M99)</f>
        <v>30275</v>
      </c>
      <c r="N100" s="8">
        <f>SUM(N98:N99)</f>
        <v>0</v>
      </c>
      <c r="O100" s="8">
        <f>SUM(O98:O99)</f>
        <v>28510.370000000003</v>
      </c>
      <c r="P100" s="8">
        <f>SUM(P98:P99)</f>
        <v>25410</v>
      </c>
      <c r="Q100" s="8">
        <f>SUM(Q99)</f>
        <v>30011.34</v>
      </c>
      <c r="R100" s="8">
        <f>SUM(R99)</f>
        <v>47250</v>
      </c>
      <c r="S100" s="3"/>
    </row>
    <row r="101" spans="1:19" hidden="1" outlineLevel="2" x14ac:dyDescent="0.25">
      <c r="A101" s="34">
        <v>224</v>
      </c>
      <c r="B101" s="33" t="s">
        <v>250</v>
      </c>
      <c r="C101" s="33" t="s">
        <v>252</v>
      </c>
      <c r="D101" s="33" t="s">
        <v>124</v>
      </c>
      <c r="E101" s="36" t="s">
        <v>249</v>
      </c>
      <c r="F101" s="32" t="s">
        <v>251</v>
      </c>
      <c r="G101" s="31">
        <v>5294</v>
      </c>
      <c r="H101" s="30"/>
      <c r="I101" s="29">
        <v>744</v>
      </c>
      <c r="J101" s="29">
        <v>0</v>
      </c>
      <c r="K101" s="28">
        <v>0</v>
      </c>
      <c r="L101" s="27">
        <f>J101*24.3</f>
        <v>0</v>
      </c>
      <c r="M101" s="14">
        <f>I101*25</f>
        <v>18600</v>
      </c>
      <c r="N101" s="26">
        <f>K101*10</f>
        <v>0</v>
      </c>
      <c r="O101" s="14">
        <v>5908.86</v>
      </c>
      <c r="P101" s="14">
        <v>8470</v>
      </c>
      <c r="Q101" s="14">
        <f>L101+M101+N101+(O101+P101)*2</f>
        <v>47357.72</v>
      </c>
      <c r="R101" s="14">
        <f>G101*15</f>
        <v>79410</v>
      </c>
      <c r="S101" s="3"/>
    </row>
    <row r="102" spans="1:19" hidden="1" outlineLevel="2" x14ac:dyDescent="0.25">
      <c r="A102" s="34">
        <v>223</v>
      </c>
      <c r="B102" s="33" t="s">
        <v>250</v>
      </c>
      <c r="C102" s="33" t="s">
        <v>137</v>
      </c>
      <c r="D102" s="33" t="s">
        <v>124</v>
      </c>
      <c r="E102" s="36" t="s">
        <v>249</v>
      </c>
      <c r="F102" s="32" t="s">
        <v>248</v>
      </c>
      <c r="G102" s="31">
        <v>3509</v>
      </c>
      <c r="H102" s="30"/>
      <c r="I102" s="29">
        <v>503</v>
      </c>
      <c r="J102" s="29">
        <v>0</v>
      </c>
      <c r="K102" s="28">
        <v>0</v>
      </c>
      <c r="L102" s="27">
        <f>J102*24.3</f>
        <v>0</v>
      </c>
      <c r="M102" s="14">
        <f>I102*25</f>
        <v>12575</v>
      </c>
      <c r="N102" s="26">
        <f>K102*10</f>
        <v>0</v>
      </c>
      <c r="O102" s="14">
        <v>5908.86</v>
      </c>
      <c r="P102" s="14">
        <v>8470</v>
      </c>
      <c r="Q102" s="14">
        <f>L102+M102+N102+(O102+P102)*2</f>
        <v>41332.720000000001</v>
      </c>
      <c r="R102" s="14">
        <f>G102*15</f>
        <v>52635</v>
      </c>
      <c r="S102" s="3"/>
    </row>
    <row r="103" spans="1:19" s="7" customFormat="1" outlineLevel="1" collapsed="1" x14ac:dyDescent="0.25">
      <c r="A103" s="12"/>
      <c r="B103" s="11">
        <f>SUBTOTAL(3,B101:B102)</f>
        <v>2</v>
      </c>
      <c r="C103" s="11" t="str">
        <f>B102</f>
        <v>закрепленный</v>
      </c>
      <c r="D103" s="11"/>
      <c r="E103" s="38"/>
      <c r="F103" s="11"/>
      <c r="G103" s="10">
        <f>SUM(G101:G102)</f>
        <v>8803</v>
      </c>
      <c r="H103" s="10"/>
      <c r="I103" s="10">
        <f>SUM(I101:I102)</f>
        <v>1247</v>
      </c>
      <c r="J103" s="10">
        <f>SUM(J101:J102)</f>
        <v>0</v>
      </c>
      <c r="K103" s="10">
        <f>SUM(K101:K102)</f>
        <v>0</v>
      </c>
      <c r="L103" s="8">
        <f>SUM(L101:L102)</f>
        <v>0</v>
      </c>
      <c r="M103" s="8">
        <f>SUM(M101:M102)</f>
        <v>31175</v>
      </c>
      <c r="N103" s="8">
        <f>SUM(N101:N102)</f>
        <v>0</v>
      </c>
      <c r="O103" s="8">
        <f>SUM(O101:O102)</f>
        <v>11817.72</v>
      </c>
      <c r="P103" s="8">
        <f>SUM(P101:P102)</f>
        <v>16940</v>
      </c>
      <c r="Q103" s="8">
        <f>SUM(Q101:Q102)</f>
        <v>88690.44</v>
      </c>
      <c r="R103" s="8">
        <f>SUM(R101:R102)</f>
        <v>132045</v>
      </c>
      <c r="S103" s="3"/>
    </row>
    <row r="104" spans="1:19" hidden="1" outlineLevel="2" x14ac:dyDescent="0.25">
      <c r="A104" s="34">
        <v>13</v>
      </c>
      <c r="B104" s="33" t="s">
        <v>230</v>
      </c>
      <c r="C104" s="33" t="s">
        <v>150</v>
      </c>
      <c r="D104" s="33" t="s">
        <v>164</v>
      </c>
      <c r="E104" s="33" t="s">
        <v>109</v>
      </c>
      <c r="F104" s="37" t="s">
        <v>247</v>
      </c>
      <c r="G104" s="31">
        <v>0</v>
      </c>
      <c r="H104" s="31">
        <v>116</v>
      </c>
      <c r="I104" s="29">
        <v>0</v>
      </c>
      <c r="J104" s="29">
        <v>636.99999999999989</v>
      </c>
      <c r="K104" s="28">
        <v>0</v>
      </c>
      <c r="L104" s="27">
        <f>J104*24.3</f>
        <v>15479.099999999999</v>
      </c>
      <c r="M104" s="14">
        <f>I104*25</f>
        <v>0</v>
      </c>
      <c r="N104" s="26">
        <f>K104*10</f>
        <v>0</v>
      </c>
      <c r="O104" s="14">
        <v>20164.12</v>
      </c>
      <c r="P104" s="14">
        <v>8470</v>
      </c>
      <c r="Q104" s="14">
        <f>L104+M104+N104+(O104+P104)*2</f>
        <v>72747.34</v>
      </c>
      <c r="R104" s="14">
        <f>G104*15</f>
        <v>0</v>
      </c>
      <c r="S104" s="3"/>
    </row>
    <row r="105" spans="1:19" hidden="1" outlineLevel="2" x14ac:dyDescent="0.25">
      <c r="A105" s="34">
        <v>51</v>
      </c>
      <c r="B105" s="33" t="s">
        <v>230</v>
      </c>
      <c r="C105" s="33" t="s">
        <v>3</v>
      </c>
      <c r="D105" s="33" t="s">
        <v>2</v>
      </c>
      <c r="E105" s="33" t="s">
        <v>8</v>
      </c>
      <c r="F105" s="37" t="s">
        <v>246</v>
      </c>
      <c r="G105" s="31">
        <v>4388</v>
      </c>
      <c r="H105" s="30"/>
      <c r="I105" s="29">
        <v>0</v>
      </c>
      <c r="J105" s="29">
        <v>518.00000000000011</v>
      </c>
      <c r="K105" s="28">
        <v>0</v>
      </c>
      <c r="L105" s="27">
        <f>J105*24.3</f>
        <v>12587.400000000003</v>
      </c>
      <c r="M105" s="14">
        <f>I105*25</f>
        <v>0</v>
      </c>
      <c r="N105" s="26">
        <f>K105*10</f>
        <v>0</v>
      </c>
      <c r="O105" s="14">
        <v>10459.08</v>
      </c>
      <c r="P105" s="25">
        <v>0</v>
      </c>
      <c r="Q105" s="14">
        <f>L105+M105+N105+(O105+P105)*2</f>
        <v>33505.560000000005</v>
      </c>
      <c r="R105" s="14">
        <f>G105*15</f>
        <v>65820</v>
      </c>
      <c r="S105" s="3"/>
    </row>
    <row r="106" spans="1:19" hidden="1" outlineLevel="2" x14ac:dyDescent="0.25">
      <c r="A106" s="34">
        <v>83</v>
      </c>
      <c r="B106" s="33" t="s">
        <v>230</v>
      </c>
      <c r="C106" s="33" t="s">
        <v>3</v>
      </c>
      <c r="D106" s="33" t="s">
        <v>2</v>
      </c>
      <c r="E106" s="33" t="s">
        <v>8</v>
      </c>
      <c r="F106" s="37" t="s">
        <v>245</v>
      </c>
      <c r="G106" s="31">
        <v>3827</v>
      </c>
      <c r="H106" s="30"/>
      <c r="I106" s="29">
        <v>0</v>
      </c>
      <c r="J106" s="29">
        <v>453.89000000000004</v>
      </c>
      <c r="K106" s="28">
        <v>0</v>
      </c>
      <c r="L106" s="27">
        <f>J106*24.3</f>
        <v>11029.527000000002</v>
      </c>
      <c r="M106" s="14">
        <f>I106*25</f>
        <v>0</v>
      </c>
      <c r="N106" s="26">
        <f>K106*10</f>
        <v>0</v>
      </c>
      <c r="O106" s="14">
        <v>10512.37</v>
      </c>
      <c r="P106" s="25">
        <v>0</v>
      </c>
      <c r="Q106" s="14">
        <f>L106+M106+N106+(O106+P106)*2</f>
        <v>32054.267000000003</v>
      </c>
      <c r="R106" s="14">
        <f>G106*15</f>
        <v>57405</v>
      </c>
      <c r="S106" s="3"/>
    </row>
    <row r="107" spans="1:19" hidden="1" outlineLevel="2" x14ac:dyDescent="0.25">
      <c r="A107" s="34">
        <v>11</v>
      </c>
      <c r="B107" s="33" t="s">
        <v>230</v>
      </c>
      <c r="C107" s="33" t="s">
        <v>244</v>
      </c>
      <c r="D107" s="33" t="s">
        <v>164</v>
      </c>
      <c r="E107" s="33" t="s">
        <v>109</v>
      </c>
      <c r="F107" s="37" t="s">
        <v>243</v>
      </c>
      <c r="G107" s="31">
        <v>0</v>
      </c>
      <c r="H107" s="31">
        <v>150</v>
      </c>
      <c r="I107" s="29">
        <v>0</v>
      </c>
      <c r="J107" s="29">
        <v>961.77</v>
      </c>
      <c r="K107" s="28">
        <v>0</v>
      </c>
      <c r="L107" s="27">
        <f>J107*24.3</f>
        <v>23371.010999999999</v>
      </c>
      <c r="M107" s="14">
        <f>I107*25</f>
        <v>0</v>
      </c>
      <c r="N107" s="26">
        <f>K107*10</f>
        <v>0</v>
      </c>
      <c r="O107" s="14">
        <v>18864.21</v>
      </c>
      <c r="P107" s="14">
        <v>8470</v>
      </c>
      <c r="Q107" s="14">
        <f>L107+M107+N107+(O107+P107)*2</f>
        <v>78039.430999999997</v>
      </c>
      <c r="R107" s="14">
        <f>G107*15</f>
        <v>0</v>
      </c>
      <c r="S107" s="3"/>
    </row>
    <row r="108" spans="1:19" hidden="1" outlineLevel="2" x14ac:dyDescent="0.25">
      <c r="A108" s="34">
        <v>72</v>
      </c>
      <c r="B108" s="33" t="s">
        <v>230</v>
      </c>
      <c r="C108" s="33" t="s">
        <v>242</v>
      </c>
      <c r="D108" s="33" t="s">
        <v>241</v>
      </c>
      <c r="E108" s="33" t="s">
        <v>240</v>
      </c>
      <c r="F108" s="35" t="s">
        <v>239</v>
      </c>
      <c r="G108" s="31">
        <v>643</v>
      </c>
      <c r="H108" s="30"/>
      <c r="I108" s="29">
        <v>14.3</v>
      </c>
      <c r="J108" s="29">
        <v>0</v>
      </c>
      <c r="K108" s="28">
        <v>142.83000000000004</v>
      </c>
      <c r="L108" s="27">
        <f>J108*24.3</f>
        <v>0</v>
      </c>
      <c r="M108" s="14">
        <f>I108*25</f>
        <v>357.5</v>
      </c>
      <c r="N108" s="26">
        <f>K108*10</f>
        <v>1428.3000000000004</v>
      </c>
      <c r="O108" s="14">
        <v>4060.92</v>
      </c>
      <c r="P108" s="14">
        <v>8470</v>
      </c>
      <c r="Q108" s="14">
        <f>L108+M108+N108+(O108+P108)*2</f>
        <v>26847.64</v>
      </c>
      <c r="R108" s="14">
        <f>G108*15</f>
        <v>9645</v>
      </c>
      <c r="S108" s="3"/>
    </row>
    <row r="109" spans="1:19" hidden="1" outlineLevel="2" x14ac:dyDescent="0.25">
      <c r="A109" s="34">
        <v>127</v>
      </c>
      <c r="B109" s="33" t="s">
        <v>230</v>
      </c>
      <c r="C109" s="33" t="s">
        <v>150</v>
      </c>
      <c r="D109" s="33" t="s">
        <v>2</v>
      </c>
      <c r="E109" s="33" t="s">
        <v>90</v>
      </c>
      <c r="F109" s="37" t="s">
        <v>238</v>
      </c>
      <c r="G109" s="31">
        <v>902</v>
      </c>
      <c r="H109" s="30"/>
      <c r="I109" s="29">
        <v>0</v>
      </c>
      <c r="J109" s="29">
        <v>197.03999999999996</v>
      </c>
      <c r="K109" s="28">
        <v>0</v>
      </c>
      <c r="L109" s="27">
        <f>J109*24.3</f>
        <v>4788.0719999999992</v>
      </c>
      <c r="M109" s="14">
        <f>I109*25</f>
        <v>0</v>
      </c>
      <c r="N109" s="26">
        <f>K109*10</f>
        <v>0</v>
      </c>
      <c r="O109" s="14">
        <v>4349.18</v>
      </c>
      <c r="P109" s="14">
        <v>8470</v>
      </c>
      <c r="Q109" s="14">
        <f>L109+M109+N109+(O109+P109)*2</f>
        <v>30426.432000000001</v>
      </c>
      <c r="R109" s="14">
        <f>G109*15</f>
        <v>13530</v>
      </c>
      <c r="S109" s="3"/>
    </row>
    <row r="110" spans="1:19" hidden="1" outlineLevel="2" x14ac:dyDescent="0.25">
      <c r="A110" s="34">
        <v>136</v>
      </c>
      <c r="B110" s="33" t="s">
        <v>230</v>
      </c>
      <c r="C110" s="33" t="s">
        <v>150</v>
      </c>
      <c r="D110" s="33" t="s">
        <v>38</v>
      </c>
      <c r="E110" s="33" t="s">
        <v>237</v>
      </c>
      <c r="F110" s="37" t="s">
        <v>236</v>
      </c>
      <c r="G110" s="31">
        <v>1788</v>
      </c>
      <c r="H110" s="30"/>
      <c r="I110" s="29">
        <v>21.3</v>
      </c>
      <c r="J110" s="29">
        <v>0</v>
      </c>
      <c r="K110" s="28">
        <v>366</v>
      </c>
      <c r="L110" s="27">
        <f>J110*24.3</f>
        <v>0</v>
      </c>
      <c r="M110" s="14">
        <f>I110*25</f>
        <v>532.5</v>
      </c>
      <c r="N110" s="26">
        <f>K110*10</f>
        <v>3660</v>
      </c>
      <c r="O110" s="14">
        <v>12631.61</v>
      </c>
      <c r="P110" s="14">
        <v>8470</v>
      </c>
      <c r="Q110" s="14">
        <f>L110+M110+N110+(O110+P110)*2</f>
        <v>46395.72</v>
      </c>
      <c r="R110" s="14">
        <f>G110*15</f>
        <v>26820</v>
      </c>
      <c r="S110" s="3"/>
    </row>
    <row r="111" spans="1:19" hidden="1" outlineLevel="2" x14ac:dyDescent="0.25">
      <c r="A111" s="34">
        <v>144</v>
      </c>
      <c r="B111" s="33" t="s">
        <v>230</v>
      </c>
      <c r="C111" s="33" t="s">
        <v>150</v>
      </c>
      <c r="D111" s="33" t="s">
        <v>2</v>
      </c>
      <c r="E111" s="33" t="s">
        <v>90</v>
      </c>
      <c r="F111" s="37" t="s">
        <v>235</v>
      </c>
      <c r="G111" s="31">
        <v>917</v>
      </c>
      <c r="H111" s="30"/>
      <c r="I111" s="29">
        <v>0</v>
      </c>
      <c r="J111" s="29">
        <v>200.92000000000002</v>
      </c>
      <c r="K111" s="28">
        <v>0</v>
      </c>
      <c r="L111" s="27">
        <f>J111*24.3</f>
        <v>4882.3560000000007</v>
      </c>
      <c r="M111" s="14">
        <f>I111*25</f>
        <v>0</v>
      </c>
      <c r="N111" s="26">
        <f>K111*10</f>
        <v>0</v>
      </c>
      <c r="O111" s="14">
        <v>6387.76</v>
      </c>
      <c r="P111" s="14">
        <v>8470</v>
      </c>
      <c r="Q111" s="14">
        <f>L111+M111+N111+(O111+P111)*2</f>
        <v>34597.876000000004</v>
      </c>
      <c r="R111" s="14">
        <f>G111*15</f>
        <v>13755</v>
      </c>
      <c r="S111" s="3"/>
    </row>
    <row r="112" spans="1:19" hidden="1" outlineLevel="2" x14ac:dyDescent="0.25">
      <c r="A112" s="34">
        <v>160</v>
      </c>
      <c r="B112" s="33" t="s">
        <v>230</v>
      </c>
      <c r="C112" s="33" t="s">
        <v>150</v>
      </c>
      <c r="D112" s="33" t="s">
        <v>98</v>
      </c>
      <c r="E112" s="33" t="s">
        <v>156</v>
      </c>
      <c r="F112" s="37" t="s">
        <v>234</v>
      </c>
      <c r="G112" s="31">
        <v>1068</v>
      </c>
      <c r="H112" s="30"/>
      <c r="I112" s="29">
        <v>203.47</v>
      </c>
      <c r="J112" s="29">
        <v>0</v>
      </c>
      <c r="K112" s="28">
        <v>0</v>
      </c>
      <c r="L112" s="27">
        <f>J112*24.3</f>
        <v>0</v>
      </c>
      <c r="M112" s="14">
        <f>I112*25</f>
        <v>5086.75</v>
      </c>
      <c r="N112" s="26">
        <f>K112*10</f>
        <v>0</v>
      </c>
      <c r="O112" s="14">
        <v>0</v>
      </c>
      <c r="P112" s="14">
        <v>8470</v>
      </c>
      <c r="Q112" s="14">
        <f>L112+M112+N112+(O112+P112)*2</f>
        <v>22026.75</v>
      </c>
      <c r="R112" s="14">
        <f>G112*15</f>
        <v>16020</v>
      </c>
      <c r="S112" s="3"/>
    </row>
    <row r="113" spans="1:19" hidden="1" outlineLevel="2" x14ac:dyDescent="0.25">
      <c r="A113" s="34">
        <v>142</v>
      </c>
      <c r="B113" s="33" t="s">
        <v>230</v>
      </c>
      <c r="C113" s="33" t="s">
        <v>144</v>
      </c>
      <c r="D113" s="33" t="s">
        <v>2</v>
      </c>
      <c r="E113" s="33" t="s">
        <v>6</v>
      </c>
      <c r="F113" s="22" t="s">
        <v>233</v>
      </c>
      <c r="G113" s="31">
        <v>963</v>
      </c>
      <c r="H113" s="30"/>
      <c r="I113" s="29">
        <v>19.899999999999999</v>
      </c>
      <c r="J113" s="29">
        <v>0</v>
      </c>
      <c r="K113" s="28">
        <v>197.16</v>
      </c>
      <c r="L113" s="27">
        <f>J113*24.3</f>
        <v>0</v>
      </c>
      <c r="M113" s="14">
        <f>I113*25</f>
        <v>497.49999999999994</v>
      </c>
      <c r="N113" s="26">
        <f>K113*10</f>
        <v>1971.6</v>
      </c>
      <c r="O113" s="14">
        <v>10947.4</v>
      </c>
      <c r="P113" s="25">
        <v>0</v>
      </c>
      <c r="Q113" s="14">
        <f>L113+M113+N113+(O113+P113)*2</f>
        <v>24363.899999999998</v>
      </c>
      <c r="R113" s="14">
        <f>G113*15</f>
        <v>14445</v>
      </c>
      <c r="S113" s="3"/>
    </row>
    <row r="114" spans="1:19" hidden="1" outlineLevel="2" x14ac:dyDescent="0.25">
      <c r="A114" s="34">
        <v>165</v>
      </c>
      <c r="B114" s="33" t="s">
        <v>230</v>
      </c>
      <c r="C114" s="33" t="s">
        <v>144</v>
      </c>
      <c r="D114" s="33" t="s">
        <v>143</v>
      </c>
      <c r="E114" s="33" t="s">
        <v>142</v>
      </c>
      <c r="F114" s="37" t="s">
        <v>232</v>
      </c>
      <c r="G114" s="31">
        <v>1347</v>
      </c>
      <c r="H114" s="30"/>
      <c r="I114" s="29">
        <v>152.30000000000001</v>
      </c>
      <c r="J114" s="29">
        <v>0</v>
      </c>
      <c r="K114" s="28">
        <v>0</v>
      </c>
      <c r="L114" s="27">
        <f>J114*24.3</f>
        <v>0</v>
      </c>
      <c r="M114" s="14">
        <f>I114*25</f>
        <v>3807.5000000000005</v>
      </c>
      <c r="N114" s="26">
        <f>K114*10</f>
        <v>0</v>
      </c>
      <c r="O114" s="14">
        <v>2183.56</v>
      </c>
      <c r="P114" s="25">
        <v>0</v>
      </c>
      <c r="Q114" s="14">
        <f>L114+M114+N114+(O114+P114)*2</f>
        <v>8174.6200000000008</v>
      </c>
      <c r="R114" s="14">
        <f>G114*15</f>
        <v>20205</v>
      </c>
      <c r="S114" s="3"/>
    </row>
    <row r="115" spans="1:19" hidden="1" outlineLevel="2" x14ac:dyDescent="0.25">
      <c r="A115" s="34">
        <v>166</v>
      </c>
      <c r="B115" s="33" t="s">
        <v>230</v>
      </c>
      <c r="C115" s="33" t="s">
        <v>144</v>
      </c>
      <c r="D115" s="33" t="s">
        <v>38</v>
      </c>
      <c r="E115" s="33" t="s">
        <v>37</v>
      </c>
      <c r="F115" s="37" t="s">
        <v>231</v>
      </c>
      <c r="G115" s="31">
        <v>2569</v>
      </c>
      <c r="H115" s="30"/>
      <c r="I115" s="29">
        <v>285.79000000000002</v>
      </c>
      <c r="J115" s="29">
        <v>0</v>
      </c>
      <c r="K115" s="28">
        <v>0</v>
      </c>
      <c r="L115" s="27">
        <f>J115*24.3</f>
        <v>0</v>
      </c>
      <c r="M115" s="14">
        <f>I115*25</f>
        <v>7144.7500000000009</v>
      </c>
      <c r="N115" s="26">
        <f>K115*10</f>
        <v>0</v>
      </c>
      <c r="O115" s="14">
        <v>2183.56</v>
      </c>
      <c r="P115" s="25">
        <v>0</v>
      </c>
      <c r="Q115" s="14">
        <f>L115+M115+N115+(O115+P115)*2</f>
        <v>11511.87</v>
      </c>
      <c r="R115" s="14">
        <f>G115*15</f>
        <v>38535</v>
      </c>
      <c r="S115" s="3"/>
    </row>
    <row r="116" spans="1:19" hidden="1" outlineLevel="2" x14ac:dyDescent="0.25">
      <c r="A116" s="34">
        <v>231</v>
      </c>
      <c r="B116" s="33" t="s">
        <v>230</v>
      </c>
      <c r="C116" s="33" t="s">
        <v>144</v>
      </c>
      <c r="D116" s="33" t="s">
        <v>2</v>
      </c>
      <c r="E116" s="33" t="s">
        <v>229</v>
      </c>
      <c r="F116" s="37" t="s">
        <v>228</v>
      </c>
      <c r="G116" s="31">
        <v>1238</v>
      </c>
      <c r="H116" s="30"/>
      <c r="I116" s="29">
        <v>23.2</v>
      </c>
      <c r="J116" s="29">
        <v>0</v>
      </c>
      <c r="K116" s="28">
        <v>256.97000000000003</v>
      </c>
      <c r="L116" s="27">
        <f>J116*24.3</f>
        <v>0</v>
      </c>
      <c r="M116" s="14">
        <f>I116*25</f>
        <v>580</v>
      </c>
      <c r="N116" s="26">
        <f>K116*10</f>
        <v>2569.7000000000003</v>
      </c>
      <c r="O116" s="14">
        <v>10947.4</v>
      </c>
      <c r="P116" s="14">
        <v>8470</v>
      </c>
      <c r="Q116" s="14">
        <f>L116+M116+N116+(O116+P116)*2</f>
        <v>41984.5</v>
      </c>
      <c r="R116" s="14">
        <f>G116*15</f>
        <v>18570</v>
      </c>
      <c r="S116" s="3"/>
    </row>
    <row r="117" spans="1:19" s="7" customFormat="1" outlineLevel="1" collapsed="1" x14ac:dyDescent="0.25">
      <c r="A117" s="12"/>
      <c r="B117" s="11">
        <f>SUBTOTAL(3,B104:B116)</f>
        <v>13</v>
      </c>
      <c r="C117" s="11" t="str">
        <f>B116</f>
        <v>РЕС „Восточный”</v>
      </c>
      <c r="D117" s="11"/>
      <c r="E117" s="11"/>
      <c r="F117" s="11"/>
      <c r="G117" s="10">
        <f>SUM(G104:G116)</f>
        <v>19650</v>
      </c>
      <c r="H117" s="10"/>
      <c r="I117" s="10">
        <f>SUM(I104:I116)</f>
        <v>720.26</v>
      </c>
      <c r="J117" s="10">
        <f>SUM(J104:J116)</f>
        <v>2968.62</v>
      </c>
      <c r="K117" s="10">
        <f>SUM(K104:K116)</f>
        <v>962.96</v>
      </c>
      <c r="L117" s="8">
        <f>SUM(L104:L116)</f>
        <v>72137.466</v>
      </c>
      <c r="M117" s="8">
        <f>SUM(M104:M116)</f>
        <v>18006.5</v>
      </c>
      <c r="N117" s="8">
        <f>SUM(N104:N116)</f>
        <v>9629.6</v>
      </c>
      <c r="O117" s="8">
        <f>SUM(O104:O116)</f>
        <v>113691.16999999998</v>
      </c>
      <c r="P117" s="8">
        <f>SUM(P104:P116)</f>
        <v>67760</v>
      </c>
      <c r="Q117" s="8">
        <f>SUM(Q104:Q116)</f>
        <v>462675.90600000002</v>
      </c>
      <c r="R117" s="8">
        <f>SUM(R104:R116)</f>
        <v>294750</v>
      </c>
      <c r="S117" s="3"/>
    </row>
    <row r="118" spans="1:19" hidden="1" outlineLevel="2" x14ac:dyDescent="0.25">
      <c r="A118" s="34">
        <v>17</v>
      </c>
      <c r="B118" s="33" t="s">
        <v>214</v>
      </c>
      <c r="C118" s="33" t="s">
        <v>150</v>
      </c>
      <c r="D118" s="33" t="s">
        <v>110</v>
      </c>
      <c r="E118" s="33" t="s">
        <v>109</v>
      </c>
      <c r="F118" s="37" t="s">
        <v>227</v>
      </c>
      <c r="G118" s="31">
        <v>0</v>
      </c>
      <c r="H118" s="31">
        <v>249</v>
      </c>
      <c r="I118" s="29">
        <v>0</v>
      </c>
      <c r="J118" s="29">
        <v>1494</v>
      </c>
      <c r="K118" s="28">
        <v>0</v>
      </c>
      <c r="L118" s="27">
        <f>J118*24.3</f>
        <v>36304.200000000004</v>
      </c>
      <c r="M118" s="14">
        <f>I118*25</f>
        <v>0</v>
      </c>
      <c r="N118" s="26">
        <f>K118*10</f>
        <v>0</v>
      </c>
      <c r="O118" s="14">
        <v>20164.12</v>
      </c>
      <c r="P118" s="14">
        <v>8470</v>
      </c>
      <c r="Q118" s="14">
        <f>L118+M118+N118+(O118+P118)*2</f>
        <v>93572.44</v>
      </c>
      <c r="R118" s="14">
        <f>G118*15</f>
        <v>0</v>
      </c>
      <c r="S118" s="3"/>
    </row>
    <row r="119" spans="1:19" hidden="1" outlineLevel="2" x14ac:dyDescent="0.25">
      <c r="A119" s="34">
        <v>79</v>
      </c>
      <c r="B119" s="33" t="s">
        <v>214</v>
      </c>
      <c r="C119" s="33" t="s">
        <v>3</v>
      </c>
      <c r="D119" s="33" t="s">
        <v>2</v>
      </c>
      <c r="E119" s="33" t="s">
        <v>8</v>
      </c>
      <c r="F119" s="37" t="s">
        <v>226</v>
      </c>
      <c r="G119" s="31">
        <v>3726</v>
      </c>
      <c r="H119" s="30"/>
      <c r="I119" s="29">
        <v>0</v>
      </c>
      <c r="J119" s="29">
        <v>427</v>
      </c>
      <c r="K119" s="28">
        <v>0</v>
      </c>
      <c r="L119" s="27">
        <f>J119*24.3</f>
        <v>10376.1</v>
      </c>
      <c r="M119" s="14">
        <f>I119*25</f>
        <v>0</v>
      </c>
      <c r="N119" s="26">
        <f>K119*10</f>
        <v>0</v>
      </c>
      <c r="O119" s="14">
        <v>10532.32</v>
      </c>
      <c r="P119" s="25">
        <v>0</v>
      </c>
      <c r="Q119" s="14">
        <f>L119+M119+N119+(O119+P119)*2</f>
        <v>31440.739999999998</v>
      </c>
      <c r="R119" s="14">
        <f>G119*15</f>
        <v>55890</v>
      </c>
      <c r="S119" s="3"/>
    </row>
    <row r="120" spans="1:19" hidden="1" outlineLevel="2" x14ac:dyDescent="0.25">
      <c r="A120" s="34">
        <v>62</v>
      </c>
      <c r="B120" s="33" t="s">
        <v>214</v>
      </c>
      <c r="C120" s="33" t="s">
        <v>144</v>
      </c>
      <c r="D120" s="33" t="s">
        <v>11</v>
      </c>
      <c r="E120" s="33" t="s">
        <v>10</v>
      </c>
      <c r="F120" s="37" t="s">
        <v>225</v>
      </c>
      <c r="G120" s="31">
        <v>1815</v>
      </c>
      <c r="H120" s="30"/>
      <c r="I120" s="29">
        <v>196</v>
      </c>
      <c r="J120" s="29">
        <v>0</v>
      </c>
      <c r="K120" s="28">
        <v>0</v>
      </c>
      <c r="L120" s="27">
        <f>J120*24.3</f>
        <v>0</v>
      </c>
      <c r="M120" s="14">
        <f>I120*25</f>
        <v>4900</v>
      </c>
      <c r="N120" s="26">
        <f>K120*10</f>
        <v>0</v>
      </c>
      <c r="O120" s="14">
        <v>2463.34</v>
      </c>
      <c r="P120" s="25">
        <v>0</v>
      </c>
      <c r="Q120" s="14">
        <f>L120+M120+N120+(O120+P120)*2</f>
        <v>9826.68</v>
      </c>
      <c r="R120" s="14">
        <f>G120*15</f>
        <v>27225</v>
      </c>
      <c r="S120" s="3"/>
    </row>
    <row r="121" spans="1:19" hidden="1" outlineLevel="2" x14ac:dyDescent="0.25">
      <c r="A121" s="34">
        <v>5</v>
      </c>
      <c r="B121" s="33" t="s">
        <v>214</v>
      </c>
      <c r="C121" s="33" t="s">
        <v>150</v>
      </c>
      <c r="D121" s="33" t="s">
        <v>110</v>
      </c>
      <c r="E121" s="33" t="s">
        <v>109</v>
      </c>
      <c r="F121" s="37" t="s">
        <v>224</v>
      </c>
      <c r="G121" s="31">
        <v>0</v>
      </c>
      <c r="H121" s="31">
        <v>121</v>
      </c>
      <c r="I121" s="29">
        <v>0</v>
      </c>
      <c r="J121" s="29">
        <v>702</v>
      </c>
      <c r="K121" s="28">
        <v>0</v>
      </c>
      <c r="L121" s="27">
        <f>J121*24.3</f>
        <v>17058.600000000002</v>
      </c>
      <c r="M121" s="14">
        <f>I121*25</f>
        <v>0</v>
      </c>
      <c r="N121" s="26">
        <f>K121*10</f>
        <v>0</v>
      </c>
      <c r="O121" s="14">
        <v>25527.81</v>
      </c>
      <c r="P121" s="14">
        <v>8470</v>
      </c>
      <c r="Q121" s="14">
        <f>L121+M121+N121+(O121+P121)*2</f>
        <v>85054.22</v>
      </c>
      <c r="R121" s="14">
        <f>G121*15</f>
        <v>0</v>
      </c>
      <c r="S121" s="3"/>
    </row>
    <row r="122" spans="1:19" hidden="1" outlineLevel="2" x14ac:dyDescent="0.25">
      <c r="A122" s="34">
        <v>121</v>
      </c>
      <c r="B122" s="33" t="s">
        <v>214</v>
      </c>
      <c r="C122" s="33" t="s">
        <v>150</v>
      </c>
      <c r="D122" s="33" t="s">
        <v>223</v>
      </c>
      <c r="E122" s="33" t="s">
        <v>174</v>
      </c>
      <c r="F122" s="37" t="s">
        <v>222</v>
      </c>
      <c r="G122" s="31">
        <v>1401</v>
      </c>
      <c r="H122" s="30"/>
      <c r="I122" s="29">
        <v>0</v>
      </c>
      <c r="J122" s="29">
        <v>181</v>
      </c>
      <c r="K122" s="28">
        <v>0</v>
      </c>
      <c r="L122" s="27">
        <f>J122*24.3</f>
        <v>4398.3</v>
      </c>
      <c r="M122" s="14">
        <f>I122*25</f>
        <v>0</v>
      </c>
      <c r="N122" s="26">
        <f>K122*10</f>
        <v>0</v>
      </c>
      <c r="O122" s="14">
        <v>5277.42</v>
      </c>
      <c r="P122" s="14">
        <v>8470</v>
      </c>
      <c r="Q122" s="14">
        <f>L122+M122+N122+(O122+P122)*2</f>
        <v>31893.14</v>
      </c>
      <c r="R122" s="14">
        <f>G122*15</f>
        <v>21015</v>
      </c>
      <c r="S122" s="3"/>
    </row>
    <row r="123" spans="1:19" hidden="1" outlineLevel="2" x14ac:dyDescent="0.25">
      <c r="A123" s="34">
        <v>128</v>
      </c>
      <c r="B123" s="33" t="s">
        <v>214</v>
      </c>
      <c r="C123" s="33" t="s">
        <v>150</v>
      </c>
      <c r="D123" s="33" t="s">
        <v>2</v>
      </c>
      <c r="E123" s="33" t="s">
        <v>90</v>
      </c>
      <c r="F123" s="37" t="s">
        <v>221</v>
      </c>
      <c r="G123" s="31">
        <v>639</v>
      </c>
      <c r="H123" s="30"/>
      <c r="I123" s="29">
        <v>0</v>
      </c>
      <c r="J123" s="29">
        <v>149</v>
      </c>
      <c r="K123" s="28">
        <v>0</v>
      </c>
      <c r="L123" s="27">
        <f>J123*24.3</f>
        <v>3620.7000000000003</v>
      </c>
      <c r="M123" s="14">
        <f>I123*25</f>
        <v>0</v>
      </c>
      <c r="N123" s="26">
        <f>K123*10</f>
        <v>0</v>
      </c>
      <c r="O123" s="14">
        <v>4349.18</v>
      </c>
      <c r="P123" s="14">
        <v>8470</v>
      </c>
      <c r="Q123" s="14">
        <f>L123+M123+N123+(O123+P123)*2</f>
        <v>29259.06</v>
      </c>
      <c r="R123" s="14">
        <f>G123*15</f>
        <v>9585</v>
      </c>
      <c r="S123" s="3"/>
    </row>
    <row r="124" spans="1:19" hidden="1" outlineLevel="2" x14ac:dyDescent="0.25">
      <c r="A124" s="34">
        <v>129</v>
      </c>
      <c r="B124" s="33" t="s">
        <v>214</v>
      </c>
      <c r="C124" s="33" t="s">
        <v>150</v>
      </c>
      <c r="D124" s="33" t="s">
        <v>98</v>
      </c>
      <c r="E124" s="33" t="s">
        <v>209</v>
      </c>
      <c r="F124" s="37" t="s">
        <v>220</v>
      </c>
      <c r="G124" s="31">
        <v>1134</v>
      </c>
      <c r="H124" s="30"/>
      <c r="I124" s="29">
        <v>216</v>
      </c>
      <c r="J124" s="29">
        <v>0</v>
      </c>
      <c r="K124" s="28">
        <v>0</v>
      </c>
      <c r="L124" s="27">
        <f>J124*24.3</f>
        <v>0</v>
      </c>
      <c r="M124" s="14">
        <f>I124*25</f>
        <v>5400</v>
      </c>
      <c r="N124" s="26">
        <f>K124*10</f>
        <v>0</v>
      </c>
      <c r="O124" s="14">
        <v>0</v>
      </c>
      <c r="P124" s="14">
        <v>8470</v>
      </c>
      <c r="Q124" s="14">
        <f>L124+M124+N124+(O124+P124)*2</f>
        <v>22340</v>
      </c>
      <c r="R124" s="14">
        <f>G124*15</f>
        <v>17010</v>
      </c>
      <c r="S124" s="3"/>
    </row>
    <row r="125" spans="1:19" hidden="1" outlineLevel="2" x14ac:dyDescent="0.25">
      <c r="A125" s="34">
        <v>135</v>
      </c>
      <c r="B125" s="33" t="s">
        <v>214</v>
      </c>
      <c r="C125" s="33" t="s">
        <v>150</v>
      </c>
      <c r="D125" s="33" t="s">
        <v>2</v>
      </c>
      <c r="E125" s="33" t="s">
        <v>90</v>
      </c>
      <c r="F125" s="32" t="s">
        <v>219</v>
      </c>
      <c r="G125" s="31">
        <v>824</v>
      </c>
      <c r="H125" s="30"/>
      <c r="I125" s="29">
        <v>0</v>
      </c>
      <c r="J125" s="29">
        <v>223</v>
      </c>
      <c r="K125" s="28">
        <v>0</v>
      </c>
      <c r="L125" s="27">
        <f>J125*24.3</f>
        <v>5418.9000000000005</v>
      </c>
      <c r="M125" s="14">
        <f>I125*25</f>
        <v>0</v>
      </c>
      <c r="N125" s="26">
        <f>K125*10</f>
        <v>0</v>
      </c>
      <c r="O125" s="14">
        <v>6387.76</v>
      </c>
      <c r="P125" s="14">
        <v>8470</v>
      </c>
      <c r="Q125" s="14">
        <f>L125+M125+N125+(O125+P125)*2</f>
        <v>35134.42</v>
      </c>
      <c r="R125" s="14">
        <f>G125*15</f>
        <v>12360</v>
      </c>
      <c r="S125" s="3"/>
    </row>
    <row r="126" spans="1:19" hidden="1" outlineLevel="2" x14ac:dyDescent="0.25">
      <c r="A126" s="34">
        <v>175</v>
      </c>
      <c r="B126" s="33" t="s">
        <v>214</v>
      </c>
      <c r="C126" s="33" t="s">
        <v>150</v>
      </c>
      <c r="D126" s="33" t="s">
        <v>87</v>
      </c>
      <c r="E126" s="33" t="s">
        <v>86</v>
      </c>
      <c r="F126" s="32" t="s">
        <v>218</v>
      </c>
      <c r="G126" s="31">
        <v>1239</v>
      </c>
      <c r="H126" s="30"/>
      <c r="I126" s="29">
        <v>0</v>
      </c>
      <c r="J126" s="29">
        <v>489</v>
      </c>
      <c r="K126" s="28">
        <v>0</v>
      </c>
      <c r="L126" s="27">
        <f>J126*24.3</f>
        <v>11882.7</v>
      </c>
      <c r="M126" s="14">
        <f>I126*25</f>
        <v>0</v>
      </c>
      <c r="N126" s="26">
        <f>K126*10</f>
        <v>0</v>
      </c>
      <c r="O126" s="14">
        <v>9616.1200000000008</v>
      </c>
      <c r="P126" s="14">
        <v>8470</v>
      </c>
      <c r="Q126" s="14">
        <f>L126+M126+N126+(O126+P126)*2</f>
        <v>48054.94</v>
      </c>
      <c r="R126" s="14">
        <f>G126*15</f>
        <v>18585</v>
      </c>
      <c r="S126" s="3"/>
    </row>
    <row r="127" spans="1:19" hidden="1" outlineLevel="2" x14ac:dyDescent="0.25">
      <c r="A127" s="34">
        <v>221</v>
      </c>
      <c r="B127" s="33" t="s">
        <v>214</v>
      </c>
      <c r="C127" s="33" t="s">
        <v>150</v>
      </c>
      <c r="D127" s="33" t="s">
        <v>2</v>
      </c>
      <c r="E127" s="33" t="s">
        <v>176</v>
      </c>
      <c r="F127" s="32" t="s">
        <v>217</v>
      </c>
      <c r="G127" s="31">
        <v>1394</v>
      </c>
      <c r="H127" s="30"/>
      <c r="I127" s="29">
        <v>30</v>
      </c>
      <c r="J127" s="29">
        <v>0</v>
      </c>
      <c r="K127" s="28">
        <v>330</v>
      </c>
      <c r="L127" s="27">
        <f>J127*24.3</f>
        <v>0</v>
      </c>
      <c r="M127" s="14">
        <f>I127*25</f>
        <v>750</v>
      </c>
      <c r="N127" s="26">
        <f>K127*10</f>
        <v>3300</v>
      </c>
      <c r="O127" s="14">
        <v>4042.12</v>
      </c>
      <c r="P127" s="14">
        <v>8470</v>
      </c>
      <c r="Q127" s="14">
        <f>L127+M127+N127+(O127+P127)*2</f>
        <v>29074.239999999998</v>
      </c>
      <c r="R127" s="14">
        <f>G127*15</f>
        <v>20910</v>
      </c>
      <c r="S127" s="3"/>
    </row>
    <row r="128" spans="1:19" hidden="1" outlineLevel="2" x14ac:dyDescent="0.25">
      <c r="A128" s="34">
        <v>50</v>
      </c>
      <c r="B128" s="33" t="s">
        <v>214</v>
      </c>
      <c r="C128" s="33" t="s">
        <v>3</v>
      </c>
      <c r="D128" s="33" t="s">
        <v>2</v>
      </c>
      <c r="E128" s="33" t="s">
        <v>8</v>
      </c>
      <c r="F128" s="32" t="s">
        <v>216</v>
      </c>
      <c r="G128" s="31">
        <v>4306</v>
      </c>
      <c r="H128" s="30"/>
      <c r="I128" s="29">
        <v>0</v>
      </c>
      <c r="J128" s="29">
        <v>504</v>
      </c>
      <c r="K128" s="28">
        <v>0</v>
      </c>
      <c r="L128" s="27">
        <f>J128*24.3</f>
        <v>12247.2</v>
      </c>
      <c r="M128" s="14">
        <f>I128*25</f>
        <v>0</v>
      </c>
      <c r="N128" s="26">
        <f>K128*10</f>
        <v>0</v>
      </c>
      <c r="O128" s="14">
        <v>10460.51</v>
      </c>
      <c r="P128" s="25">
        <v>0</v>
      </c>
      <c r="Q128" s="14">
        <f>L128+M128+N128+(O128+P128)*2</f>
        <v>33168.22</v>
      </c>
      <c r="R128" s="14">
        <f>G128*15</f>
        <v>64590</v>
      </c>
      <c r="S128" s="3"/>
    </row>
    <row r="129" spans="1:19" hidden="1" outlineLevel="2" x14ac:dyDescent="0.25">
      <c r="A129" s="34">
        <v>163</v>
      </c>
      <c r="B129" s="33" t="s">
        <v>214</v>
      </c>
      <c r="C129" s="33" t="s">
        <v>144</v>
      </c>
      <c r="D129" s="33" t="s">
        <v>38</v>
      </c>
      <c r="E129" s="33" t="s">
        <v>37</v>
      </c>
      <c r="F129" s="32" t="s">
        <v>215</v>
      </c>
      <c r="G129" s="31">
        <v>2278</v>
      </c>
      <c r="H129" s="30"/>
      <c r="I129" s="29">
        <v>260</v>
      </c>
      <c r="J129" s="29">
        <v>0</v>
      </c>
      <c r="K129" s="28">
        <v>0</v>
      </c>
      <c r="L129" s="27">
        <f>J129*24.3</f>
        <v>0</v>
      </c>
      <c r="M129" s="14">
        <f>I129*25</f>
        <v>6500</v>
      </c>
      <c r="N129" s="26">
        <f>K129*10</f>
        <v>0</v>
      </c>
      <c r="O129" s="14">
        <v>2183.56</v>
      </c>
      <c r="P129" s="25">
        <v>0</v>
      </c>
      <c r="Q129" s="14">
        <f>L129+M129+N129+(O129+P129)*2</f>
        <v>10867.119999999999</v>
      </c>
      <c r="R129" s="14">
        <f>G129*15</f>
        <v>34170</v>
      </c>
      <c r="S129" s="3"/>
    </row>
    <row r="130" spans="1:19" hidden="1" outlineLevel="2" x14ac:dyDescent="0.25">
      <c r="A130" s="34">
        <v>199</v>
      </c>
      <c r="B130" s="33" t="s">
        <v>214</v>
      </c>
      <c r="C130" s="33" t="s">
        <v>144</v>
      </c>
      <c r="D130" s="33" t="s">
        <v>2</v>
      </c>
      <c r="E130" s="33" t="s">
        <v>41</v>
      </c>
      <c r="F130" s="32" t="s">
        <v>213</v>
      </c>
      <c r="G130" s="31">
        <v>1014</v>
      </c>
      <c r="H130" s="30"/>
      <c r="I130" s="29">
        <v>32</v>
      </c>
      <c r="J130" s="29">
        <v>0</v>
      </c>
      <c r="K130" s="28">
        <v>250</v>
      </c>
      <c r="L130" s="27">
        <f>J130*24.3</f>
        <v>0</v>
      </c>
      <c r="M130" s="14">
        <f>I130*25</f>
        <v>800</v>
      </c>
      <c r="N130" s="26">
        <f>K130*10</f>
        <v>2500</v>
      </c>
      <c r="O130" s="14">
        <v>4042.12</v>
      </c>
      <c r="P130" s="25">
        <v>0</v>
      </c>
      <c r="Q130" s="14">
        <f>L130+M130+N130+(O130+P130)*2</f>
        <v>11384.24</v>
      </c>
      <c r="R130" s="14">
        <f>G130*15</f>
        <v>15210</v>
      </c>
      <c r="S130" s="3"/>
    </row>
    <row r="131" spans="1:19" s="7" customFormat="1" outlineLevel="1" collapsed="1" x14ac:dyDescent="0.25">
      <c r="A131" s="12"/>
      <c r="B131" s="11">
        <f>SUBTOTAL(3,B118:B130)</f>
        <v>13</v>
      </c>
      <c r="C131" s="11" t="str">
        <f>B130</f>
        <v>РЕС „Западный”:</v>
      </c>
      <c r="D131" s="11"/>
      <c r="E131" s="11"/>
      <c r="F131" s="11"/>
      <c r="G131" s="10">
        <f>SUM(G118:G130)</f>
        <v>19770</v>
      </c>
      <c r="H131" s="10"/>
      <c r="I131" s="10">
        <f>SUM(I118:I130)</f>
        <v>734</v>
      </c>
      <c r="J131" s="10">
        <f>SUM(J118:J130)</f>
        <v>4169</v>
      </c>
      <c r="K131" s="10">
        <f>SUM(K118:K130)</f>
        <v>580</v>
      </c>
      <c r="L131" s="8">
        <f>SUM(L118:L130)</f>
        <v>101306.7</v>
      </c>
      <c r="M131" s="8">
        <f>SUM(M118:M130)</f>
        <v>18350</v>
      </c>
      <c r="N131" s="8">
        <f>SUM(N118:N130)</f>
        <v>5800</v>
      </c>
      <c r="O131" s="8">
        <f>SUM(O118:O130)</f>
        <v>105046.37999999998</v>
      </c>
      <c r="P131" s="8">
        <f>SUM(P118:P130)</f>
        <v>67760</v>
      </c>
      <c r="Q131" s="8">
        <f>SUM(Q118:Q130)</f>
        <v>471069.45999999996</v>
      </c>
      <c r="R131" s="8">
        <f>SUM(R118:R130)</f>
        <v>296550</v>
      </c>
      <c r="S131" s="3"/>
    </row>
    <row r="132" spans="1:19" hidden="1" outlineLevel="2" x14ac:dyDescent="0.25">
      <c r="A132" s="34">
        <v>10</v>
      </c>
      <c r="B132" s="33" t="s">
        <v>198</v>
      </c>
      <c r="C132" s="33" t="s">
        <v>150</v>
      </c>
      <c r="D132" s="33" t="s">
        <v>164</v>
      </c>
      <c r="E132" s="33" t="s">
        <v>109</v>
      </c>
      <c r="F132" s="32" t="s">
        <v>212</v>
      </c>
      <c r="G132" s="31">
        <v>0</v>
      </c>
      <c r="H132" s="31">
        <v>272</v>
      </c>
      <c r="I132" s="29">
        <v>0</v>
      </c>
      <c r="J132" s="29">
        <v>1791.7800000000002</v>
      </c>
      <c r="K132" s="28">
        <v>0</v>
      </c>
      <c r="L132" s="27">
        <f>J132*24.3</f>
        <v>43540.254000000008</v>
      </c>
      <c r="M132" s="14">
        <f>I132*25</f>
        <v>0</v>
      </c>
      <c r="N132" s="26">
        <f>K132*10</f>
        <v>0</v>
      </c>
      <c r="O132" s="14">
        <v>16455.900000000001</v>
      </c>
      <c r="P132" s="14">
        <v>8470</v>
      </c>
      <c r="Q132" s="14">
        <f>L132+M132+N132+(O132+P132)*2</f>
        <v>93392.054000000004</v>
      </c>
      <c r="R132" s="14">
        <f>G132*15</f>
        <v>0</v>
      </c>
      <c r="S132" s="3"/>
    </row>
    <row r="133" spans="1:19" hidden="1" outlineLevel="2" x14ac:dyDescent="0.25">
      <c r="A133" s="34">
        <v>48</v>
      </c>
      <c r="B133" s="33" t="s">
        <v>198</v>
      </c>
      <c r="C133" s="33" t="s">
        <v>150</v>
      </c>
      <c r="D133" s="33" t="s">
        <v>87</v>
      </c>
      <c r="E133" s="33" t="s">
        <v>154</v>
      </c>
      <c r="F133" s="32" t="s">
        <v>211</v>
      </c>
      <c r="G133" s="31">
        <v>4253</v>
      </c>
      <c r="H133" s="30"/>
      <c r="I133" s="29">
        <v>0</v>
      </c>
      <c r="J133" s="29">
        <v>1388</v>
      </c>
      <c r="K133" s="28">
        <v>0</v>
      </c>
      <c r="L133" s="27">
        <f>J133*24.3</f>
        <v>33728.400000000001</v>
      </c>
      <c r="M133" s="14">
        <f>I133*25</f>
        <v>0</v>
      </c>
      <c r="N133" s="26">
        <f>K133*10</f>
        <v>0</v>
      </c>
      <c r="O133" s="14">
        <v>4963.74</v>
      </c>
      <c r="P133" s="14">
        <v>8470</v>
      </c>
      <c r="Q133" s="14">
        <f>L133+M133+N133+(O133+P133)*2</f>
        <v>60595.880000000005</v>
      </c>
      <c r="R133" s="14">
        <f>G133*15</f>
        <v>63795</v>
      </c>
      <c r="S133" s="3"/>
    </row>
    <row r="134" spans="1:19" hidden="1" outlineLevel="2" x14ac:dyDescent="0.25">
      <c r="A134" s="34">
        <v>52</v>
      </c>
      <c r="B134" s="33" t="s">
        <v>198</v>
      </c>
      <c r="C134" s="33" t="s">
        <v>150</v>
      </c>
      <c r="D134" s="33" t="s">
        <v>2</v>
      </c>
      <c r="E134" s="33" t="s">
        <v>41</v>
      </c>
      <c r="F134" s="32" t="s">
        <v>210</v>
      </c>
      <c r="G134" s="31">
        <v>1784</v>
      </c>
      <c r="H134" s="30"/>
      <c r="I134" s="29">
        <v>35</v>
      </c>
      <c r="J134" s="29">
        <v>0</v>
      </c>
      <c r="K134" s="28">
        <v>401.28</v>
      </c>
      <c r="L134" s="27">
        <f>J134*24.3</f>
        <v>0</v>
      </c>
      <c r="M134" s="14">
        <f>I134*25</f>
        <v>875</v>
      </c>
      <c r="N134" s="26">
        <f>K134*10</f>
        <v>4012.7999999999997</v>
      </c>
      <c r="O134" s="14">
        <v>4042.12</v>
      </c>
      <c r="P134" s="14">
        <v>8470</v>
      </c>
      <c r="Q134" s="14">
        <f>L134+M134+N134+(O134+P134)*2</f>
        <v>29912.039999999997</v>
      </c>
      <c r="R134" s="14">
        <f>G134*15</f>
        <v>26760</v>
      </c>
      <c r="S134" s="3"/>
    </row>
    <row r="135" spans="1:19" hidden="1" outlineLevel="2" x14ac:dyDescent="0.25">
      <c r="A135" s="34">
        <v>87</v>
      </c>
      <c r="B135" s="33" t="s">
        <v>198</v>
      </c>
      <c r="C135" s="33" t="s">
        <v>150</v>
      </c>
      <c r="D135" s="33" t="s">
        <v>98</v>
      </c>
      <c r="E135" s="33" t="s">
        <v>209</v>
      </c>
      <c r="F135" s="32" t="s">
        <v>208</v>
      </c>
      <c r="G135" s="31">
        <v>719</v>
      </c>
      <c r="H135" s="30"/>
      <c r="I135" s="29">
        <v>137</v>
      </c>
      <c r="J135" s="29">
        <v>0</v>
      </c>
      <c r="K135" s="28">
        <v>0</v>
      </c>
      <c r="L135" s="27">
        <f>J135*24.3</f>
        <v>0</v>
      </c>
      <c r="M135" s="14">
        <f>I135*25</f>
        <v>3425</v>
      </c>
      <c r="N135" s="26">
        <f>K135*10</f>
        <v>0</v>
      </c>
      <c r="O135" s="14">
        <v>0</v>
      </c>
      <c r="P135" s="14">
        <v>8470</v>
      </c>
      <c r="Q135" s="14">
        <f>L135+M135+N135+(O135+P135)*2</f>
        <v>20365</v>
      </c>
      <c r="R135" s="14">
        <f>G135*15</f>
        <v>10785</v>
      </c>
      <c r="S135" s="3"/>
    </row>
    <row r="136" spans="1:19" hidden="1" outlineLevel="2" x14ac:dyDescent="0.25">
      <c r="A136" s="34">
        <v>44</v>
      </c>
      <c r="B136" s="33" t="s">
        <v>198</v>
      </c>
      <c r="C136" s="33" t="s">
        <v>3</v>
      </c>
      <c r="D136" s="33" t="s">
        <v>2</v>
      </c>
      <c r="E136" s="33" t="s">
        <v>8</v>
      </c>
      <c r="F136" s="32" t="s">
        <v>207</v>
      </c>
      <c r="G136" s="31">
        <v>4625</v>
      </c>
      <c r="H136" s="30"/>
      <c r="I136" s="29">
        <v>0</v>
      </c>
      <c r="J136" s="29">
        <v>538.45000000000005</v>
      </c>
      <c r="K136" s="28">
        <v>0</v>
      </c>
      <c r="L136" s="27">
        <f>J136*24.3</f>
        <v>13084.335000000001</v>
      </c>
      <c r="M136" s="14">
        <f>I136*25</f>
        <v>0</v>
      </c>
      <c r="N136" s="26">
        <f>K136*10</f>
        <v>0</v>
      </c>
      <c r="O136" s="14">
        <v>10457.6</v>
      </c>
      <c r="P136" s="25">
        <v>0</v>
      </c>
      <c r="Q136" s="14">
        <f>L136+M136+N136+(O136+P136)*2</f>
        <v>33999.535000000003</v>
      </c>
      <c r="R136" s="14">
        <f>G136*15</f>
        <v>69375</v>
      </c>
      <c r="S136" s="3"/>
    </row>
    <row r="137" spans="1:19" hidden="1" outlineLevel="2" x14ac:dyDescent="0.25">
      <c r="A137" s="34">
        <v>80</v>
      </c>
      <c r="B137" s="33" t="s">
        <v>198</v>
      </c>
      <c r="C137" s="33" t="s">
        <v>3</v>
      </c>
      <c r="D137" s="33" t="s">
        <v>2</v>
      </c>
      <c r="E137" s="33" t="s">
        <v>8</v>
      </c>
      <c r="F137" s="32" t="s">
        <v>206</v>
      </c>
      <c r="G137" s="31">
        <v>8731</v>
      </c>
      <c r="H137" s="30"/>
      <c r="I137" s="29">
        <v>0</v>
      </c>
      <c r="J137" s="29">
        <v>1017.01</v>
      </c>
      <c r="K137" s="28">
        <v>0</v>
      </c>
      <c r="L137" s="27">
        <f>J137*24.3</f>
        <v>24713.343000000001</v>
      </c>
      <c r="M137" s="14">
        <f>I137*25</f>
        <v>0</v>
      </c>
      <c r="N137" s="26">
        <f>K137*10</f>
        <v>0</v>
      </c>
      <c r="O137" s="14">
        <v>11936.84</v>
      </c>
      <c r="P137" s="25">
        <v>0</v>
      </c>
      <c r="Q137" s="14">
        <f>L137+M137+N137+(O137+P137)*2</f>
        <v>48587.023000000001</v>
      </c>
      <c r="R137" s="14">
        <f>G137*15</f>
        <v>130965</v>
      </c>
      <c r="S137" s="3"/>
    </row>
    <row r="138" spans="1:19" hidden="1" outlineLevel="2" x14ac:dyDescent="0.25">
      <c r="A138" s="34">
        <v>117</v>
      </c>
      <c r="B138" s="33" t="s">
        <v>198</v>
      </c>
      <c r="C138" s="33" t="s">
        <v>150</v>
      </c>
      <c r="D138" s="33" t="s">
        <v>2</v>
      </c>
      <c r="E138" s="33" t="s">
        <v>205</v>
      </c>
      <c r="F138" s="32" t="s">
        <v>204</v>
      </c>
      <c r="G138" s="31">
        <v>927</v>
      </c>
      <c r="H138" s="30"/>
      <c r="I138" s="29">
        <v>293</v>
      </c>
      <c r="J138" s="29">
        <v>0</v>
      </c>
      <c r="K138" s="28">
        <v>0</v>
      </c>
      <c r="L138" s="27">
        <f>J138*24.3</f>
        <v>0</v>
      </c>
      <c r="M138" s="14">
        <f>I138*25</f>
        <v>7325</v>
      </c>
      <c r="N138" s="26">
        <f>K138*10</f>
        <v>0</v>
      </c>
      <c r="O138" s="14">
        <v>0</v>
      </c>
      <c r="P138" s="14">
        <v>8470</v>
      </c>
      <c r="Q138" s="14">
        <f>L138+M138+N138+(O138+P138)*2</f>
        <v>24265</v>
      </c>
      <c r="R138" s="14">
        <f>G138*15</f>
        <v>13905</v>
      </c>
      <c r="S138" s="3"/>
    </row>
    <row r="139" spans="1:19" hidden="1" outlineLevel="2" x14ac:dyDescent="0.25">
      <c r="A139" s="34">
        <v>131</v>
      </c>
      <c r="B139" s="33" t="s">
        <v>198</v>
      </c>
      <c r="C139" s="33" t="s">
        <v>150</v>
      </c>
      <c r="D139" s="33" t="s">
        <v>2</v>
      </c>
      <c r="E139" s="33" t="s">
        <v>90</v>
      </c>
      <c r="F139" s="32" t="s">
        <v>203</v>
      </c>
      <c r="G139" s="31">
        <v>1454</v>
      </c>
      <c r="H139" s="30"/>
      <c r="I139" s="29">
        <v>0</v>
      </c>
      <c r="J139" s="29">
        <v>320</v>
      </c>
      <c r="K139" s="28">
        <v>0</v>
      </c>
      <c r="L139" s="27">
        <f>J139*24.3</f>
        <v>7776</v>
      </c>
      <c r="M139" s="14">
        <f>I139*25</f>
        <v>0</v>
      </c>
      <c r="N139" s="26">
        <f>K139*10</f>
        <v>0</v>
      </c>
      <c r="O139" s="14">
        <v>6387.76</v>
      </c>
      <c r="P139" s="14">
        <v>8470</v>
      </c>
      <c r="Q139" s="14">
        <f>L139+M139+N139+(O139+P139)*2</f>
        <v>37491.520000000004</v>
      </c>
      <c r="R139" s="14">
        <f>G139*15</f>
        <v>21810</v>
      </c>
      <c r="S139" s="3"/>
    </row>
    <row r="140" spans="1:19" hidden="1" outlineLevel="2" x14ac:dyDescent="0.25">
      <c r="A140" s="34">
        <v>216</v>
      </c>
      <c r="B140" s="33" t="s">
        <v>198</v>
      </c>
      <c r="C140" s="33" t="s">
        <v>150</v>
      </c>
      <c r="D140" s="33" t="s">
        <v>98</v>
      </c>
      <c r="E140" s="33" t="s">
        <v>202</v>
      </c>
      <c r="F140" s="32" t="s">
        <v>201</v>
      </c>
      <c r="G140" s="31">
        <v>1461</v>
      </c>
      <c r="H140" s="30"/>
      <c r="I140" s="29">
        <v>0</v>
      </c>
      <c r="J140" s="29">
        <v>190</v>
      </c>
      <c r="K140" s="28">
        <v>0</v>
      </c>
      <c r="L140" s="27">
        <f>J140*24.3</f>
        <v>4617</v>
      </c>
      <c r="M140" s="14">
        <f>I140*25</f>
        <v>0</v>
      </c>
      <c r="N140" s="26">
        <f>K140*10</f>
        <v>0</v>
      </c>
      <c r="O140" s="14">
        <v>4102.41</v>
      </c>
      <c r="P140" s="14">
        <v>8470</v>
      </c>
      <c r="Q140" s="14">
        <f>L140+M140+N140+(O140+P140)*2</f>
        <v>29761.82</v>
      </c>
      <c r="R140" s="14">
        <f>G140*15</f>
        <v>21915</v>
      </c>
      <c r="S140" s="3"/>
    </row>
    <row r="141" spans="1:19" hidden="1" outlineLevel="2" x14ac:dyDescent="0.25">
      <c r="A141" s="34">
        <v>225</v>
      </c>
      <c r="B141" s="33" t="s">
        <v>198</v>
      </c>
      <c r="C141" s="33" t="s">
        <v>150</v>
      </c>
      <c r="D141" s="33" t="s">
        <v>2</v>
      </c>
      <c r="E141" s="33" t="s">
        <v>90</v>
      </c>
      <c r="F141" s="32" t="s">
        <v>200</v>
      </c>
      <c r="G141" s="31">
        <v>633</v>
      </c>
      <c r="H141" s="30"/>
      <c r="I141" s="29">
        <v>0</v>
      </c>
      <c r="J141" s="29">
        <v>138</v>
      </c>
      <c r="K141" s="28">
        <v>0</v>
      </c>
      <c r="L141" s="27">
        <f>J141*24.3</f>
        <v>3353.4</v>
      </c>
      <c r="M141" s="14">
        <f>I141*25</f>
        <v>0</v>
      </c>
      <c r="N141" s="26">
        <f>K141*10</f>
        <v>0</v>
      </c>
      <c r="O141" s="14">
        <v>6576.69</v>
      </c>
      <c r="P141" s="14">
        <v>8470</v>
      </c>
      <c r="Q141" s="14">
        <f>L141+M141+N141+(O141+P141)*2</f>
        <v>33446.78</v>
      </c>
      <c r="R141" s="14">
        <f>G141*15</f>
        <v>9495</v>
      </c>
      <c r="S141" s="3"/>
    </row>
    <row r="142" spans="1:19" hidden="1" outlineLevel="2" x14ac:dyDescent="0.25">
      <c r="A142" s="34">
        <v>152</v>
      </c>
      <c r="B142" s="33" t="s">
        <v>198</v>
      </c>
      <c r="C142" s="33" t="s">
        <v>144</v>
      </c>
      <c r="D142" s="33" t="s">
        <v>11</v>
      </c>
      <c r="E142" s="33" t="s">
        <v>10</v>
      </c>
      <c r="F142" s="32" t="s">
        <v>199</v>
      </c>
      <c r="G142" s="31">
        <v>1343</v>
      </c>
      <c r="H142" s="30"/>
      <c r="I142" s="29">
        <v>0</v>
      </c>
      <c r="J142" s="29">
        <v>106</v>
      </c>
      <c r="K142" s="28">
        <v>0</v>
      </c>
      <c r="L142" s="27">
        <f>J142*24.3</f>
        <v>2575.8000000000002</v>
      </c>
      <c r="M142" s="14">
        <f>I142*25</f>
        <v>0</v>
      </c>
      <c r="N142" s="26">
        <f>K142*10</f>
        <v>0</v>
      </c>
      <c r="O142" s="14">
        <v>2506.4</v>
      </c>
      <c r="P142" s="25">
        <v>0</v>
      </c>
      <c r="Q142" s="14">
        <f>L142+M142+N142+(O142+P142)*2</f>
        <v>7588.6</v>
      </c>
      <c r="R142" s="14">
        <f>G142*15</f>
        <v>20145</v>
      </c>
      <c r="S142" s="3"/>
    </row>
    <row r="143" spans="1:19" hidden="1" outlineLevel="2" x14ac:dyDescent="0.25">
      <c r="A143" s="34">
        <v>178</v>
      </c>
      <c r="B143" s="33" t="s">
        <v>198</v>
      </c>
      <c r="C143" s="33" t="s">
        <v>144</v>
      </c>
      <c r="D143" s="33" t="s">
        <v>133</v>
      </c>
      <c r="E143" s="33" t="s">
        <v>17</v>
      </c>
      <c r="F143" s="32" t="s">
        <v>197</v>
      </c>
      <c r="G143" s="31">
        <v>1838</v>
      </c>
      <c r="H143" s="30"/>
      <c r="I143" s="29">
        <v>0</v>
      </c>
      <c r="J143" s="29">
        <v>163</v>
      </c>
      <c r="K143" s="28">
        <v>0</v>
      </c>
      <c r="L143" s="27">
        <f>J143*24.3</f>
        <v>3960.9</v>
      </c>
      <c r="M143" s="14">
        <f>I143*25</f>
        <v>0</v>
      </c>
      <c r="N143" s="26">
        <f>K143*10</f>
        <v>0</v>
      </c>
      <c r="O143" s="14">
        <v>8854.0499999999993</v>
      </c>
      <c r="P143" s="14">
        <v>8470</v>
      </c>
      <c r="Q143" s="14">
        <f>L143+M143+N143+(O143+P143)*2</f>
        <v>38609</v>
      </c>
      <c r="R143" s="14">
        <f>G143*15</f>
        <v>27570</v>
      </c>
      <c r="S143" s="3"/>
    </row>
    <row r="144" spans="1:19" s="7" customFormat="1" outlineLevel="1" collapsed="1" x14ac:dyDescent="0.25">
      <c r="A144" s="12"/>
      <c r="B144" s="11">
        <f>SUBTOTAL(3,B132:B143)</f>
        <v>12</v>
      </c>
      <c r="C144" s="11" t="str">
        <f>B143</f>
        <v>РЕС „Левобережный”:</v>
      </c>
      <c r="D144" s="11"/>
      <c r="E144" s="11"/>
      <c r="F144" s="11"/>
      <c r="G144" s="10">
        <f>SUM(G132:G143)</f>
        <v>27768</v>
      </c>
      <c r="H144" s="10"/>
      <c r="I144" s="10">
        <f>SUM(I132:I143)</f>
        <v>465</v>
      </c>
      <c r="J144" s="10">
        <f>SUM(J132:J143)</f>
        <v>5652.2400000000007</v>
      </c>
      <c r="K144" s="10">
        <f>SUM(K132:K143)</f>
        <v>401.28</v>
      </c>
      <c r="L144" s="8">
        <f>SUM(L132:L143)</f>
        <v>137349.432</v>
      </c>
      <c r="M144" s="8">
        <f>SUM(M132:M143)</f>
        <v>11625</v>
      </c>
      <c r="N144" s="8">
        <f>SUM(N132:N143)</f>
        <v>4012.7999999999997</v>
      </c>
      <c r="O144" s="8">
        <f>SUM(O132:O143)</f>
        <v>76283.509999999995</v>
      </c>
      <c r="P144" s="8">
        <f>SUM(P132:P143)</f>
        <v>76230</v>
      </c>
      <c r="Q144" s="8">
        <f>SUM(Q132:Q143)</f>
        <v>458014.25199999998</v>
      </c>
      <c r="R144" s="8">
        <f>SUM(R132:R143)</f>
        <v>416520</v>
      </c>
      <c r="S144" s="3"/>
    </row>
    <row r="145" spans="1:19" hidden="1" outlineLevel="2" x14ac:dyDescent="0.25">
      <c r="A145" s="34">
        <v>22</v>
      </c>
      <c r="B145" s="33" t="s">
        <v>185</v>
      </c>
      <c r="C145" s="33" t="s">
        <v>150</v>
      </c>
      <c r="D145" s="33" t="s">
        <v>110</v>
      </c>
      <c r="E145" s="33" t="s">
        <v>109</v>
      </c>
      <c r="F145" s="32" t="s">
        <v>196</v>
      </c>
      <c r="G145" s="31">
        <v>0</v>
      </c>
      <c r="H145" s="31">
        <v>249</v>
      </c>
      <c r="I145" s="29">
        <v>0</v>
      </c>
      <c r="J145" s="29">
        <v>1191</v>
      </c>
      <c r="K145" s="28">
        <v>0</v>
      </c>
      <c r="L145" s="27">
        <f>J145*24.3</f>
        <v>28941.3</v>
      </c>
      <c r="M145" s="14">
        <f>I145*25</f>
        <v>0</v>
      </c>
      <c r="N145" s="26">
        <f>K145*10</f>
        <v>0</v>
      </c>
      <c r="O145" s="14">
        <v>18864.21</v>
      </c>
      <c r="P145" s="14">
        <v>8470</v>
      </c>
      <c r="Q145" s="14">
        <f>L145+M145+N145+(O145+P145)*2</f>
        <v>83609.72</v>
      </c>
      <c r="R145" s="14">
        <f>G145*15</f>
        <v>0</v>
      </c>
      <c r="S145" s="3"/>
    </row>
    <row r="146" spans="1:19" hidden="1" outlineLevel="2" x14ac:dyDescent="0.25">
      <c r="A146" s="34">
        <v>90</v>
      </c>
      <c r="B146" s="33" t="s">
        <v>185</v>
      </c>
      <c r="C146" s="33" t="s">
        <v>150</v>
      </c>
      <c r="D146" s="33" t="s">
        <v>87</v>
      </c>
      <c r="E146" s="33" t="s">
        <v>154</v>
      </c>
      <c r="F146" s="32" t="s">
        <v>195</v>
      </c>
      <c r="G146" s="31">
        <v>1082</v>
      </c>
      <c r="H146" s="30"/>
      <c r="I146" s="29">
        <v>0</v>
      </c>
      <c r="J146" s="29">
        <v>356</v>
      </c>
      <c r="K146" s="28">
        <v>0</v>
      </c>
      <c r="L146" s="27">
        <f>J146*24.3</f>
        <v>8650.8000000000011</v>
      </c>
      <c r="M146" s="14">
        <f>I146*25</f>
        <v>0</v>
      </c>
      <c r="N146" s="26">
        <f>K146*10</f>
        <v>0</v>
      </c>
      <c r="O146" s="14">
        <v>11021.48</v>
      </c>
      <c r="P146" s="14">
        <v>8470</v>
      </c>
      <c r="Q146" s="14">
        <f>L146+M146+N146+(O146+P146)*2</f>
        <v>47633.760000000002</v>
      </c>
      <c r="R146" s="14">
        <f>G146*15</f>
        <v>16230</v>
      </c>
      <c r="S146" s="3"/>
    </row>
    <row r="147" spans="1:19" hidden="1" outlineLevel="2" x14ac:dyDescent="0.25">
      <c r="A147" s="34">
        <v>39</v>
      </c>
      <c r="B147" s="33" t="s">
        <v>185</v>
      </c>
      <c r="C147" s="33" t="s">
        <v>3</v>
      </c>
      <c r="D147" s="33" t="s">
        <v>2</v>
      </c>
      <c r="E147" s="33" t="s">
        <v>8</v>
      </c>
      <c r="F147" s="32" t="s">
        <v>194</v>
      </c>
      <c r="G147" s="31">
        <v>5310</v>
      </c>
      <c r="H147" s="30"/>
      <c r="I147" s="29">
        <v>0</v>
      </c>
      <c r="J147" s="29">
        <v>939</v>
      </c>
      <c r="K147" s="28">
        <v>0</v>
      </c>
      <c r="L147" s="27">
        <f>J147*24.3</f>
        <v>22817.7</v>
      </c>
      <c r="M147" s="14">
        <f>I147*25</f>
        <v>0</v>
      </c>
      <c r="N147" s="26">
        <f>K147*10</f>
        <v>0</v>
      </c>
      <c r="O147" s="14">
        <v>10444.34</v>
      </c>
      <c r="P147" s="25">
        <v>0</v>
      </c>
      <c r="Q147" s="14">
        <f>L147+M147+N147+(O147+P147)*2</f>
        <v>43706.380000000005</v>
      </c>
      <c r="R147" s="14">
        <f>G147*15</f>
        <v>79650</v>
      </c>
      <c r="S147" s="3"/>
    </row>
    <row r="148" spans="1:19" hidden="1" outlineLevel="2" x14ac:dyDescent="0.25">
      <c r="A148" s="34">
        <v>81</v>
      </c>
      <c r="B148" s="33" t="s">
        <v>185</v>
      </c>
      <c r="C148" s="33" t="s">
        <v>3</v>
      </c>
      <c r="D148" s="33" t="s">
        <v>2</v>
      </c>
      <c r="E148" s="33" t="s">
        <v>8</v>
      </c>
      <c r="F148" s="32" t="s">
        <v>193</v>
      </c>
      <c r="G148" s="31">
        <v>5370</v>
      </c>
      <c r="H148" s="30"/>
      <c r="I148" s="29">
        <v>0</v>
      </c>
      <c r="J148" s="29">
        <v>950</v>
      </c>
      <c r="K148" s="28">
        <v>0</v>
      </c>
      <c r="L148" s="27">
        <f>J148*24.3</f>
        <v>23085</v>
      </c>
      <c r="M148" s="14">
        <f>I148*25</f>
        <v>0</v>
      </c>
      <c r="N148" s="26">
        <f>K148*10</f>
        <v>0</v>
      </c>
      <c r="O148" s="14">
        <v>10512.37</v>
      </c>
      <c r="P148" s="25">
        <v>0</v>
      </c>
      <c r="Q148" s="14">
        <f>L148+M148+N148+(O148+P148)*2</f>
        <v>44109.740000000005</v>
      </c>
      <c r="R148" s="14">
        <f>G148*15</f>
        <v>80550</v>
      </c>
      <c r="S148" s="3"/>
    </row>
    <row r="149" spans="1:19" hidden="1" outlineLevel="2" x14ac:dyDescent="0.25">
      <c r="A149" s="34">
        <v>130</v>
      </c>
      <c r="B149" s="33" t="s">
        <v>185</v>
      </c>
      <c r="C149" s="33" t="s">
        <v>150</v>
      </c>
      <c r="D149" s="33" t="s">
        <v>2</v>
      </c>
      <c r="E149" s="33" t="s">
        <v>192</v>
      </c>
      <c r="F149" s="32" t="s">
        <v>191</v>
      </c>
      <c r="G149" s="31">
        <v>228</v>
      </c>
      <c r="H149" s="30"/>
      <c r="I149" s="29">
        <v>0</v>
      </c>
      <c r="J149" s="29">
        <v>82</v>
      </c>
      <c r="K149" s="28">
        <v>0</v>
      </c>
      <c r="L149" s="27">
        <f>J149*24.3</f>
        <v>1992.6000000000001</v>
      </c>
      <c r="M149" s="14">
        <f>I149*25</f>
        <v>0</v>
      </c>
      <c r="N149" s="26">
        <f>K149*10</f>
        <v>0</v>
      </c>
      <c r="O149" s="14">
        <v>8824.01</v>
      </c>
      <c r="P149" s="14">
        <v>8470</v>
      </c>
      <c r="Q149" s="14">
        <f>L149+M149+N149+(O149+P149)*2</f>
        <v>36580.620000000003</v>
      </c>
      <c r="R149" s="14">
        <f>G149*15</f>
        <v>3420</v>
      </c>
      <c r="S149" s="3"/>
    </row>
    <row r="150" spans="1:19" hidden="1" outlineLevel="2" x14ac:dyDescent="0.25">
      <c r="A150" s="34">
        <v>155</v>
      </c>
      <c r="B150" s="33" t="s">
        <v>185</v>
      </c>
      <c r="C150" s="33" t="s">
        <v>150</v>
      </c>
      <c r="D150" s="33" t="s">
        <v>2</v>
      </c>
      <c r="E150" s="33" t="s">
        <v>90</v>
      </c>
      <c r="F150" s="32" t="s">
        <v>190</v>
      </c>
      <c r="G150" s="31">
        <v>1736</v>
      </c>
      <c r="H150" s="30"/>
      <c r="I150" s="29">
        <v>0</v>
      </c>
      <c r="J150" s="29">
        <v>569</v>
      </c>
      <c r="K150" s="28">
        <v>0</v>
      </c>
      <c r="L150" s="27">
        <f>J150*24.3</f>
        <v>13826.7</v>
      </c>
      <c r="M150" s="14">
        <f>I150*25</f>
        <v>0</v>
      </c>
      <c r="N150" s="26">
        <f>K150*10</f>
        <v>0</v>
      </c>
      <c r="O150" s="14">
        <v>6387.76</v>
      </c>
      <c r="P150" s="14">
        <v>8470</v>
      </c>
      <c r="Q150" s="14">
        <f>L150+M150+N150+(O150+P150)*2</f>
        <v>43542.22</v>
      </c>
      <c r="R150" s="14">
        <f>G150*15</f>
        <v>26040</v>
      </c>
      <c r="S150" s="3"/>
    </row>
    <row r="151" spans="1:19" hidden="1" outlineLevel="2" x14ac:dyDescent="0.25">
      <c r="A151" s="34">
        <v>158</v>
      </c>
      <c r="B151" s="33" t="s">
        <v>185</v>
      </c>
      <c r="C151" s="33" t="s">
        <v>150</v>
      </c>
      <c r="D151" s="33" t="s">
        <v>98</v>
      </c>
      <c r="E151" s="33" t="s">
        <v>97</v>
      </c>
      <c r="F151" s="32" t="s">
        <v>189</v>
      </c>
      <c r="G151" s="31">
        <v>1461</v>
      </c>
      <c r="H151" s="30"/>
      <c r="I151" s="29">
        <v>407</v>
      </c>
      <c r="J151" s="29">
        <v>0</v>
      </c>
      <c r="K151" s="28">
        <v>0</v>
      </c>
      <c r="L151" s="27">
        <f>J151*24.3</f>
        <v>0</v>
      </c>
      <c r="M151" s="14">
        <f>I151*25</f>
        <v>10175</v>
      </c>
      <c r="N151" s="26">
        <f>K151*10</f>
        <v>0</v>
      </c>
      <c r="O151" s="14">
        <v>0</v>
      </c>
      <c r="P151" s="14">
        <v>8470</v>
      </c>
      <c r="Q151" s="14">
        <f>L151+M151+N151+(O151+P151)*2</f>
        <v>27115</v>
      </c>
      <c r="R151" s="14">
        <f>G151*15</f>
        <v>21915</v>
      </c>
      <c r="S151" s="3"/>
    </row>
    <row r="152" spans="1:19" hidden="1" outlineLevel="2" x14ac:dyDescent="0.25">
      <c r="A152" s="34">
        <v>214</v>
      </c>
      <c r="B152" s="33" t="s">
        <v>185</v>
      </c>
      <c r="C152" s="33" t="s">
        <v>150</v>
      </c>
      <c r="D152" s="33" t="s">
        <v>2</v>
      </c>
      <c r="E152" s="33" t="s">
        <v>90</v>
      </c>
      <c r="F152" s="32" t="s">
        <v>188</v>
      </c>
      <c r="G152" s="31">
        <v>1179</v>
      </c>
      <c r="H152" s="30"/>
      <c r="I152" s="29">
        <v>0</v>
      </c>
      <c r="J152" s="29">
        <v>380</v>
      </c>
      <c r="K152" s="28">
        <v>0</v>
      </c>
      <c r="L152" s="27">
        <f>J152*24.3</f>
        <v>9234</v>
      </c>
      <c r="M152" s="14">
        <f>I152*25</f>
        <v>0</v>
      </c>
      <c r="N152" s="26">
        <f>K152*10</f>
        <v>0</v>
      </c>
      <c r="O152" s="14">
        <v>6387.76</v>
      </c>
      <c r="P152" s="14">
        <v>8470</v>
      </c>
      <c r="Q152" s="14">
        <f>L152+M152+N152+(O152+P152)*2</f>
        <v>38949.520000000004</v>
      </c>
      <c r="R152" s="14">
        <f>G152*15</f>
        <v>17685</v>
      </c>
      <c r="S152" s="3"/>
    </row>
    <row r="153" spans="1:19" hidden="1" outlineLevel="2" x14ac:dyDescent="0.25">
      <c r="A153" s="34">
        <v>146</v>
      </c>
      <c r="B153" s="33" t="s">
        <v>185</v>
      </c>
      <c r="C153" s="33" t="s">
        <v>144</v>
      </c>
      <c r="D153" s="33" t="s">
        <v>2</v>
      </c>
      <c r="E153" s="33" t="s">
        <v>119</v>
      </c>
      <c r="F153" s="32" t="s">
        <v>187</v>
      </c>
      <c r="G153" s="31">
        <v>1270</v>
      </c>
      <c r="H153" s="30"/>
      <c r="I153" s="29">
        <v>43</v>
      </c>
      <c r="J153" s="29">
        <v>0</v>
      </c>
      <c r="K153" s="28">
        <v>396</v>
      </c>
      <c r="L153" s="27">
        <f>J153*24.3</f>
        <v>0</v>
      </c>
      <c r="M153" s="14">
        <f>I153*25</f>
        <v>1075</v>
      </c>
      <c r="N153" s="26">
        <f>K153*10</f>
        <v>3960</v>
      </c>
      <c r="O153" s="14">
        <v>10092.69</v>
      </c>
      <c r="P153" s="25">
        <v>0</v>
      </c>
      <c r="Q153" s="14">
        <f>L153+M153+N153+(O153+P153)*2</f>
        <v>25220.38</v>
      </c>
      <c r="R153" s="14">
        <f>G153*15</f>
        <v>19050</v>
      </c>
      <c r="S153" s="3"/>
    </row>
    <row r="154" spans="1:19" hidden="1" outlineLevel="2" x14ac:dyDescent="0.25">
      <c r="A154" s="34">
        <v>173</v>
      </c>
      <c r="B154" s="33" t="s">
        <v>185</v>
      </c>
      <c r="C154" s="33" t="s">
        <v>144</v>
      </c>
      <c r="D154" s="33" t="s">
        <v>11</v>
      </c>
      <c r="E154" s="33" t="s">
        <v>52</v>
      </c>
      <c r="F154" s="32" t="s">
        <v>186</v>
      </c>
      <c r="G154" s="31">
        <v>1404</v>
      </c>
      <c r="H154" s="30"/>
      <c r="I154" s="29">
        <v>187</v>
      </c>
      <c r="J154" s="29">
        <v>0</v>
      </c>
      <c r="K154" s="28">
        <v>0</v>
      </c>
      <c r="L154" s="27">
        <f>J154*24.3</f>
        <v>0</v>
      </c>
      <c r="M154" s="14">
        <f>I154*25</f>
        <v>4675</v>
      </c>
      <c r="N154" s="26">
        <f>K154*10</f>
        <v>0</v>
      </c>
      <c r="O154" s="14">
        <v>7578.97</v>
      </c>
      <c r="P154" s="25">
        <v>0</v>
      </c>
      <c r="Q154" s="14">
        <f>L154+M154+N154+(O154+P154)*2</f>
        <v>19832.940000000002</v>
      </c>
      <c r="R154" s="14">
        <f>G154*15</f>
        <v>21060</v>
      </c>
      <c r="S154" s="3"/>
    </row>
    <row r="155" spans="1:19" hidden="1" outlineLevel="2" x14ac:dyDescent="0.25">
      <c r="A155" s="34">
        <v>194</v>
      </c>
      <c r="B155" s="33" t="s">
        <v>185</v>
      </c>
      <c r="C155" s="33" t="s">
        <v>144</v>
      </c>
      <c r="D155" s="33" t="s">
        <v>2</v>
      </c>
      <c r="E155" s="33" t="s">
        <v>184</v>
      </c>
      <c r="F155" s="32" t="s">
        <v>183</v>
      </c>
      <c r="G155" s="31">
        <v>1716</v>
      </c>
      <c r="H155" s="30"/>
      <c r="I155" s="29">
        <v>59</v>
      </c>
      <c r="J155" s="29">
        <v>0</v>
      </c>
      <c r="K155" s="28">
        <v>539</v>
      </c>
      <c r="L155" s="27">
        <f>J155*24.3</f>
        <v>0</v>
      </c>
      <c r="M155" s="14">
        <f>I155*25</f>
        <v>1475</v>
      </c>
      <c r="N155" s="26">
        <f>K155*10</f>
        <v>5390</v>
      </c>
      <c r="O155" s="14">
        <v>4042.12</v>
      </c>
      <c r="P155" s="14">
        <v>8470</v>
      </c>
      <c r="Q155" s="14">
        <f>L155+M155+N155+(O155+P155)*2</f>
        <v>31889.239999999998</v>
      </c>
      <c r="R155" s="14">
        <f>G155*15</f>
        <v>25740</v>
      </c>
      <c r="S155" s="3"/>
    </row>
    <row r="156" spans="1:19" s="7" customFormat="1" outlineLevel="1" collapsed="1" x14ac:dyDescent="0.25">
      <c r="A156" s="12"/>
      <c r="B156" s="11">
        <f>SUBTOTAL(3,B145:B155)</f>
        <v>11</v>
      </c>
      <c r="C156" s="11" t="str">
        <f>B155</f>
        <v>РЕС „Северный”</v>
      </c>
      <c r="D156" s="11"/>
      <c r="E156" s="11"/>
      <c r="F156" s="11"/>
      <c r="G156" s="10">
        <f>SUM(G145:G155)</f>
        <v>20756</v>
      </c>
      <c r="H156" s="10"/>
      <c r="I156" s="10">
        <f>SUM(I145:I155)</f>
        <v>696</v>
      </c>
      <c r="J156" s="10">
        <f>SUM(J145:J155)</f>
        <v>4467</v>
      </c>
      <c r="K156" s="10">
        <f>SUM(K145:K155)</f>
        <v>935</v>
      </c>
      <c r="L156" s="8">
        <f>SUM(L145:L155)</f>
        <v>108548.1</v>
      </c>
      <c r="M156" s="8">
        <f>SUM(M145:M155)</f>
        <v>17400</v>
      </c>
      <c r="N156" s="8">
        <f>SUM(N145:N155)</f>
        <v>9350</v>
      </c>
      <c r="O156" s="8">
        <f>SUM(O145:O155)</f>
        <v>94155.709999999992</v>
      </c>
      <c r="P156" s="8">
        <f>SUM(P145:P155)</f>
        <v>59290</v>
      </c>
      <c r="Q156" s="8">
        <f>SUM(Q145:Q155)</f>
        <v>442189.52000000008</v>
      </c>
      <c r="R156" s="8">
        <f>SUM(R145:R155)</f>
        <v>311340</v>
      </c>
      <c r="S156" s="3"/>
    </row>
    <row r="157" spans="1:19" hidden="1" outlineLevel="2" x14ac:dyDescent="0.25">
      <c r="A157" s="34">
        <v>9</v>
      </c>
      <c r="B157" s="33" t="s">
        <v>166</v>
      </c>
      <c r="C157" s="33" t="s">
        <v>150</v>
      </c>
      <c r="D157" s="33" t="s">
        <v>164</v>
      </c>
      <c r="E157" s="33" t="s">
        <v>109</v>
      </c>
      <c r="F157" s="32" t="s">
        <v>182</v>
      </c>
      <c r="G157" s="31">
        <v>0</v>
      </c>
      <c r="H157" s="31">
        <v>66</v>
      </c>
      <c r="I157" s="29">
        <v>0</v>
      </c>
      <c r="J157" s="29">
        <v>330</v>
      </c>
      <c r="K157" s="28">
        <v>0</v>
      </c>
      <c r="L157" s="27">
        <f>J157*24.3</f>
        <v>8019</v>
      </c>
      <c r="M157" s="14">
        <f>I157*25</f>
        <v>0</v>
      </c>
      <c r="N157" s="26">
        <f>K157*10</f>
        <v>0</v>
      </c>
      <c r="O157" s="14">
        <v>16455.900000000001</v>
      </c>
      <c r="P157" s="14">
        <v>8470</v>
      </c>
      <c r="Q157" s="14">
        <f>L157+M157+N157+(O157+P157)*2</f>
        <v>57870.8</v>
      </c>
      <c r="R157" s="14">
        <f>G157*15</f>
        <v>0</v>
      </c>
      <c r="S157" s="3"/>
    </row>
    <row r="158" spans="1:19" hidden="1" outlineLevel="2" x14ac:dyDescent="0.25">
      <c r="A158" s="34">
        <v>33</v>
      </c>
      <c r="B158" s="33" t="s">
        <v>166</v>
      </c>
      <c r="C158" s="33" t="s">
        <v>150</v>
      </c>
      <c r="D158" s="33" t="s">
        <v>2</v>
      </c>
      <c r="E158" s="33" t="s">
        <v>90</v>
      </c>
      <c r="F158" s="32" t="s">
        <v>181</v>
      </c>
      <c r="G158" s="31">
        <v>703</v>
      </c>
      <c r="H158" s="30"/>
      <c r="I158" s="29">
        <v>0</v>
      </c>
      <c r="J158" s="29">
        <v>217</v>
      </c>
      <c r="K158" s="28">
        <v>0</v>
      </c>
      <c r="L158" s="27">
        <f>J158*24.3</f>
        <v>5273.1</v>
      </c>
      <c r="M158" s="14">
        <f>I158*25</f>
        <v>0</v>
      </c>
      <c r="N158" s="26">
        <f>K158*10</f>
        <v>0</v>
      </c>
      <c r="O158" s="14">
        <v>7091.69</v>
      </c>
      <c r="P158" s="14">
        <v>8470</v>
      </c>
      <c r="Q158" s="14">
        <f>L158+M158+N158+(O158+P158)*2</f>
        <v>36396.479999999996</v>
      </c>
      <c r="R158" s="14">
        <f>G158*15</f>
        <v>10545</v>
      </c>
      <c r="S158" s="3"/>
    </row>
    <row r="159" spans="1:19" hidden="1" outlineLevel="2" x14ac:dyDescent="0.25">
      <c r="A159" s="34">
        <v>49</v>
      </c>
      <c r="B159" s="33" t="s">
        <v>166</v>
      </c>
      <c r="C159" s="33" t="s">
        <v>150</v>
      </c>
      <c r="D159" s="33" t="s">
        <v>87</v>
      </c>
      <c r="E159" s="33" t="s">
        <v>154</v>
      </c>
      <c r="F159" s="32" t="s">
        <v>180</v>
      </c>
      <c r="G159" s="31">
        <v>1237</v>
      </c>
      <c r="H159" s="30"/>
      <c r="I159" s="29">
        <v>0</v>
      </c>
      <c r="J159" s="29">
        <v>389</v>
      </c>
      <c r="K159" s="28">
        <v>0</v>
      </c>
      <c r="L159" s="27">
        <f>J159*24.3</f>
        <v>9452.7000000000007</v>
      </c>
      <c r="M159" s="14">
        <f>I159*25</f>
        <v>0</v>
      </c>
      <c r="N159" s="26">
        <f>K159*10</f>
        <v>0</v>
      </c>
      <c r="O159" s="14">
        <v>4963.74</v>
      </c>
      <c r="P159" s="14">
        <v>8470</v>
      </c>
      <c r="Q159" s="14">
        <f>L159+M159+N159+(O159+P159)*2</f>
        <v>36320.18</v>
      </c>
      <c r="R159" s="14">
        <f>G159*15</f>
        <v>18555</v>
      </c>
      <c r="S159" s="3"/>
    </row>
    <row r="160" spans="1:19" hidden="1" outlineLevel="2" x14ac:dyDescent="0.25">
      <c r="A160" s="34">
        <v>220</v>
      </c>
      <c r="B160" s="33" t="s">
        <v>166</v>
      </c>
      <c r="C160" s="33" t="s">
        <v>150</v>
      </c>
      <c r="D160" s="33" t="s">
        <v>2</v>
      </c>
      <c r="E160" s="33" t="s">
        <v>41</v>
      </c>
      <c r="F160" s="32" t="s">
        <v>179</v>
      </c>
      <c r="G160" s="31">
        <v>1172</v>
      </c>
      <c r="H160" s="30"/>
      <c r="I160" s="29">
        <v>44</v>
      </c>
      <c r="J160" s="29">
        <v>0</v>
      </c>
      <c r="K160" s="28">
        <v>318</v>
      </c>
      <c r="L160" s="27">
        <f>J160*24.3</f>
        <v>0</v>
      </c>
      <c r="M160" s="14">
        <f>I160*25</f>
        <v>1100</v>
      </c>
      <c r="N160" s="26">
        <f>K160*10</f>
        <v>3180</v>
      </c>
      <c r="O160" s="14">
        <v>4042.12</v>
      </c>
      <c r="P160" s="14">
        <v>8470</v>
      </c>
      <c r="Q160" s="14">
        <f>L160+M160+N160+(O160+P160)*2</f>
        <v>29304.239999999998</v>
      </c>
      <c r="R160" s="14">
        <f>G160*15</f>
        <v>17580</v>
      </c>
      <c r="S160" s="3"/>
    </row>
    <row r="161" spans="1:19" hidden="1" outlineLevel="2" x14ac:dyDescent="0.25">
      <c r="A161" s="34">
        <v>41</v>
      </c>
      <c r="B161" s="33" t="s">
        <v>166</v>
      </c>
      <c r="C161" s="33" t="s">
        <v>3</v>
      </c>
      <c r="D161" s="33" t="s">
        <v>2</v>
      </c>
      <c r="E161" s="33" t="s">
        <v>8</v>
      </c>
      <c r="F161" s="32" t="s">
        <v>178</v>
      </c>
      <c r="G161" s="31">
        <v>2073</v>
      </c>
      <c r="H161" s="30"/>
      <c r="I161" s="29">
        <v>0</v>
      </c>
      <c r="J161" s="29">
        <v>277</v>
      </c>
      <c r="K161" s="28">
        <v>0</v>
      </c>
      <c r="L161" s="27">
        <f>J161*24.3</f>
        <v>6731.1</v>
      </c>
      <c r="M161" s="14">
        <f>I161*25</f>
        <v>0</v>
      </c>
      <c r="N161" s="26">
        <f>K161*10</f>
        <v>0</v>
      </c>
      <c r="O161" s="14">
        <v>10459.219999999999</v>
      </c>
      <c r="P161" s="25">
        <v>0</v>
      </c>
      <c r="Q161" s="14">
        <f>L161+M161+N161+(O161+P161)*2</f>
        <v>27649.54</v>
      </c>
      <c r="R161" s="14">
        <f>G161*15</f>
        <v>31095</v>
      </c>
      <c r="S161" s="3"/>
    </row>
    <row r="162" spans="1:19" hidden="1" outlineLevel="2" x14ac:dyDescent="0.25">
      <c r="A162" s="34">
        <v>82</v>
      </c>
      <c r="B162" s="33" t="s">
        <v>166</v>
      </c>
      <c r="C162" s="33" t="s">
        <v>3</v>
      </c>
      <c r="D162" s="33" t="s">
        <v>2</v>
      </c>
      <c r="E162" s="33" t="s">
        <v>8</v>
      </c>
      <c r="F162" s="32" t="s">
        <v>177</v>
      </c>
      <c r="G162" s="31">
        <v>2945</v>
      </c>
      <c r="H162" s="30"/>
      <c r="I162" s="29">
        <v>0</v>
      </c>
      <c r="J162" s="29">
        <v>372</v>
      </c>
      <c r="K162" s="28">
        <v>0</v>
      </c>
      <c r="L162" s="27">
        <f>J162*24.3</f>
        <v>9039.6</v>
      </c>
      <c r="M162" s="14">
        <f>I162*25</f>
        <v>0</v>
      </c>
      <c r="N162" s="26">
        <f>K162*10</f>
        <v>0</v>
      </c>
      <c r="O162" s="14">
        <v>10532.32</v>
      </c>
      <c r="P162" s="25">
        <v>0</v>
      </c>
      <c r="Q162" s="14">
        <f>L162+M162+N162+(O162+P162)*2</f>
        <v>30104.239999999998</v>
      </c>
      <c r="R162" s="14">
        <f>G162*15</f>
        <v>44175</v>
      </c>
      <c r="S162" s="3"/>
    </row>
    <row r="163" spans="1:19" hidden="1" outlineLevel="2" x14ac:dyDescent="0.25">
      <c r="A163" s="34">
        <v>47</v>
      </c>
      <c r="B163" s="33" t="s">
        <v>166</v>
      </c>
      <c r="C163" s="33" t="s">
        <v>144</v>
      </c>
      <c r="D163" s="33" t="s">
        <v>2</v>
      </c>
      <c r="E163" s="33" t="s">
        <v>176</v>
      </c>
      <c r="F163" s="32" t="s">
        <v>175</v>
      </c>
      <c r="G163" s="31">
        <v>952</v>
      </c>
      <c r="H163" s="30"/>
      <c r="I163" s="29">
        <v>19</v>
      </c>
      <c r="J163" s="29">
        <v>0</v>
      </c>
      <c r="K163" s="28">
        <v>240</v>
      </c>
      <c r="L163" s="27">
        <f>J163*24.3</f>
        <v>0</v>
      </c>
      <c r="M163" s="14">
        <f>I163*25</f>
        <v>475</v>
      </c>
      <c r="N163" s="26">
        <f>K163*10</f>
        <v>2400</v>
      </c>
      <c r="O163" s="14">
        <v>4042.12</v>
      </c>
      <c r="P163" s="14">
        <v>8470</v>
      </c>
      <c r="Q163" s="14">
        <f>L163+M163+N163+(O163+P163)*2</f>
        <v>27899.239999999998</v>
      </c>
      <c r="R163" s="14">
        <f>G163*15</f>
        <v>14280</v>
      </c>
      <c r="S163" s="3"/>
    </row>
    <row r="164" spans="1:19" hidden="1" outlineLevel="2" x14ac:dyDescent="0.25">
      <c r="A164" s="34">
        <v>23</v>
      </c>
      <c r="B164" s="33" t="s">
        <v>166</v>
      </c>
      <c r="C164" s="33" t="s">
        <v>150</v>
      </c>
      <c r="D164" s="33" t="s">
        <v>98</v>
      </c>
      <c r="E164" s="33" t="s">
        <v>174</v>
      </c>
      <c r="F164" s="32" t="s">
        <v>173</v>
      </c>
      <c r="G164" s="31">
        <v>73</v>
      </c>
      <c r="H164" s="30"/>
      <c r="I164" s="29">
        <v>0</v>
      </c>
      <c r="J164" s="29">
        <v>9</v>
      </c>
      <c r="K164" s="28">
        <v>0</v>
      </c>
      <c r="L164" s="27">
        <f>J164*24.3</f>
        <v>218.70000000000002</v>
      </c>
      <c r="M164" s="14">
        <f>I164*25</f>
        <v>0</v>
      </c>
      <c r="N164" s="26">
        <f>K164*10</f>
        <v>0</v>
      </c>
      <c r="O164" s="14">
        <v>5277.42</v>
      </c>
      <c r="P164" s="14">
        <v>8470</v>
      </c>
      <c r="Q164" s="14">
        <f>L164+M164+N164+(O164+P164)*2</f>
        <v>27713.54</v>
      </c>
      <c r="R164" s="14">
        <f>G164*15</f>
        <v>1095</v>
      </c>
      <c r="S164" s="3"/>
    </row>
    <row r="165" spans="1:19" hidden="1" outlineLevel="2" x14ac:dyDescent="0.25">
      <c r="A165" s="34">
        <v>147</v>
      </c>
      <c r="B165" s="33" t="s">
        <v>166</v>
      </c>
      <c r="C165" s="33" t="s">
        <v>150</v>
      </c>
      <c r="D165" s="33" t="s">
        <v>2</v>
      </c>
      <c r="E165" s="33" t="s">
        <v>90</v>
      </c>
      <c r="F165" s="32" t="s">
        <v>172</v>
      </c>
      <c r="G165" s="31">
        <v>594</v>
      </c>
      <c r="H165" s="30"/>
      <c r="I165" s="29">
        <v>0</v>
      </c>
      <c r="J165" s="29">
        <v>145</v>
      </c>
      <c r="K165" s="28">
        <v>0</v>
      </c>
      <c r="L165" s="27">
        <f>J165*24.3</f>
        <v>3523.5</v>
      </c>
      <c r="M165" s="14">
        <f>I165*25</f>
        <v>0</v>
      </c>
      <c r="N165" s="26">
        <f>K165*10</f>
        <v>0</v>
      </c>
      <c r="O165" s="14">
        <v>8824.01</v>
      </c>
      <c r="P165" s="14">
        <v>8470</v>
      </c>
      <c r="Q165" s="14">
        <f>L165+M165+N165+(O165+P165)*2</f>
        <v>38111.520000000004</v>
      </c>
      <c r="R165" s="14">
        <f>G165*15</f>
        <v>8910</v>
      </c>
      <c r="S165" s="3"/>
    </row>
    <row r="166" spans="1:19" hidden="1" outlineLevel="2" x14ac:dyDescent="0.25">
      <c r="A166" s="34">
        <v>3</v>
      </c>
      <c r="B166" s="33" t="s">
        <v>166</v>
      </c>
      <c r="C166" s="33" t="s">
        <v>171</v>
      </c>
      <c r="D166" s="33" t="s">
        <v>98</v>
      </c>
      <c r="E166" s="33" t="s">
        <v>170</v>
      </c>
      <c r="F166" s="32" t="s">
        <v>169</v>
      </c>
      <c r="G166" s="31">
        <v>1542</v>
      </c>
      <c r="H166" s="30"/>
      <c r="I166" s="29">
        <v>0</v>
      </c>
      <c r="J166" s="29">
        <v>261</v>
      </c>
      <c r="K166" s="28">
        <v>0</v>
      </c>
      <c r="L166" s="27">
        <f>J166*24.3</f>
        <v>6342.3</v>
      </c>
      <c r="M166" s="14">
        <f>I166*25</f>
        <v>0</v>
      </c>
      <c r="N166" s="26">
        <f>K166*10</f>
        <v>0</v>
      </c>
      <c r="O166" s="14">
        <v>0</v>
      </c>
      <c r="P166" s="14">
        <v>8470</v>
      </c>
      <c r="Q166" s="14">
        <f>L166+M166+N166+(O166+P166)*2</f>
        <v>23282.3</v>
      </c>
      <c r="R166" s="14">
        <f>G166*15</f>
        <v>23130</v>
      </c>
      <c r="S166" s="3"/>
    </row>
    <row r="167" spans="1:19" hidden="1" outlineLevel="2" x14ac:dyDescent="0.25">
      <c r="A167" s="34">
        <v>148</v>
      </c>
      <c r="B167" s="33" t="s">
        <v>166</v>
      </c>
      <c r="C167" s="33" t="s">
        <v>144</v>
      </c>
      <c r="D167" s="33" t="s">
        <v>124</v>
      </c>
      <c r="E167" s="33" t="s">
        <v>168</v>
      </c>
      <c r="F167" s="32" t="s">
        <v>167</v>
      </c>
      <c r="G167" s="31">
        <v>2528</v>
      </c>
      <c r="H167" s="30"/>
      <c r="I167" s="29">
        <v>226</v>
      </c>
      <c r="J167" s="29">
        <v>0</v>
      </c>
      <c r="K167" s="28">
        <v>0</v>
      </c>
      <c r="L167" s="27">
        <f>J167*24.3</f>
        <v>0</v>
      </c>
      <c r="M167" s="14">
        <f>I167*25</f>
        <v>5650</v>
      </c>
      <c r="N167" s="26">
        <f>K167*10</f>
        <v>0</v>
      </c>
      <c r="O167" s="14">
        <v>5473.7</v>
      </c>
      <c r="P167" s="14">
        <v>8470</v>
      </c>
      <c r="Q167" s="14">
        <f>L167+M167+N167+(O167+P167)*2</f>
        <v>33537.4</v>
      </c>
      <c r="R167" s="14">
        <f>G167*15</f>
        <v>37920</v>
      </c>
      <c r="S167" s="3"/>
    </row>
    <row r="168" spans="1:19" hidden="1" outlineLevel="2" x14ac:dyDescent="0.25">
      <c r="A168" s="34">
        <v>164</v>
      </c>
      <c r="B168" s="33" t="s">
        <v>166</v>
      </c>
      <c r="C168" s="33" t="s">
        <v>144</v>
      </c>
      <c r="D168" s="33" t="s">
        <v>38</v>
      </c>
      <c r="E168" s="33" t="s">
        <v>37</v>
      </c>
      <c r="F168" s="35" t="s">
        <v>165</v>
      </c>
      <c r="G168" s="31">
        <v>1023</v>
      </c>
      <c r="H168" s="30"/>
      <c r="I168" s="29">
        <v>113</v>
      </c>
      <c r="J168" s="29">
        <v>0</v>
      </c>
      <c r="K168" s="28">
        <v>0</v>
      </c>
      <c r="L168" s="27">
        <f>J168*24.3</f>
        <v>0</v>
      </c>
      <c r="M168" s="14">
        <f>I168*25</f>
        <v>2825</v>
      </c>
      <c r="N168" s="26">
        <f>K168*10</f>
        <v>0</v>
      </c>
      <c r="O168" s="14">
        <v>2183.56</v>
      </c>
      <c r="P168" s="25">
        <v>0</v>
      </c>
      <c r="Q168" s="14">
        <f>L168+M168+N168+(O168+P168)*2</f>
        <v>7192.12</v>
      </c>
      <c r="R168" s="14">
        <f>G168*15</f>
        <v>15345</v>
      </c>
      <c r="S168" s="3"/>
    </row>
    <row r="169" spans="1:19" s="7" customFormat="1" outlineLevel="1" collapsed="1" x14ac:dyDescent="0.25">
      <c r="A169" s="12"/>
      <c r="B169" s="11">
        <f>SUBTOTAL(3,B157:B168)</f>
        <v>12</v>
      </c>
      <c r="C169" s="11" t="str">
        <f>B168</f>
        <v>РЕС „Центральный”:</v>
      </c>
      <c r="D169" s="11"/>
      <c r="E169" s="11"/>
      <c r="F169" s="11"/>
      <c r="G169" s="10">
        <f>SUM(G157:G168)</f>
        <v>14842</v>
      </c>
      <c r="H169" s="10"/>
      <c r="I169" s="10">
        <f>SUM(I157:I168)</f>
        <v>402</v>
      </c>
      <c r="J169" s="10">
        <f>SUM(J157:J168)</f>
        <v>2000</v>
      </c>
      <c r="K169" s="10">
        <f>SUM(K157:K168)</f>
        <v>558</v>
      </c>
      <c r="L169" s="8">
        <f>SUM(L157:L168)</f>
        <v>48600</v>
      </c>
      <c r="M169" s="8">
        <f>SUM(M157:M168)</f>
        <v>10050</v>
      </c>
      <c r="N169" s="8">
        <f>SUM(N157:N168)</f>
        <v>5580</v>
      </c>
      <c r="O169" s="8">
        <f>SUM(O157:O168)</f>
        <v>79345.799999999988</v>
      </c>
      <c r="P169" s="8">
        <f>SUM(P157:P168)</f>
        <v>76230</v>
      </c>
      <c r="Q169" s="8">
        <f>SUM(Q157:Q168)</f>
        <v>375381.6</v>
      </c>
      <c r="R169" s="8">
        <f>SUM(R157:R168)</f>
        <v>222630</v>
      </c>
      <c r="S169" s="3"/>
    </row>
    <row r="170" spans="1:19" hidden="1" outlineLevel="2" x14ac:dyDescent="0.25">
      <c r="A170" s="34">
        <v>14</v>
      </c>
      <c r="B170" s="33" t="s">
        <v>145</v>
      </c>
      <c r="C170" s="33" t="s">
        <v>150</v>
      </c>
      <c r="D170" s="33" t="s">
        <v>164</v>
      </c>
      <c r="E170" s="33" t="s">
        <v>109</v>
      </c>
      <c r="F170" s="37" t="s">
        <v>163</v>
      </c>
      <c r="G170" s="31">
        <v>0</v>
      </c>
      <c r="H170" s="31">
        <v>152</v>
      </c>
      <c r="I170" s="29">
        <v>0</v>
      </c>
      <c r="J170" s="29">
        <v>831</v>
      </c>
      <c r="K170" s="28">
        <v>0</v>
      </c>
      <c r="L170" s="27">
        <f>J170*24.3</f>
        <v>20193.3</v>
      </c>
      <c r="M170" s="14">
        <f>I170*25</f>
        <v>0</v>
      </c>
      <c r="N170" s="26">
        <f>K170*10</f>
        <v>0</v>
      </c>
      <c r="O170" s="14">
        <v>20164.12</v>
      </c>
      <c r="P170" s="14">
        <v>8470</v>
      </c>
      <c r="Q170" s="14">
        <f>L170+M170+N170+(O170+P170)*2</f>
        <v>77461.539999999994</v>
      </c>
      <c r="R170" s="14">
        <f>G170*15</f>
        <v>0</v>
      </c>
      <c r="S170" s="3"/>
    </row>
    <row r="171" spans="1:19" hidden="1" outlineLevel="2" x14ac:dyDescent="0.25">
      <c r="A171" s="34">
        <v>45</v>
      </c>
      <c r="B171" s="33" t="s">
        <v>145</v>
      </c>
      <c r="C171" s="33" t="s">
        <v>150</v>
      </c>
      <c r="D171" s="33" t="s">
        <v>98</v>
      </c>
      <c r="E171" s="33" t="s">
        <v>162</v>
      </c>
      <c r="F171" s="37" t="s">
        <v>161</v>
      </c>
      <c r="G171" s="31">
        <v>1445</v>
      </c>
      <c r="H171" s="30"/>
      <c r="I171" s="29">
        <v>457</v>
      </c>
      <c r="J171" s="29">
        <v>0</v>
      </c>
      <c r="K171" s="28">
        <v>0</v>
      </c>
      <c r="L171" s="27">
        <f>J171*24.3</f>
        <v>0</v>
      </c>
      <c r="M171" s="14">
        <f>I171*25</f>
        <v>11425</v>
      </c>
      <c r="N171" s="26">
        <f>K171*10</f>
        <v>0</v>
      </c>
      <c r="O171" s="14">
        <v>0</v>
      </c>
      <c r="P171" s="14">
        <v>8470</v>
      </c>
      <c r="Q171" s="14">
        <f>L171+M171+N171+(O171+P171)*2</f>
        <v>28365</v>
      </c>
      <c r="R171" s="14">
        <f>G171*15</f>
        <v>21675</v>
      </c>
      <c r="S171" s="3"/>
    </row>
    <row r="172" spans="1:19" hidden="1" outlineLevel="2" x14ac:dyDescent="0.25">
      <c r="A172" s="34">
        <v>116</v>
      </c>
      <c r="B172" s="33" t="s">
        <v>145</v>
      </c>
      <c r="C172" s="33" t="s">
        <v>150</v>
      </c>
      <c r="D172" s="33" t="s">
        <v>24</v>
      </c>
      <c r="E172" s="33" t="s">
        <v>26</v>
      </c>
      <c r="F172" s="37" t="s">
        <v>160</v>
      </c>
      <c r="G172" s="31">
        <v>1373</v>
      </c>
      <c r="H172" s="30"/>
      <c r="I172" s="29">
        <v>28</v>
      </c>
      <c r="J172" s="29">
        <v>0</v>
      </c>
      <c r="K172" s="28">
        <v>265</v>
      </c>
      <c r="L172" s="27">
        <f>J172*24.3</f>
        <v>0</v>
      </c>
      <c r="M172" s="14">
        <f>I172*25</f>
        <v>700</v>
      </c>
      <c r="N172" s="26">
        <f>K172*10</f>
        <v>2650</v>
      </c>
      <c r="O172" s="14">
        <v>4042.12</v>
      </c>
      <c r="P172" s="14">
        <v>8470</v>
      </c>
      <c r="Q172" s="14">
        <f>L172+M172+N172+(O172+P172)*2</f>
        <v>28374.239999999998</v>
      </c>
      <c r="R172" s="14">
        <f>G172*15</f>
        <v>20595</v>
      </c>
      <c r="S172" s="3"/>
    </row>
    <row r="173" spans="1:19" hidden="1" outlineLevel="2" x14ac:dyDescent="0.25">
      <c r="A173" s="34">
        <v>43</v>
      </c>
      <c r="B173" s="33" t="s">
        <v>145</v>
      </c>
      <c r="C173" s="33" t="s">
        <v>3</v>
      </c>
      <c r="D173" s="33" t="s">
        <v>2</v>
      </c>
      <c r="E173" s="33" t="s">
        <v>8</v>
      </c>
      <c r="F173" s="37" t="s">
        <v>159</v>
      </c>
      <c r="G173" s="31">
        <v>9676</v>
      </c>
      <c r="H173" s="30"/>
      <c r="I173" s="29">
        <v>0</v>
      </c>
      <c r="J173" s="29">
        <v>1074</v>
      </c>
      <c r="K173" s="28">
        <v>0</v>
      </c>
      <c r="L173" s="27">
        <f>J173*24.3</f>
        <v>26098.2</v>
      </c>
      <c r="M173" s="14">
        <f>I173*25</f>
        <v>0</v>
      </c>
      <c r="N173" s="26">
        <f>K173*10</f>
        <v>0</v>
      </c>
      <c r="O173" s="14">
        <v>10444.34</v>
      </c>
      <c r="P173" s="25">
        <v>0</v>
      </c>
      <c r="Q173" s="14">
        <f>L173+M173+N173+(O173+P173)*2</f>
        <v>46986.880000000005</v>
      </c>
      <c r="R173" s="14">
        <f>G173*15</f>
        <v>145140</v>
      </c>
      <c r="S173" s="3"/>
    </row>
    <row r="174" spans="1:19" hidden="1" outlineLevel="2" x14ac:dyDescent="0.25">
      <c r="A174" s="34">
        <v>84</v>
      </c>
      <c r="B174" s="33" t="s">
        <v>145</v>
      </c>
      <c r="C174" s="33" t="s">
        <v>3</v>
      </c>
      <c r="D174" s="33" t="s">
        <v>2</v>
      </c>
      <c r="E174" s="33" t="s">
        <v>8</v>
      </c>
      <c r="F174" s="37" t="s">
        <v>158</v>
      </c>
      <c r="G174" s="31">
        <v>8931</v>
      </c>
      <c r="H174" s="30"/>
      <c r="I174" s="29">
        <v>0</v>
      </c>
      <c r="J174" s="29">
        <v>1008</v>
      </c>
      <c r="K174" s="28">
        <v>0</v>
      </c>
      <c r="L174" s="27">
        <f>J174*24.3</f>
        <v>24494.400000000001</v>
      </c>
      <c r="M174" s="14">
        <f>I174*25</f>
        <v>0</v>
      </c>
      <c r="N174" s="26">
        <f>K174*10</f>
        <v>0</v>
      </c>
      <c r="O174" s="14">
        <v>10532.32</v>
      </c>
      <c r="P174" s="25">
        <v>0</v>
      </c>
      <c r="Q174" s="14">
        <f>L174+M174+N174+(O174+P174)*2</f>
        <v>45559.040000000001</v>
      </c>
      <c r="R174" s="14">
        <f>G174*15</f>
        <v>133965</v>
      </c>
      <c r="S174" s="3"/>
    </row>
    <row r="175" spans="1:19" hidden="1" outlineLevel="2" x14ac:dyDescent="0.25">
      <c r="A175" s="34">
        <v>6</v>
      </c>
      <c r="B175" s="33" t="s">
        <v>145</v>
      </c>
      <c r="C175" s="33" t="s">
        <v>150</v>
      </c>
      <c r="D175" s="33" t="s">
        <v>110</v>
      </c>
      <c r="E175" s="33" t="s">
        <v>109</v>
      </c>
      <c r="F175" s="37" t="s">
        <v>157</v>
      </c>
      <c r="G175" s="31">
        <v>0</v>
      </c>
      <c r="H175" s="31">
        <v>202</v>
      </c>
      <c r="I175" s="29">
        <v>0</v>
      </c>
      <c r="J175" s="29">
        <v>1086</v>
      </c>
      <c r="K175" s="28">
        <v>0</v>
      </c>
      <c r="L175" s="27">
        <f>J175*24.3</f>
        <v>26389.8</v>
      </c>
      <c r="M175" s="14">
        <f>I175*25</f>
        <v>0</v>
      </c>
      <c r="N175" s="26">
        <f>K175*10</f>
        <v>0</v>
      </c>
      <c r="O175" s="14">
        <v>25527.81</v>
      </c>
      <c r="P175" s="14">
        <v>8470</v>
      </c>
      <c r="Q175" s="14">
        <f>L175+M175+N175+(O175+P175)*2</f>
        <v>94385.42</v>
      </c>
      <c r="R175" s="14">
        <f>G175*15</f>
        <v>0</v>
      </c>
      <c r="S175" s="3"/>
    </row>
    <row r="176" spans="1:19" hidden="1" outlineLevel="2" x14ac:dyDescent="0.25">
      <c r="A176" s="34">
        <v>88</v>
      </c>
      <c r="B176" s="33" t="s">
        <v>145</v>
      </c>
      <c r="C176" s="33" t="s">
        <v>150</v>
      </c>
      <c r="D176" s="33" t="s">
        <v>98</v>
      </c>
      <c r="E176" s="33" t="s">
        <v>156</v>
      </c>
      <c r="F176" s="32" t="s">
        <v>155</v>
      </c>
      <c r="G176" s="31">
        <v>2185</v>
      </c>
      <c r="H176" s="30"/>
      <c r="I176" s="29">
        <v>413</v>
      </c>
      <c r="J176" s="29">
        <v>0</v>
      </c>
      <c r="K176" s="28">
        <v>0</v>
      </c>
      <c r="L176" s="27">
        <f>J176*24.3</f>
        <v>0</v>
      </c>
      <c r="M176" s="14">
        <f>I176*25</f>
        <v>10325</v>
      </c>
      <c r="N176" s="26">
        <f>K176*10</f>
        <v>0</v>
      </c>
      <c r="O176" s="14">
        <v>0</v>
      </c>
      <c r="P176" s="14">
        <v>8470</v>
      </c>
      <c r="Q176" s="14">
        <f>L176+M176+N176+(O176+P176)*2</f>
        <v>27265</v>
      </c>
      <c r="R176" s="14">
        <f>G176*15</f>
        <v>32775</v>
      </c>
      <c r="S176" s="3"/>
    </row>
    <row r="177" spans="1:19" hidden="1" outlineLevel="2" x14ac:dyDescent="0.25">
      <c r="A177" s="34">
        <v>186</v>
      </c>
      <c r="B177" s="33" t="s">
        <v>145</v>
      </c>
      <c r="C177" s="33" t="s">
        <v>150</v>
      </c>
      <c r="D177" s="33" t="s">
        <v>87</v>
      </c>
      <c r="E177" s="33" t="s">
        <v>154</v>
      </c>
      <c r="F177" s="32" t="s">
        <v>153</v>
      </c>
      <c r="G177" s="31">
        <v>1686</v>
      </c>
      <c r="H177" s="30"/>
      <c r="I177" s="29">
        <v>0</v>
      </c>
      <c r="J177" s="29">
        <v>551</v>
      </c>
      <c r="K177" s="28">
        <v>0</v>
      </c>
      <c r="L177" s="27">
        <f>J177*24.3</f>
        <v>13389.300000000001</v>
      </c>
      <c r="M177" s="14">
        <f>I177*25</f>
        <v>0</v>
      </c>
      <c r="N177" s="26">
        <f>K177*10</f>
        <v>0</v>
      </c>
      <c r="O177" s="14">
        <v>11021.48</v>
      </c>
      <c r="P177" s="14">
        <v>8470</v>
      </c>
      <c r="Q177" s="14">
        <f>L177+M177+N177+(O177+P177)*2</f>
        <v>52372.26</v>
      </c>
      <c r="R177" s="14">
        <f>G177*15</f>
        <v>25290</v>
      </c>
      <c r="S177" s="3"/>
    </row>
    <row r="178" spans="1:19" hidden="1" outlineLevel="2" x14ac:dyDescent="0.25">
      <c r="A178" s="34">
        <v>213</v>
      </c>
      <c r="B178" s="33" t="s">
        <v>145</v>
      </c>
      <c r="C178" s="33" t="s">
        <v>150</v>
      </c>
      <c r="D178" s="33" t="s">
        <v>2</v>
      </c>
      <c r="E178" s="33" t="s">
        <v>90</v>
      </c>
      <c r="F178" s="32" t="s">
        <v>152</v>
      </c>
      <c r="G178" s="31">
        <v>1428</v>
      </c>
      <c r="H178" s="30"/>
      <c r="I178" s="29">
        <v>0</v>
      </c>
      <c r="J178" s="29">
        <v>327</v>
      </c>
      <c r="K178" s="28">
        <v>0</v>
      </c>
      <c r="L178" s="27">
        <f>J178*24.3</f>
        <v>7946.1</v>
      </c>
      <c r="M178" s="14">
        <f>I178*25</f>
        <v>0</v>
      </c>
      <c r="N178" s="26">
        <f>K178*10</f>
        <v>0</v>
      </c>
      <c r="O178" s="14">
        <v>6274.39</v>
      </c>
      <c r="P178" s="14">
        <v>8470</v>
      </c>
      <c r="Q178" s="14">
        <f>L178+M178+N178+(O178+P178)*2</f>
        <v>37434.879999999997</v>
      </c>
      <c r="R178" s="14">
        <f>G178*15</f>
        <v>21420</v>
      </c>
      <c r="S178" s="3"/>
    </row>
    <row r="179" spans="1:19" hidden="1" outlineLevel="2" x14ac:dyDescent="0.25">
      <c r="A179" s="34">
        <v>215</v>
      </c>
      <c r="B179" s="33" t="s">
        <v>145</v>
      </c>
      <c r="C179" s="33" t="s">
        <v>150</v>
      </c>
      <c r="D179" s="33" t="s">
        <v>2</v>
      </c>
      <c r="E179" s="33" t="s">
        <v>90</v>
      </c>
      <c r="F179" s="32" t="s">
        <v>151</v>
      </c>
      <c r="G179" s="31">
        <v>1471</v>
      </c>
      <c r="H179" s="30"/>
      <c r="I179" s="29">
        <v>0</v>
      </c>
      <c r="J179" s="29">
        <v>316</v>
      </c>
      <c r="K179" s="28">
        <v>0</v>
      </c>
      <c r="L179" s="27">
        <f>J179*24.3</f>
        <v>7678.8</v>
      </c>
      <c r="M179" s="14">
        <f>I179*25</f>
        <v>0</v>
      </c>
      <c r="N179" s="26">
        <f>K179*10</f>
        <v>0</v>
      </c>
      <c r="O179" s="14">
        <v>8824.01</v>
      </c>
      <c r="P179" s="14">
        <v>8470</v>
      </c>
      <c r="Q179" s="14">
        <f>L179+M179+N179+(O179+P179)*2</f>
        <v>42266.820000000007</v>
      </c>
      <c r="R179" s="14">
        <f>G179*15</f>
        <v>22065</v>
      </c>
      <c r="S179" s="3"/>
    </row>
    <row r="180" spans="1:19" hidden="1" outlineLevel="2" x14ac:dyDescent="0.25">
      <c r="A180" s="34">
        <v>226</v>
      </c>
      <c r="B180" s="33" t="s">
        <v>145</v>
      </c>
      <c r="C180" s="33" t="s">
        <v>150</v>
      </c>
      <c r="D180" s="33" t="s">
        <v>2</v>
      </c>
      <c r="E180" s="33" t="s">
        <v>90</v>
      </c>
      <c r="F180" s="32" t="s">
        <v>149</v>
      </c>
      <c r="G180" s="31">
        <v>1817</v>
      </c>
      <c r="H180" s="30"/>
      <c r="I180" s="29">
        <v>0</v>
      </c>
      <c r="J180" s="29">
        <v>383</v>
      </c>
      <c r="K180" s="28">
        <v>0</v>
      </c>
      <c r="L180" s="27">
        <f>J180*24.3</f>
        <v>9306.9</v>
      </c>
      <c r="M180" s="14">
        <f>I180*25</f>
        <v>0</v>
      </c>
      <c r="N180" s="26">
        <f>K180*10</f>
        <v>0</v>
      </c>
      <c r="O180" s="14">
        <v>6274.39</v>
      </c>
      <c r="P180" s="14">
        <v>8470</v>
      </c>
      <c r="Q180" s="14">
        <f>L180+M180+N180+(O180+P180)*2</f>
        <v>38795.68</v>
      </c>
      <c r="R180" s="14">
        <f>G180*15</f>
        <v>27255</v>
      </c>
      <c r="S180" s="3"/>
    </row>
    <row r="181" spans="1:19" hidden="1" outlineLevel="2" x14ac:dyDescent="0.25">
      <c r="A181" s="34">
        <v>137</v>
      </c>
      <c r="B181" s="33" t="s">
        <v>145</v>
      </c>
      <c r="C181" s="33" t="s">
        <v>144</v>
      </c>
      <c r="D181" s="33" t="s">
        <v>2</v>
      </c>
      <c r="E181" s="33" t="s">
        <v>119</v>
      </c>
      <c r="F181" s="32" t="s">
        <v>148</v>
      </c>
      <c r="G181" s="31">
        <v>1606</v>
      </c>
      <c r="H181" s="30"/>
      <c r="I181" s="29">
        <v>271</v>
      </c>
      <c r="J181" s="29">
        <v>0</v>
      </c>
      <c r="K181" s="28">
        <v>0</v>
      </c>
      <c r="L181" s="27">
        <f>J181*24.3</f>
        <v>0</v>
      </c>
      <c r="M181" s="14">
        <f>I181*25</f>
        <v>6775</v>
      </c>
      <c r="N181" s="26">
        <f>K181*10</f>
        <v>0</v>
      </c>
      <c r="O181" s="14">
        <v>10947.4</v>
      </c>
      <c r="P181" s="14">
        <v>8470</v>
      </c>
      <c r="Q181" s="14">
        <f>L181+M181+N181+(O181+P181)*2</f>
        <v>45609.8</v>
      </c>
      <c r="R181" s="14">
        <f>G181*15</f>
        <v>24090</v>
      </c>
      <c r="S181" s="3"/>
    </row>
    <row r="182" spans="1:19" hidden="1" outlineLevel="2" x14ac:dyDescent="0.25">
      <c r="A182" s="34">
        <v>139</v>
      </c>
      <c r="B182" s="33" t="s">
        <v>145</v>
      </c>
      <c r="C182" s="33" t="s">
        <v>144</v>
      </c>
      <c r="D182" s="33" t="s">
        <v>2</v>
      </c>
      <c r="E182" s="33" t="s">
        <v>119</v>
      </c>
      <c r="F182" s="32" t="s">
        <v>147</v>
      </c>
      <c r="G182" s="31">
        <v>1297</v>
      </c>
      <c r="H182" s="30"/>
      <c r="I182" s="29">
        <v>21</v>
      </c>
      <c r="J182" s="29">
        <v>0</v>
      </c>
      <c r="K182" s="28">
        <v>263</v>
      </c>
      <c r="L182" s="27">
        <f>J182*24.3</f>
        <v>0</v>
      </c>
      <c r="M182" s="14">
        <f>I182*25</f>
        <v>525</v>
      </c>
      <c r="N182" s="26">
        <f>K182*10</f>
        <v>2630</v>
      </c>
      <c r="O182" s="14">
        <v>10947.4</v>
      </c>
      <c r="P182" s="25">
        <v>0</v>
      </c>
      <c r="Q182" s="14">
        <f>L182+M182+N182+(O182+P182)*2</f>
        <v>25049.8</v>
      </c>
      <c r="R182" s="14">
        <f>G182*15</f>
        <v>19455</v>
      </c>
      <c r="S182" s="3"/>
    </row>
    <row r="183" spans="1:19" hidden="1" outlineLevel="2" x14ac:dyDescent="0.25">
      <c r="A183" s="34">
        <v>145</v>
      </c>
      <c r="B183" s="33" t="s">
        <v>145</v>
      </c>
      <c r="C183" s="33" t="s">
        <v>144</v>
      </c>
      <c r="D183" s="33" t="s">
        <v>2</v>
      </c>
      <c r="E183" s="33" t="s">
        <v>119</v>
      </c>
      <c r="F183" s="32" t="s">
        <v>146</v>
      </c>
      <c r="G183" s="31">
        <v>1655</v>
      </c>
      <c r="H183" s="30"/>
      <c r="I183" s="29">
        <v>32</v>
      </c>
      <c r="J183" s="29">
        <v>0</v>
      </c>
      <c r="K183" s="28">
        <v>336</v>
      </c>
      <c r="L183" s="27">
        <f>J183*24.3</f>
        <v>0</v>
      </c>
      <c r="M183" s="14">
        <f>I183*25</f>
        <v>800</v>
      </c>
      <c r="N183" s="26">
        <f>K183*10</f>
        <v>3360</v>
      </c>
      <c r="O183" s="14">
        <v>10947.4</v>
      </c>
      <c r="P183" s="25">
        <v>0</v>
      </c>
      <c r="Q183" s="14">
        <f>L183+M183+N183+(O183+P183)*2</f>
        <v>26054.799999999999</v>
      </c>
      <c r="R183" s="14">
        <f>G183*15</f>
        <v>24825</v>
      </c>
      <c r="S183" s="3"/>
    </row>
    <row r="184" spans="1:19" hidden="1" outlineLevel="2" x14ac:dyDescent="0.25">
      <c r="A184" s="34">
        <v>167</v>
      </c>
      <c r="B184" s="33" t="s">
        <v>145</v>
      </c>
      <c r="C184" s="33" t="s">
        <v>144</v>
      </c>
      <c r="D184" s="33" t="s">
        <v>143</v>
      </c>
      <c r="E184" s="33" t="s">
        <v>142</v>
      </c>
      <c r="F184" s="32" t="s">
        <v>141</v>
      </c>
      <c r="G184" s="31">
        <v>1438</v>
      </c>
      <c r="H184" s="30"/>
      <c r="I184" s="29">
        <v>149</v>
      </c>
      <c r="J184" s="29">
        <v>0</v>
      </c>
      <c r="K184" s="28">
        <v>0</v>
      </c>
      <c r="L184" s="27">
        <f>J184*24.3</f>
        <v>0</v>
      </c>
      <c r="M184" s="14">
        <f>I184*25</f>
        <v>3725</v>
      </c>
      <c r="N184" s="26">
        <f>K184*10</f>
        <v>0</v>
      </c>
      <c r="O184" s="14">
        <v>2183.56</v>
      </c>
      <c r="P184" s="25">
        <v>0</v>
      </c>
      <c r="Q184" s="14">
        <f>L184+M184+N184+(O184+P184)*2</f>
        <v>8092.12</v>
      </c>
      <c r="R184" s="14">
        <f>G184*15</f>
        <v>21570</v>
      </c>
      <c r="S184" s="3"/>
    </row>
    <row r="185" spans="1:19" s="7" customFormat="1" outlineLevel="1" collapsed="1" x14ac:dyDescent="0.25">
      <c r="A185" s="12"/>
      <c r="B185" s="11">
        <f>SUBTOTAL(3,B170:B184)</f>
        <v>15</v>
      </c>
      <c r="C185" s="11" t="str">
        <f>B184</f>
        <v>РЕС „Южный”:</v>
      </c>
      <c r="D185" s="11"/>
      <c r="E185" s="11"/>
      <c r="F185" s="11"/>
      <c r="G185" s="10">
        <f>SUM(G170:G184)</f>
        <v>36008</v>
      </c>
      <c r="H185" s="10"/>
      <c r="I185" s="10">
        <f>SUM(I170:I184)</f>
        <v>1371</v>
      </c>
      <c r="J185" s="10">
        <f>SUM(J170:J184)</f>
        <v>5576</v>
      </c>
      <c r="K185" s="10">
        <f>SUM(K170:K184)</f>
        <v>864</v>
      </c>
      <c r="L185" s="8">
        <f>SUM(L170:L184)</f>
        <v>135496.80000000002</v>
      </c>
      <c r="M185" s="8">
        <f>SUM(M170:M184)</f>
        <v>34275</v>
      </c>
      <c r="N185" s="8">
        <f>SUM(N170:N184)</f>
        <v>8640</v>
      </c>
      <c r="O185" s="8">
        <f>SUM(O170:O184)</f>
        <v>138130.74</v>
      </c>
      <c r="P185" s="8">
        <f>SUM(P170:P184)</f>
        <v>84700</v>
      </c>
      <c r="Q185" s="8">
        <f>SUM(Q170:Q184)</f>
        <v>624073.28000000014</v>
      </c>
      <c r="R185" s="8">
        <f>SUM(R170:R184)</f>
        <v>540120</v>
      </c>
      <c r="S185" s="3"/>
    </row>
    <row r="186" spans="1:19" hidden="1" outlineLevel="2" x14ac:dyDescent="0.25">
      <c r="A186" s="34">
        <v>56</v>
      </c>
      <c r="B186" s="33" t="s">
        <v>137</v>
      </c>
      <c r="C186" s="33" t="s">
        <v>140</v>
      </c>
      <c r="D186" s="33" t="s">
        <v>139</v>
      </c>
      <c r="E186" s="33" t="s">
        <v>29</v>
      </c>
      <c r="F186" s="32" t="s">
        <v>138</v>
      </c>
      <c r="G186" s="31">
        <v>3233</v>
      </c>
      <c r="H186" s="30"/>
      <c r="I186" s="29">
        <v>347</v>
      </c>
      <c r="J186" s="29">
        <v>0</v>
      </c>
      <c r="K186" s="28">
        <v>0</v>
      </c>
      <c r="L186" s="27">
        <f>J186*24.3</f>
        <v>0</v>
      </c>
      <c r="M186" s="14">
        <f>I186*25</f>
        <v>8675</v>
      </c>
      <c r="N186" s="26">
        <f>K186*10</f>
        <v>0</v>
      </c>
      <c r="O186" s="14">
        <v>12631.61</v>
      </c>
      <c r="P186" s="14">
        <v>8470</v>
      </c>
      <c r="Q186" s="14">
        <f>L186+M186+N186+(O186+P186)*2</f>
        <v>50878.22</v>
      </c>
      <c r="R186" s="14">
        <f>G186*15</f>
        <v>48495</v>
      </c>
      <c r="S186" s="3"/>
    </row>
    <row r="187" spans="1:19" hidden="1" outlineLevel="2" x14ac:dyDescent="0.25">
      <c r="A187" s="34">
        <v>73</v>
      </c>
      <c r="B187" s="33" t="s">
        <v>137</v>
      </c>
      <c r="C187" s="33" t="s">
        <v>136</v>
      </c>
      <c r="D187" s="33" t="s">
        <v>135</v>
      </c>
      <c r="E187" s="33" t="s">
        <v>29</v>
      </c>
      <c r="F187" s="32" t="s">
        <v>134</v>
      </c>
      <c r="G187" s="31">
        <v>3921</v>
      </c>
      <c r="H187" s="30"/>
      <c r="I187" s="29">
        <v>25</v>
      </c>
      <c r="J187" s="29">
        <v>0</v>
      </c>
      <c r="K187" s="28">
        <v>455</v>
      </c>
      <c r="L187" s="27">
        <f>J187*24.3</f>
        <v>0</v>
      </c>
      <c r="M187" s="14">
        <f>I187*25</f>
        <v>625</v>
      </c>
      <c r="N187" s="26">
        <f>K187*10</f>
        <v>4550</v>
      </c>
      <c r="O187" s="14">
        <v>12631.61</v>
      </c>
      <c r="P187" s="14">
        <v>8470</v>
      </c>
      <c r="Q187" s="14">
        <f>L187+M187+N187+(O187+P187)*2</f>
        <v>47378.22</v>
      </c>
      <c r="R187" s="14">
        <f>G187*15</f>
        <v>58815</v>
      </c>
      <c r="S187" s="3"/>
    </row>
    <row r="188" spans="1:19" s="7" customFormat="1" outlineLevel="1" collapsed="1" x14ac:dyDescent="0.25">
      <c r="A188" s="12"/>
      <c r="B188" s="11">
        <f>SUBTOTAL(3,B186:B187)</f>
        <v>2</v>
      </c>
      <c r="C188" s="11" t="str">
        <f>B187</f>
        <v>ТОВ " Київські енергетичні послуги "</v>
      </c>
      <c r="D188" s="11"/>
      <c r="E188" s="11"/>
      <c r="F188" s="11"/>
      <c r="G188" s="10">
        <f>SUM(G186:G187)</f>
        <v>7154</v>
      </c>
      <c r="H188" s="10"/>
      <c r="I188" s="10">
        <f>SUM(I186:I187)</f>
        <v>372</v>
      </c>
      <c r="J188" s="10">
        <f>SUM(J186:J187)</f>
        <v>0</v>
      </c>
      <c r="K188" s="10">
        <f>SUM(K186:K187)</f>
        <v>455</v>
      </c>
      <c r="L188" s="8">
        <f>SUM(L186:L187)</f>
        <v>0</v>
      </c>
      <c r="M188" s="8">
        <f>SUM(M186:M187)</f>
        <v>9300</v>
      </c>
      <c r="N188" s="8">
        <f>SUM(N186:N187)</f>
        <v>4550</v>
      </c>
      <c r="O188" s="8">
        <f>SUM(O186:O187)</f>
        <v>25263.22</v>
      </c>
      <c r="P188" s="8">
        <f>SUM(P186:P187)</f>
        <v>16940</v>
      </c>
      <c r="Q188" s="8">
        <f>SUM(Q186:Q187)</f>
        <v>98256.44</v>
      </c>
      <c r="R188" s="8">
        <f>SUM(R186:R187)</f>
        <v>107310</v>
      </c>
      <c r="S188" s="3"/>
    </row>
    <row r="189" spans="1:19" hidden="1" outlineLevel="2" x14ac:dyDescent="0.25">
      <c r="A189" s="34">
        <v>180</v>
      </c>
      <c r="B189" s="33" t="s">
        <v>129</v>
      </c>
      <c r="C189" s="33" t="s">
        <v>129</v>
      </c>
      <c r="D189" s="33" t="s">
        <v>133</v>
      </c>
      <c r="E189" s="33" t="s">
        <v>17</v>
      </c>
      <c r="F189" s="32" t="s">
        <v>132</v>
      </c>
      <c r="G189" s="31">
        <v>3330</v>
      </c>
      <c r="H189" s="30"/>
      <c r="I189" s="29">
        <v>0</v>
      </c>
      <c r="J189" s="29">
        <v>328</v>
      </c>
      <c r="K189" s="28">
        <v>0</v>
      </c>
      <c r="L189" s="27">
        <f>J189*24.3</f>
        <v>7970.4000000000005</v>
      </c>
      <c r="M189" s="14">
        <f>I189*25</f>
        <v>0</v>
      </c>
      <c r="N189" s="26">
        <f>K189*10</f>
        <v>0</v>
      </c>
      <c r="O189" s="14">
        <v>8854.0499999999993</v>
      </c>
      <c r="P189" s="14">
        <v>8470</v>
      </c>
      <c r="Q189" s="14">
        <f>L189+M189+N189+(O189+P189)*2</f>
        <v>42618.5</v>
      </c>
      <c r="R189" s="14">
        <f>G189*15</f>
        <v>49950</v>
      </c>
      <c r="S189" s="3"/>
    </row>
    <row r="190" spans="1:19" hidden="1" outlineLevel="2" x14ac:dyDescent="0.25">
      <c r="A190" s="34">
        <v>233</v>
      </c>
      <c r="B190" s="33" t="s">
        <v>129</v>
      </c>
      <c r="C190" s="33" t="s">
        <v>129</v>
      </c>
      <c r="D190" s="33" t="s">
        <v>128</v>
      </c>
      <c r="E190" s="33" t="s">
        <v>131</v>
      </c>
      <c r="F190" s="32" t="s">
        <v>130</v>
      </c>
      <c r="G190" s="31"/>
      <c r="H190" s="31">
        <v>16</v>
      </c>
      <c r="I190" s="29">
        <v>106</v>
      </c>
      <c r="J190" s="29">
        <v>0</v>
      </c>
      <c r="K190" s="28">
        <v>0</v>
      </c>
      <c r="L190" s="27">
        <f>J190*24.3</f>
        <v>0</v>
      </c>
      <c r="M190" s="14">
        <f>I190*25</f>
        <v>2650</v>
      </c>
      <c r="N190" s="26">
        <f>K190*10</f>
        <v>0</v>
      </c>
      <c r="O190" s="14">
        <v>44.54</v>
      </c>
      <c r="P190" s="14">
        <v>8470</v>
      </c>
      <c r="Q190" s="14">
        <f>L190+M190+N190+(O190+P190)*2</f>
        <v>19679.080000000002</v>
      </c>
      <c r="R190" s="14">
        <f>G190*15</f>
        <v>0</v>
      </c>
      <c r="S190" s="3"/>
    </row>
    <row r="191" spans="1:19" hidden="1" outlineLevel="2" x14ac:dyDescent="0.25">
      <c r="A191" s="34">
        <v>234</v>
      </c>
      <c r="B191" s="33" t="s">
        <v>129</v>
      </c>
      <c r="C191" s="33" t="s">
        <v>129</v>
      </c>
      <c r="D191" s="33" t="s">
        <v>128</v>
      </c>
      <c r="E191" s="33" t="s">
        <v>127</v>
      </c>
      <c r="F191" s="32" t="s">
        <v>126</v>
      </c>
      <c r="G191" s="31"/>
      <c r="H191" s="31">
        <v>38</v>
      </c>
      <c r="I191" s="29">
        <v>0</v>
      </c>
      <c r="J191" s="29">
        <v>186</v>
      </c>
      <c r="K191" s="28">
        <v>0</v>
      </c>
      <c r="L191" s="27">
        <f>J191*24.3</f>
        <v>4519.8</v>
      </c>
      <c r="M191" s="14">
        <f>I191*25</f>
        <v>0</v>
      </c>
      <c r="N191" s="26">
        <f>K191*10</f>
        <v>0</v>
      </c>
      <c r="O191" s="14">
        <v>2946.32</v>
      </c>
      <c r="P191" s="14">
        <v>8470</v>
      </c>
      <c r="Q191" s="14">
        <f>L191+M191+N191+(O191+P191)*2</f>
        <v>27352.44</v>
      </c>
      <c r="R191" s="14">
        <f>G191*15</f>
        <v>0</v>
      </c>
      <c r="S191" s="3"/>
    </row>
    <row r="192" spans="1:19" s="7" customFormat="1" outlineLevel="1" collapsed="1" x14ac:dyDescent="0.25">
      <c r="A192" s="12"/>
      <c r="B192" s="11">
        <f>SUBTOTAL(3,B189:B191)</f>
        <v>3</v>
      </c>
      <c r="C192" s="11" t="str">
        <f>B191</f>
        <v>Управление складского хозяйства</v>
      </c>
      <c r="D192" s="11"/>
      <c r="E192" s="11"/>
      <c r="F192" s="11"/>
      <c r="G192" s="10">
        <f>SUM(G189:G191)</f>
        <v>3330</v>
      </c>
      <c r="H192" s="10"/>
      <c r="I192" s="10">
        <f>SUM(I189:I191)</f>
        <v>106</v>
      </c>
      <c r="J192" s="10">
        <f>SUM(J189:J191)</f>
        <v>514</v>
      </c>
      <c r="K192" s="10">
        <f>SUM(K189:K191)</f>
        <v>0</v>
      </c>
      <c r="L192" s="8">
        <f>SUM(L189:L191)</f>
        <v>12490.2</v>
      </c>
      <c r="M192" s="8">
        <f>SUM(M189:M191)</f>
        <v>2650</v>
      </c>
      <c r="N192" s="8">
        <f>SUM(N189:N191)</f>
        <v>0</v>
      </c>
      <c r="O192" s="8">
        <f>SUM(O189:O191)</f>
        <v>11844.91</v>
      </c>
      <c r="P192" s="8">
        <f>SUM(P189:P191)</f>
        <v>25410</v>
      </c>
      <c r="Q192" s="8">
        <f>SUM(Q189:Q191)</f>
        <v>89650.02</v>
      </c>
      <c r="R192" s="8">
        <f>SUM(R189:R191)</f>
        <v>49950</v>
      </c>
      <c r="S192" s="3"/>
    </row>
    <row r="193" spans="1:19" hidden="1" outlineLevel="2" x14ac:dyDescent="0.25">
      <c r="A193" s="34">
        <v>205</v>
      </c>
      <c r="B193" s="33" t="s">
        <v>68</v>
      </c>
      <c r="C193" s="33" t="s">
        <v>125</v>
      </c>
      <c r="D193" s="33" t="s">
        <v>124</v>
      </c>
      <c r="E193" s="33" t="s">
        <v>123</v>
      </c>
      <c r="F193" s="32" t="s">
        <v>122</v>
      </c>
      <c r="G193" s="31">
        <v>2100</v>
      </c>
      <c r="H193" s="30"/>
      <c r="I193" s="29">
        <v>198</v>
      </c>
      <c r="J193" s="29">
        <v>0</v>
      </c>
      <c r="K193" s="28">
        <v>0</v>
      </c>
      <c r="L193" s="27">
        <f>J193*24.3</f>
        <v>0</v>
      </c>
      <c r="M193" s="14">
        <f>I193*25</f>
        <v>4950</v>
      </c>
      <c r="N193" s="26">
        <f>K193*10</f>
        <v>0</v>
      </c>
      <c r="O193" s="14">
        <v>4256.5200000000004</v>
      </c>
      <c r="P193" s="25">
        <v>0</v>
      </c>
      <c r="Q193" s="14">
        <f>L193+M193+N193+(O193+P193)*2</f>
        <v>13463.04</v>
      </c>
      <c r="R193" s="14">
        <f>G193*15</f>
        <v>31500</v>
      </c>
      <c r="S193" s="3"/>
    </row>
    <row r="194" spans="1:19" hidden="1" outlineLevel="2" x14ac:dyDescent="0.25">
      <c r="A194" s="34">
        <v>63</v>
      </c>
      <c r="B194" s="33" t="s">
        <v>68</v>
      </c>
      <c r="C194" s="33" t="s">
        <v>120</v>
      </c>
      <c r="D194" s="33" t="s">
        <v>11</v>
      </c>
      <c r="E194" s="33" t="s">
        <v>10</v>
      </c>
      <c r="F194" s="32" t="s">
        <v>121</v>
      </c>
      <c r="G194" s="31">
        <v>1990</v>
      </c>
      <c r="H194" s="30"/>
      <c r="I194" s="29">
        <v>40</v>
      </c>
      <c r="J194" s="29">
        <v>0</v>
      </c>
      <c r="K194" s="28">
        <v>238</v>
      </c>
      <c r="L194" s="27">
        <f>J194*24.3</f>
        <v>0</v>
      </c>
      <c r="M194" s="14">
        <f>I194*25</f>
        <v>1000</v>
      </c>
      <c r="N194" s="26">
        <f>K194*10</f>
        <v>2380</v>
      </c>
      <c r="O194" s="14">
        <v>2463.34</v>
      </c>
      <c r="P194" s="14">
        <v>8470</v>
      </c>
      <c r="Q194" s="14">
        <f>L194+M194+N194+(O194+P194)*2</f>
        <v>25246.68</v>
      </c>
      <c r="R194" s="14">
        <f>G194*15</f>
        <v>29850</v>
      </c>
      <c r="S194" s="3"/>
    </row>
    <row r="195" spans="1:19" hidden="1" outlineLevel="2" x14ac:dyDescent="0.25">
      <c r="A195" s="34">
        <v>141</v>
      </c>
      <c r="B195" s="33" t="s">
        <v>68</v>
      </c>
      <c r="C195" s="33" t="s">
        <v>120</v>
      </c>
      <c r="D195" s="33" t="s">
        <v>2</v>
      </c>
      <c r="E195" s="33" t="s">
        <v>119</v>
      </c>
      <c r="F195" s="32" t="s">
        <v>118</v>
      </c>
      <c r="G195" s="31">
        <v>3790</v>
      </c>
      <c r="H195" s="30"/>
      <c r="I195" s="29">
        <v>43</v>
      </c>
      <c r="J195" s="29">
        <v>0</v>
      </c>
      <c r="K195" s="28">
        <v>784</v>
      </c>
      <c r="L195" s="27">
        <f>J195*24.3</f>
        <v>0</v>
      </c>
      <c r="M195" s="14">
        <f>I195*25</f>
        <v>1075</v>
      </c>
      <c r="N195" s="26">
        <f>K195*10</f>
        <v>7840</v>
      </c>
      <c r="O195" s="14">
        <v>10947.4</v>
      </c>
      <c r="P195" s="14">
        <v>8470</v>
      </c>
      <c r="Q195" s="14">
        <f>L195+M195+N195+(O195+P195)*2</f>
        <v>47749.8</v>
      </c>
      <c r="R195" s="14">
        <f>G195*15</f>
        <v>56850</v>
      </c>
      <c r="S195" s="3"/>
    </row>
    <row r="196" spans="1:19" hidden="1" outlineLevel="2" x14ac:dyDescent="0.25">
      <c r="A196" s="34">
        <v>34</v>
      </c>
      <c r="B196" s="33" t="s">
        <v>68</v>
      </c>
      <c r="C196" s="33" t="s">
        <v>47</v>
      </c>
      <c r="D196" s="33" t="s">
        <v>2</v>
      </c>
      <c r="E196" s="33" t="s">
        <v>90</v>
      </c>
      <c r="F196" s="32" t="s">
        <v>117</v>
      </c>
      <c r="G196" s="31">
        <v>3663</v>
      </c>
      <c r="H196" s="30"/>
      <c r="I196" s="29">
        <v>0</v>
      </c>
      <c r="J196" s="29">
        <v>872</v>
      </c>
      <c r="K196" s="28">
        <v>0</v>
      </c>
      <c r="L196" s="27">
        <f>J196*24.3</f>
        <v>21189.600000000002</v>
      </c>
      <c r="M196" s="14">
        <f>I196*25</f>
        <v>0</v>
      </c>
      <c r="N196" s="26">
        <f>K196*10</f>
        <v>0</v>
      </c>
      <c r="O196" s="14">
        <v>7091.69</v>
      </c>
      <c r="P196" s="14">
        <v>8470</v>
      </c>
      <c r="Q196" s="14">
        <f>L196+M196+N196+(O196+P196)*2</f>
        <v>52312.979999999996</v>
      </c>
      <c r="R196" s="14">
        <f>G196*15</f>
        <v>54945</v>
      </c>
      <c r="S196" s="3"/>
    </row>
    <row r="197" spans="1:19" hidden="1" outlineLevel="2" x14ac:dyDescent="0.25">
      <c r="A197" s="34">
        <v>35</v>
      </c>
      <c r="B197" s="33" t="s">
        <v>68</v>
      </c>
      <c r="C197" s="33" t="s">
        <v>47</v>
      </c>
      <c r="D197" s="33" t="s">
        <v>2</v>
      </c>
      <c r="E197" s="33" t="s">
        <v>90</v>
      </c>
      <c r="F197" s="32" t="s">
        <v>116</v>
      </c>
      <c r="G197" s="31">
        <v>3537</v>
      </c>
      <c r="H197" s="30"/>
      <c r="I197" s="29">
        <v>0</v>
      </c>
      <c r="J197" s="29">
        <v>827</v>
      </c>
      <c r="K197" s="28">
        <v>0</v>
      </c>
      <c r="L197" s="27">
        <f>J197*24.3</f>
        <v>20096.100000000002</v>
      </c>
      <c r="M197" s="14">
        <f>I197*25</f>
        <v>0</v>
      </c>
      <c r="N197" s="26">
        <f>K197*10</f>
        <v>0</v>
      </c>
      <c r="O197" s="14">
        <v>7091.69</v>
      </c>
      <c r="P197" s="14">
        <v>8470</v>
      </c>
      <c r="Q197" s="14">
        <f>L197+M197+N197+(O197+P197)*2</f>
        <v>51219.479999999996</v>
      </c>
      <c r="R197" s="14">
        <f>G197*15</f>
        <v>53055</v>
      </c>
      <c r="S197" s="3"/>
    </row>
    <row r="198" spans="1:19" hidden="1" outlineLevel="2" x14ac:dyDescent="0.25">
      <c r="A198" s="34">
        <v>132</v>
      </c>
      <c r="B198" s="33" t="s">
        <v>68</v>
      </c>
      <c r="C198" s="33" t="s">
        <v>47</v>
      </c>
      <c r="D198" s="33" t="s">
        <v>2</v>
      </c>
      <c r="E198" s="33" t="s">
        <v>90</v>
      </c>
      <c r="F198" s="32" t="s">
        <v>115</v>
      </c>
      <c r="G198" s="31">
        <v>1078</v>
      </c>
      <c r="H198" s="30"/>
      <c r="I198" s="29">
        <v>0</v>
      </c>
      <c r="J198" s="29">
        <v>240</v>
      </c>
      <c r="K198" s="28">
        <v>0</v>
      </c>
      <c r="L198" s="27">
        <f>J198*24.3</f>
        <v>5832</v>
      </c>
      <c r="M198" s="14">
        <f>I198*25</f>
        <v>0</v>
      </c>
      <c r="N198" s="26">
        <f>K198*10</f>
        <v>0</v>
      </c>
      <c r="O198" s="14">
        <v>6387.76</v>
      </c>
      <c r="P198" s="14">
        <v>8470</v>
      </c>
      <c r="Q198" s="14">
        <f>L198+M198+N198+(O198+P198)*2</f>
        <v>35547.520000000004</v>
      </c>
      <c r="R198" s="14">
        <f>G198*15</f>
        <v>16170</v>
      </c>
      <c r="S198" s="3"/>
    </row>
    <row r="199" spans="1:19" hidden="1" outlineLevel="2" x14ac:dyDescent="0.25">
      <c r="A199" s="34">
        <v>170</v>
      </c>
      <c r="B199" s="33" t="s">
        <v>68</v>
      </c>
      <c r="C199" s="33" t="s">
        <v>47</v>
      </c>
      <c r="D199" s="33" t="s">
        <v>2</v>
      </c>
      <c r="E199" s="33" t="s">
        <v>90</v>
      </c>
      <c r="F199" s="32" t="s">
        <v>114</v>
      </c>
      <c r="G199" s="31">
        <v>481</v>
      </c>
      <c r="H199" s="30"/>
      <c r="I199" s="29">
        <v>0</v>
      </c>
      <c r="J199" s="29">
        <v>149</v>
      </c>
      <c r="K199" s="28">
        <v>0</v>
      </c>
      <c r="L199" s="27">
        <f>J199*24.3</f>
        <v>3620.7000000000003</v>
      </c>
      <c r="M199" s="14">
        <f>I199*25</f>
        <v>0</v>
      </c>
      <c r="N199" s="26">
        <f>K199*10</f>
        <v>0</v>
      </c>
      <c r="O199" s="14">
        <v>4349.18</v>
      </c>
      <c r="P199" s="14">
        <v>8470</v>
      </c>
      <c r="Q199" s="14">
        <f>L199+M199+N199+(O199+P199)*2</f>
        <v>29259.06</v>
      </c>
      <c r="R199" s="14">
        <f>G199*15</f>
        <v>7215</v>
      </c>
      <c r="S199" s="3"/>
    </row>
    <row r="200" spans="1:19" hidden="1" outlineLevel="2" x14ac:dyDescent="0.25">
      <c r="A200" s="34">
        <v>110</v>
      </c>
      <c r="B200" s="33" t="s">
        <v>68</v>
      </c>
      <c r="C200" s="33" t="s">
        <v>113</v>
      </c>
      <c r="D200" s="33" t="s">
        <v>2</v>
      </c>
      <c r="E200" s="33" t="s">
        <v>112</v>
      </c>
      <c r="F200" s="32" t="s">
        <v>111</v>
      </c>
      <c r="G200" s="31">
        <v>824</v>
      </c>
      <c r="H200" s="30"/>
      <c r="I200" s="29">
        <v>0</v>
      </c>
      <c r="J200" s="29">
        <v>196</v>
      </c>
      <c r="K200" s="28">
        <v>0</v>
      </c>
      <c r="L200" s="27">
        <f>J200*24.3</f>
        <v>4762.8</v>
      </c>
      <c r="M200" s="14">
        <f>I200*25</f>
        <v>0</v>
      </c>
      <c r="N200" s="26">
        <f>K200*10</f>
        <v>0</v>
      </c>
      <c r="O200" s="14">
        <v>4349.18</v>
      </c>
      <c r="P200" s="14">
        <v>8470</v>
      </c>
      <c r="Q200" s="14">
        <f>L200+M200+N200+(O200+P200)*2</f>
        <v>30401.16</v>
      </c>
      <c r="R200" s="14">
        <f>G200*15</f>
        <v>12360</v>
      </c>
      <c r="S200" s="3"/>
    </row>
    <row r="201" spans="1:19" hidden="1" outlineLevel="2" x14ac:dyDescent="0.25">
      <c r="A201" s="34">
        <v>8</v>
      </c>
      <c r="B201" s="33" t="s">
        <v>68</v>
      </c>
      <c r="C201" s="33" t="s">
        <v>95</v>
      </c>
      <c r="D201" s="33" t="s">
        <v>110</v>
      </c>
      <c r="E201" s="33" t="s">
        <v>109</v>
      </c>
      <c r="F201" s="32" t="s">
        <v>108</v>
      </c>
      <c r="G201" s="31"/>
      <c r="H201" s="31">
        <v>372</v>
      </c>
      <c r="I201" s="29">
        <v>0</v>
      </c>
      <c r="J201" s="29">
        <v>2475</v>
      </c>
      <c r="K201" s="28">
        <v>0</v>
      </c>
      <c r="L201" s="27">
        <f>J201*24.3</f>
        <v>60142.5</v>
      </c>
      <c r="M201" s="14">
        <f>I201*25</f>
        <v>0</v>
      </c>
      <c r="N201" s="26">
        <f>K201*10</f>
        <v>0</v>
      </c>
      <c r="O201" s="14">
        <v>11404.72</v>
      </c>
      <c r="P201" s="14">
        <v>8470</v>
      </c>
      <c r="Q201" s="14">
        <f>L201+M201+N201+(O201+P201)*2</f>
        <v>99891.94</v>
      </c>
      <c r="R201" s="14">
        <f>G201*15</f>
        <v>0</v>
      </c>
      <c r="S201" s="3"/>
    </row>
    <row r="202" spans="1:19" hidden="1" outlineLevel="2" x14ac:dyDescent="0.25">
      <c r="A202" s="34">
        <v>28</v>
      </c>
      <c r="B202" s="33" t="s">
        <v>68</v>
      </c>
      <c r="C202" s="33" t="s">
        <v>95</v>
      </c>
      <c r="D202" s="33" t="s">
        <v>94</v>
      </c>
      <c r="E202" s="33" t="s">
        <v>107</v>
      </c>
      <c r="F202" s="32" t="s">
        <v>106</v>
      </c>
      <c r="G202" s="31">
        <v>261</v>
      </c>
      <c r="H202" s="30"/>
      <c r="I202" s="29">
        <v>150</v>
      </c>
      <c r="J202" s="29">
        <v>1476</v>
      </c>
      <c r="K202" s="28">
        <v>0</v>
      </c>
      <c r="L202" s="27">
        <f>J202*24.3</f>
        <v>35866.800000000003</v>
      </c>
      <c r="M202" s="14">
        <f>I202*25</f>
        <v>3750</v>
      </c>
      <c r="N202" s="26">
        <f>K202*10</f>
        <v>0</v>
      </c>
      <c r="O202" s="14">
        <v>0</v>
      </c>
      <c r="P202" s="14">
        <v>8470</v>
      </c>
      <c r="Q202" s="14">
        <f>L202+M202+N202+(O202+P202)*2</f>
        <v>56556.800000000003</v>
      </c>
      <c r="R202" s="14">
        <f>G202*15</f>
        <v>3915</v>
      </c>
      <c r="S202" s="3"/>
    </row>
    <row r="203" spans="1:19" hidden="1" outlineLevel="2" x14ac:dyDescent="0.25">
      <c r="A203" s="34">
        <v>91</v>
      </c>
      <c r="B203" s="33" t="s">
        <v>68</v>
      </c>
      <c r="C203" s="33" t="s">
        <v>95</v>
      </c>
      <c r="D203" s="33" t="s">
        <v>94</v>
      </c>
      <c r="E203" s="33" t="s">
        <v>105</v>
      </c>
      <c r="F203" s="32" t="s">
        <v>104</v>
      </c>
      <c r="G203" s="31">
        <v>547</v>
      </c>
      <c r="H203" s="30"/>
      <c r="I203" s="29">
        <v>306</v>
      </c>
      <c r="J203" s="29">
        <v>6972</v>
      </c>
      <c r="K203" s="28">
        <v>0</v>
      </c>
      <c r="L203" s="27">
        <f>J203*24.3</f>
        <v>169419.6</v>
      </c>
      <c r="M203" s="14">
        <f>I203*25</f>
        <v>7650</v>
      </c>
      <c r="N203" s="26">
        <f>K203*10</f>
        <v>0</v>
      </c>
      <c r="O203" s="14">
        <v>0</v>
      </c>
      <c r="P203" s="14">
        <v>8470</v>
      </c>
      <c r="Q203" s="14">
        <f>L203+M203+N203+(O203+P203)*2</f>
        <v>194009.60000000001</v>
      </c>
      <c r="R203" s="14">
        <f>G203*15</f>
        <v>8205</v>
      </c>
      <c r="S203" s="3"/>
    </row>
    <row r="204" spans="1:19" hidden="1" outlineLevel="2" x14ac:dyDescent="0.25">
      <c r="A204" s="34">
        <v>93</v>
      </c>
      <c r="B204" s="33" t="s">
        <v>68</v>
      </c>
      <c r="C204" s="33" t="s">
        <v>95</v>
      </c>
      <c r="D204" s="33" t="s">
        <v>103</v>
      </c>
      <c r="E204" s="33" t="s">
        <v>102</v>
      </c>
      <c r="F204" s="32" t="s">
        <v>101</v>
      </c>
      <c r="G204" s="31">
        <v>4408</v>
      </c>
      <c r="H204" s="30"/>
      <c r="I204" s="29">
        <v>0</v>
      </c>
      <c r="J204" s="29">
        <v>1478</v>
      </c>
      <c r="K204" s="28">
        <v>0</v>
      </c>
      <c r="L204" s="27">
        <f>J204*24.3</f>
        <v>35915.4</v>
      </c>
      <c r="M204" s="14">
        <f>I204*25</f>
        <v>0</v>
      </c>
      <c r="N204" s="26">
        <f>K204*10</f>
        <v>0</v>
      </c>
      <c r="O204" s="14">
        <v>10683.7</v>
      </c>
      <c r="P204" s="14">
        <v>8470</v>
      </c>
      <c r="Q204" s="14">
        <f>L204+M204+N204+(O204+P204)*2</f>
        <v>74222.8</v>
      </c>
      <c r="R204" s="14">
        <f>G204*15</f>
        <v>66120</v>
      </c>
      <c r="S204" s="3"/>
    </row>
    <row r="205" spans="1:19" hidden="1" outlineLevel="2" x14ac:dyDescent="0.25">
      <c r="A205" s="34">
        <v>105</v>
      </c>
      <c r="B205" s="33" t="s">
        <v>68</v>
      </c>
      <c r="C205" s="33" t="s">
        <v>95</v>
      </c>
      <c r="D205" s="33" t="s">
        <v>98</v>
      </c>
      <c r="E205" s="33" t="s">
        <v>100</v>
      </c>
      <c r="F205" s="32" t="s">
        <v>99</v>
      </c>
      <c r="G205" s="31">
        <v>4995</v>
      </c>
      <c r="H205" s="30"/>
      <c r="I205" s="29">
        <v>0</v>
      </c>
      <c r="J205" s="29">
        <v>703</v>
      </c>
      <c r="K205" s="28">
        <v>0</v>
      </c>
      <c r="L205" s="27">
        <f>J205*24.3</f>
        <v>17082.900000000001</v>
      </c>
      <c r="M205" s="14">
        <f>I205*25</f>
        <v>0</v>
      </c>
      <c r="N205" s="26">
        <f>K205*10</f>
        <v>0</v>
      </c>
      <c r="O205" s="14">
        <v>3217.95</v>
      </c>
      <c r="P205" s="14">
        <v>8470</v>
      </c>
      <c r="Q205" s="14">
        <f>L205+M205+N205+(O205+P205)*2</f>
        <v>40458.800000000003</v>
      </c>
      <c r="R205" s="14">
        <f>G205*15</f>
        <v>74925</v>
      </c>
      <c r="S205" s="3"/>
    </row>
    <row r="206" spans="1:19" hidden="1" outlineLevel="2" x14ac:dyDescent="0.25">
      <c r="A206" s="34">
        <v>159</v>
      </c>
      <c r="B206" s="33" t="s">
        <v>68</v>
      </c>
      <c r="C206" s="33" t="s">
        <v>95</v>
      </c>
      <c r="D206" s="33" t="s">
        <v>98</v>
      </c>
      <c r="E206" s="33" t="s">
        <v>97</v>
      </c>
      <c r="F206" s="32" t="s">
        <v>96</v>
      </c>
      <c r="G206" s="31">
        <v>1163</v>
      </c>
      <c r="H206" s="30"/>
      <c r="I206" s="29">
        <v>238</v>
      </c>
      <c r="J206" s="29">
        <v>0</v>
      </c>
      <c r="K206" s="28">
        <v>0</v>
      </c>
      <c r="L206" s="27">
        <f>J206*24.3</f>
        <v>0</v>
      </c>
      <c r="M206" s="14">
        <f>I206*25</f>
        <v>5950</v>
      </c>
      <c r="N206" s="26">
        <f>K206*10</f>
        <v>0</v>
      </c>
      <c r="O206" s="14">
        <v>0</v>
      </c>
      <c r="P206" s="14">
        <v>8470</v>
      </c>
      <c r="Q206" s="14">
        <f>L206+M206+N206+(O206+P206)*2</f>
        <v>22890</v>
      </c>
      <c r="R206" s="14">
        <f>G206*15</f>
        <v>17445</v>
      </c>
      <c r="S206" s="3"/>
    </row>
    <row r="207" spans="1:19" hidden="1" outlineLevel="2" x14ac:dyDescent="0.25">
      <c r="A207" s="34">
        <v>210</v>
      </c>
      <c r="B207" s="33" t="s">
        <v>68</v>
      </c>
      <c r="C207" s="33" t="s">
        <v>95</v>
      </c>
      <c r="D207" s="33" t="s">
        <v>94</v>
      </c>
      <c r="E207" s="33" t="s">
        <v>93</v>
      </c>
      <c r="F207" s="32" t="s">
        <v>92</v>
      </c>
      <c r="G207" s="31">
        <v>112</v>
      </c>
      <c r="H207" s="30"/>
      <c r="I207" s="29">
        <v>55</v>
      </c>
      <c r="J207" s="29">
        <v>1092</v>
      </c>
      <c r="K207" s="28">
        <v>0</v>
      </c>
      <c r="L207" s="27">
        <f>J207*24.3</f>
        <v>26535.600000000002</v>
      </c>
      <c r="M207" s="14">
        <f>I207*25</f>
        <v>1375</v>
      </c>
      <c r="N207" s="26">
        <f>K207*10</f>
        <v>0</v>
      </c>
      <c r="O207" s="14">
        <v>0</v>
      </c>
      <c r="P207" s="14">
        <v>8470</v>
      </c>
      <c r="Q207" s="14">
        <f>L207+M207+N207+(O207+P207)*2</f>
        <v>44850.600000000006</v>
      </c>
      <c r="R207" s="14">
        <f>G207*15</f>
        <v>1680</v>
      </c>
      <c r="S207" s="3"/>
    </row>
    <row r="208" spans="1:19" hidden="1" outlineLevel="2" x14ac:dyDescent="0.25">
      <c r="A208" s="34">
        <v>115</v>
      </c>
      <c r="B208" s="33" t="s">
        <v>68</v>
      </c>
      <c r="C208" s="33" t="s">
        <v>88</v>
      </c>
      <c r="D208" s="33" t="s">
        <v>2</v>
      </c>
      <c r="E208" s="33" t="s">
        <v>90</v>
      </c>
      <c r="F208" s="32" t="s">
        <v>91</v>
      </c>
      <c r="G208" s="31">
        <v>1566</v>
      </c>
      <c r="H208" s="30"/>
      <c r="I208" s="29">
        <v>0</v>
      </c>
      <c r="J208" s="29">
        <v>339</v>
      </c>
      <c r="K208" s="28">
        <v>0</v>
      </c>
      <c r="L208" s="27">
        <f>J208*24.3</f>
        <v>8237.7000000000007</v>
      </c>
      <c r="M208" s="14">
        <f>I208*25</f>
        <v>0</v>
      </c>
      <c r="N208" s="26">
        <f>K208*10</f>
        <v>0</v>
      </c>
      <c r="O208" s="14">
        <v>7965.74</v>
      </c>
      <c r="P208" s="14">
        <v>8470</v>
      </c>
      <c r="Q208" s="14">
        <f>L208+M208+N208+(O208+P208)*2</f>
        <v>41109.179999999993</v>
      </c>
      <c r="R208" s="14">
        <f>G208*15</f>
        <v>23490</v>
      </c>
      <c r="S208" s="3"/>
    </row>
    <row r="209" spans="1:19" hidden="1" outlineLevel="2" x14ac:dyDescent="0.25">
      <c r="A209" s="34">
        <v>133</v>
      </c>
      <c r="B209" s="33" t="s">
        <v>68</v>
      </c>
      <c r="C209" s="33" t="s">
        <v>88</v>
      </c>
      <c r="D209" s="33" t="s">
        <v>2</v>
      </c>
      <c r="E209" s="33" t="s">
        <v>90</v>
      </c>
      <c r="F209" s="32" t="s">
        <v>89</v>
      </c>
      <c r="G209" s="31">
        <v>3531</v>
      </c>
      <c r="H209" s="30"/>
      <c r="I209" s="29">
        <v>0</v>
      </c>
      <c r="J209" s="29">
        <v>764</v>
      </c>
      <c r="K209" s="28">
        <v>0</v>
      </c>
      <c r="L209" s="27">
        <f>J209*24.3</f>
        <v>18565.2</v>
      </c>
      <c r="M209" s="14">
        <f>I209*25</f>
        <v>0</v>
      </c>
      <c r="N209" s="26">
        <f>K209*10</f>
        <v>0</v>
      </c>
      <c r="O209" s="14">
        <v>6387.76</v>
      </c>
      <c r="P209" s="14">
        <v>8470</v>
      </c>
      <c r="Q209" s="14">
        <f>L209+M209+N209+(O209+P209)*2</f>
        <v>48280.72</v>
      </c>
      <c r="R209" s="14">
        <f>G209*15</f>
        <v>52965</v>
      </c>
      <c r="S209" s="3"/>
    </row>
    <row r="210" spans="1:19" hidden="1" outlineLevel="2" x14ac:dyDescent="0.25">
      <c r="A210" s="34">
        <v>174</v>
      </c>
      <c r="B210" s="33" t="s">
        <v>68</v>
      </c>
      <c r="C210" s="33" t="s">
        <v>88</v>
      </c>
      <c r="D210" s="33" t="s">
        <v>87</v>
      </c>
      <c r="E210" s="33" t="s">
        <v>86</v>
      </c>
      <c r="F210" s="32" t="s">
        <v>85</v>
      </c>
      <c r="G210" s="31">
        <v>3075</v>
      </c>
      <c r="H210" s="30"/>
      <c r="I210" s="29">
        <v>0</v>
      </c>
      <c r="J210" s="29">
        <v>937</v>
      </c>
      <c r="K210" s="28">
        <v>0</v>
      </c>
      <c r="L210" s="27">
        <f>J210*24.3</f>
        <v>22769.100000000002</v>
      </c>
      <c r="M210" s="14">
        <f>I210*25</f>
        <v>0</v>
      </c>
      <c r="N210" s="26">
        <f>K210*10</f>
        <v>0</v>
      </c>
      <c r="O210" s="14">
        <v>9616.1200000000008</v>
      </c>
      <c r="P210" s="14">
        <v>8470</v>
      </c>
      <c r="Q210" s="14">
        <f>L210+M210+N210+(O210+P210)*2</f>
        <v>58941.340000000011</v>
      </c>
      <c r="R210" s="14">
        <f>G210*15</f>
        <v>46125</v>
      </c>
      <c r="S210" s="3"/>
    </row>
    <row r="211" spans="1:19" hidden="1" outlineLevel="2" x14ac:dyDescent="0.25">
      <c r="A211" s="34">
        <v>71</v>
      </c>
      <c r="B211" s="33" t="s">
        <v>68</v>
      </c>
      <c r="C211" s="33" t="s">
        <v>67</v>
      </c>
      <c r="D211" s="36" t="s">
        <v>66</v>
      </c>
      <c r="E211" s="33" t="s">
        <v>84</v>
      </c>
      <c r="F211" s="32" t="s">
        <v>83</v>
      </c>
      <c r="G211" s="31">
        <v>3336</v>
      </c>
      <c r="H211" s="30"/>
      <c r="I211" s="29">
        <v>0</v>
      </c>
      <c r="J211" s="29">
        <v>886</v>
      </c>
      <c r="K211" s="28">
        <v>0</v>
      </c>
      <c r="L211" s="27">
        <f>J211*24.3</f>
        <v>21529.8</v>
      </c>
      <c r="M211" s="14">
        <f>I211*25</f>
        <v>0</v>
      </c>
      <c r="N211" s="26">
        <f>K211*10</f>
        <v>0</v>
      </c>
      <c r="O211" s="14">
        <v>10705.5</v>
      </c>
      <c r="P211" s="14">
        <v>8470</v>
      </c>
      <c r="Q211" s="14">
        <f>L211+M211+N211+(O211+P211)*2</f>
        <v>59880.800000000003</v>
      </c>
      <c r="R211" s="14">
        <f>G211*15</f>
        <v>50040</v>
      </c>
      <c r="S211" s="3"/>
    </row>
    <row r="212" spans="1:19" hidden="1" outlineLevel="2" x14ac:dyDescent="0.25">
      <c r="A212" s="34">
        <v>96</v>
      </c>
      <c r="B212" s="33" t="s">
        <v>68</v>
      </c>
      <c r="C212" s="33" t="s">
        <v>67</v>
      </c>
      <c r="D212" s="36" t="s">
        <v>66</v>
      </c>
      <c r="E212" s="33" t="s">
        <v>82</v>
      </c>
      <c r="F212" s="32" t="s">
        <v>81</v>
      </c>
      <c r="G212" s="31">
        <v>1265</v>
      </c>
      <c r="H212" s="30"/>
      <c r="I212" s="29">
        <v>0</v>
      </c>
      <c r="J212" s="29">
        <v>494</v>
      </c>
      <c r="K212" s="28">
        <v>0</v>
      </c>
      <c r="L212" s="27">
        <f>J212*24.3</f>
        <v>12004.2</v>
      </c>
      <c r="M212" s="14">
        <f>I212*25</f>
        <v>0</v>
      </c>
      <c r="N212" s="26">
        <f>K212*10</f>
        <v>0</v>
      </c>
      <c r="O212" s="14">
        <v>2353.59</v>
      </c>
      <c r="P212" s="14">
        <v>8470</v>
      </c>
      <c r="Q212" s="14">
        <f>L212+M212+N212+(O212+P212)*2</f>
        <v>33651.380000000005</v>
      </c>
      <c r="R212" s="14">
        <f>G212*15</f>
        <v>18975</v>
      </c>
      <c r="S212" s="3"/>
    </row>
    <row r="213" spans="1:19" hidden="1" outlineLevel="2" x14ac:dyDescent="0.25">
      <c r="A213" s="34">
        <v>112</v>
      </c>
      <c r="B213" s="33" t="s">
        <v>68</v>
      </c>
      <c r="C213" s="33" t="s">
        <v>67</v>
      </c>
      <c r="D213" s="36" t="s">
        <v>66</v>
      </c>
      <c r="E213" s="33" t="s">
        <v>80</v>
      </c>
      <c r="F213" s="32" t="s">
        <v>79</v>
      </c>
      <c r="G213" s="31">
        <v>1305</v>
      </c>
      <c r="H213" s="30"/>
      <c r="I213" s="29">
        <v>0</v>
      </c>
      <c r="J213" s="29">
        <v>379</v>
      </c>
      <c r="K213" s="28">
        <v>0</v>
      </c>
      <c r="L213" s="27">
        <f>J213*24.3</f>
        <v>9209.7000000000007</v>
      </c>
      <c r="M213" s="14">
        <f>I213*25</f>
        <v>0</v>
      </c>
      <c r="N213" s="26">
        <f>K213*10</f>
        <v>0</v>
      </c>
      <c r="O213" s="14">
        <v>2408.29</v>
      </c>
      <c r="P213" s="14">
        <v>8470</v>
      </c>
      <c r="Q213" s="14">
        <f>L213+M213+N213+(O213+P213)*2</f>
        <v>30966.280000000002</v>
      </c>
      <c r="R213" s="14">
        <f>G213*15</f>
        <v>19575</v>
      </c>
      <c r="S213" s="3"/>
    </row>
    <row r="214" spans="1:19" hidden="1" outlineLevel="2" x14ac:dyDescent="0.25">
      <c r="A214" s="34">
        <v>122</v>
      </c>
      <c r="B214" s="33" t="s">
        <v>68</v>
      </c>
      <c r="C214" s="33" t="s">
        <v>67</v>
      </c>
      <c r="D214" s="36" t="s">
        <v>66</v>
      </c>
      <c r="E214" s="33" t="s">
        <v>78</v>
      </c>
      <c r="F214" s="32" t="s">
        <v>77</v>
      </c>
      <c r="G214" s="31">
        <v>2644</v>
      </c>
      <c r="H214" s="30"/>
      <c r="I214" s="29">
        <v>0</v>
      </c>
      <c r="J214" s="29">
        <v>906</v>
      </c>
      <c r="K214" s="28">
        <v>0</v>
      </c>
      <c r="L214" s="27">
        <f>J214*24.3</f>
        <v>22015.8</v>
      </c>
      <c r="M214" s="14">
        <f>I214*25</f>
        <v>0</v>
      </c>
      <c r="N214" s="26">
        <f>K214*10</f>
        <v>0</v>
      </c>
      <c r="O214" s="14">
        <v>2056.71</v>
      </c>
      <c r="P214" s="14">
        <v>8470</v>
      </c>
      <c r="Q214" s="14">
        <f>L214+M214+N214+(O214+P214)*2</f>
        <v>43069.22</v>
      </c>
      <c r="R214" s="14">
        <f>G214*15</f>
        <v>39660</v>
      </c>
      <c r="S214" s="3"/>
    </row>
    <row r="215" spans="1:19" hidden="1" outlineLevel="2" x14ac:dyDescent="0.25">
      <c r="A215" s="34">
        <v>125</v>
      </c>
      <c r="B215" s="33" t="s">
        <v>68</v>
      </c>
      <c r="C215" s="33" t="s">
        <v>67</v>
      </c>
      <c r="D215" s="36" t="s">
        <v>66</v>
      </c>
      <c r="E215" s="33" t="s">
        <v>75</v>
      </c>
      <c r="F215" s="32" t="s">
        <v>76</v>
      </c>
      <c r="G215" s="31">
        <v>1109</v>
      </c>
      <c r="H215" s="30"/>
      <c r="I215" s="29">
        <v>0</v>
      </c>
      <c r="J215" s="29">
        <v>281</v>
      </c>
      <c r="K215" s="28">
        <v>0</v>
      </c>
      <c r="L215" s="27">
        <f>J215*24.3</f>
        <v>6828.3</v>
      </c>
      <c r="M215" s="14">
        <f>I215*25</f>
        <v>0</v>
      </c>
      <c r="N215" s="26">
        <f>K215*10</f>
        <v>0</v>
      </c>
      <c r="O215" s="14">
        <v>1606.71</v>
      </c>
      <c r="P215" s="14">
        <v>8470</v>
      </c>
      <c r="Q215" s="14">
        <f>L215+M215+N215+(O215+P215)*2</f>
        <v>26981.719999999998</v>
      </c>
      <c r="R215" s="14">
        <f>G215*15</f>
        <v>16635</v>
      </c>
      <c r="S215" s="3"/>
    </row>
    <row r="216" spans="1:19" hidden="1" outlineLevel="2" x14ac:dyDescent="0.25">
      <c r="A216" s="34">
        <v>126</v>
      </c>
      <c r="B216" s="33" t="s">
        <v>68</v>
      </c>
      <c r="C216" s="33" t="s">
        <v>67</v>
      </c>
      <c r="D216" s="36" t="s">
        <v>66</v>
      </c>
      <c r="E216" s="33" t="s">
        <v>75</v>
      </c>
      <c r="F216" s="32" t="s">
        <v>74</v>
      </c>
      <c r="G216" s="31">
        <v>962</v>
      </c>
      <c r="H216" s="30"/>
      <c r="I216" s="29">
        <v>0</v>
      </c>
      <c r="J216" s="29">
        <v>333</v>
      </c>
      <c r="K216" s="28">
        <v>0</v>
      </c>
      <c r="L216" s="27">
        <f>J216*24.3</f>
        <v>8091.9000000000005</v>
      </c>
      <c r="M216" s="14">
        <f>I216*25</f>
        <v>0</v>
      </c>
      <c r="N216" s="26">
        <f>K216*10</f>
        <v>0</v>
      </c>
      <c r="O216" s="14">
        <v>1606.71</v>
      </c>
      <c r="P216" s="14">
        <v>8470</v>
      </c>
      <c r="Q216" s="14">
        <f>L216+M216+N216+(O216+P216)*2</f>
        <v>28245.32</v>
      </c>
      <c r="R216" s="14">
        <f>G216*15</f>
        <v>14430</v>
      </c>
      <c r="S216" s="3"/>
    </row>
    <row r="217" spans="1:19" hidden="1" outlineLevel="2" x14ac:dyDescent="0.25">
      <c r="A217" s="34">
        <v>176</v>
      </c>
      <c r="B217" s="33" t="s">
        <v>68</v>
      </c>
      <c r="C217" s="33" t="s">
        <v>67</v>
      </c>
      <c r="D217" s="36" t="s">
        <v>66</v>
      </c>
      <c r="E217" s="33" t="s">
        <v>72</v>
      </c>
      <c r="F217" s="32" t="s">
        <v>73</v>
      </c>
      <c r="G217" s="31">
        <v>2059</v>
      </c>
      <c r="H217" s="30"/>
      <c r="I217" s="29">
        <v>0</v>
      </c>
      <c r="J217" s="29">
        <v>559</v>
      </c>
      <c r="K217" s="28">
        <v>0</v>
      </c>
      <c r="L217" s="27">
        <f>J217*24.3</f>
        <v>13583.7</v>
      </c>
      <c r="M217" s="14">
        <f>I217*25</f>
        <v>0</v>
      </c>
      <c r="N217" s="26">
        <f>K217*10</f>
        <v>0</v>
      </c>
      <c r="O217" s="14">
        <v>2216.6999999999998</v>
      </c>
      <c r="P217" s="14">
        <v>8470</v>
      </c>
      <c r="Q217" s="14">
        <f>L217+M217+N217+(O217+P217)*2</f>
        <v>34957.100000000006</v>
      </c>
      <c r="R217" s="14">
        <f>G217*15</f>
        <v>30885</v>
      </c>
      <c r="S217" s="3"/>
    </row>
    <row r="218" spans="1:19" hidden="1" outlineLevel="2" x14ac:dyDescent="0.25">
      <c r="A218" s="34">
        <v>177</v>
      </c>
      <c r="B218" s="33" t="s">
        <v>68</v>
      </c>
      <c r="C218" s="33" t="s">
        <v>67</v>
      </c>
      <c r="D218" s="36" t="s">
        <v>66</v>
      </c>
      <c r="E218" s="33" t="s">
        <v>72</v>
      </c>
      <c r="F218" s="32" t="s">
        <v>71</v>
      </c>
      <c r="G218" s="31">
        <v>2451</v>
      </c>
      <c r="H218" s="30"/>
      <c r="I218" s="29">
        <v>0</v>
      </c>
      <c r="J218" s="29">
        <v>659.91</v>
      </c>
      <c r="K218" s="28">
        <v>0</v>
      </c>
      <c r="L218" s="27">
        <f>J218*24.3</f>
        <v>16035.813</v>
      </c>
      <c r="M218" s="14">
        <f>I218*25</f>
        <v>0</v>
      </c>
      <c r="N218" s="26">
        <f>K218*10</f>
        <v>0</v>
      </c>
      <c r="O218" s="14">
        <v>1898.67</v>
      </c>
      <c r="P218" s="14">
        <v>8470</v>
      </c>
      <c r="Q218" s="14">
        <f>L218+M218+N218+(O218+P218)*2</f>
        <v>36773.152999999998</v>
      </c>
      <c r="R218" s="14">
        <f>G218*15</f>
        <v>36765</v>
      </c>
      <c r="S218" s="3"/>
    </row>
    <row r="219" spans="1:19" hidden="1" outlineLevel="2" x14ac:dyDescent="0.25">
      <c r="A219" s="34">
        <v>182</v>
      </c>
      <c r="B219" s="33" t="s">
        <v>68</v>
      </c>
      <c r="C219" s="33" t="s">
        <v>67</v>
      </c>
      <c r="D219" s="36" t="s">
        <v>66</v>
      </c>
      <c r="E219" s="33" t="s">
        <v>70</v>
      </c>
      <c r="F219" s="32" t="s">
        <v>69</v>
      </c>
      <c r="G219" s="31">
        <v>3890</v>
      </c>
      <c r="H219" s="30"/>
      <c r="I219" s="29">
        <v>113</v>
      </c>
      <c r="J219" s="29">
        <v>0</v>
      </c>
      <c r="K219" s="28">
        <v>2766.4100000000012</v>
      </c>
      <c r="L219" s="27">
        <f>J219*24.3</f>
        <v>0</v>
      </c>
      <c r="M219" s="14">
        <f>I219*25</f>
        <v>2825</v>
      </c>
      <c r="N219" s="26">
        <f>K219*10</f>
        <v>27664.100000000013</v>
      </c>
      <c r="O219" s="14">
        <v>4054.72</v>
      </c>
      <c r="P219" s="14">
        <v>8470</v>
      </c>
      <c r="Q219" s="14">
        <f>L219+M219+N219+(O219+P219)*2</f>
        <v>55538.540000000008</v>
      </c>
      <c r="R219" s="14">
        <f>G219*15</f>
        <v>58350</v>
      </c>
      <c r="S219" s="3"/>
    </row>
    <row r="220" spans="1:19" hidden="1" outlineLevel="2" x14ac:dyDescent="0.25">
      <c r="A220" s="34">
        <v>228</v>
      </c>
      <c r="B220" s="33" t="s">
        <v>68</v>
      </c>
      <c r="C220" s="33" t="s">
        <v>67</v>
      </c>
      <c r="D220" s="36" t="s">
        <v>66</v>
      </c>
      <c r="E220" s="33" t="s">
        <v>65</v>
      </c>
      <c r="F220" s="32" t="s">
        <v>64</v>
      </c>
      <c r="G220" s="31">
        <v>1996</v>
      </c>
      <c r="H220" s="30"/>
      <c r="I220" s="29">
        <v>0</v>
      </c>
      <c r="J220" s="29">
        <v>443</v>
      </c>
      <c r="K220" s="28">
        <v>0</v>
      </c>
      <c r="L220" s="27">
        <f>J220*24.3</f>
        <v>10764.9</v>
      </c>
      <c r="M220" s="14">
        <f>I220*25</f>
        <v>0</v>
      </c>
      <c r="N220" s="26">
        <f>K220*10</f>
        <v>0</v>
      </c>
      <c r="O220" s="14">
        <v>11556.6</v>
      </c>
      <c r="P220" s="14">
        <v>8470</v>
      </c>
      <c r="Q220" s="14">
        <f>L220+M220+N220+(O220+P220)*2</f>
        <v>50818.1</v>
      </c>
      <c r="R220" s="14">
        <f>G220*15</f>
        <v>29940</v>
      </c>
      <c r="S220" s="3"/>
    </row>
    <row r="221" spans="1:19" s="7" customFormat="1" outlineLevel="1" collapsed="1" x14ac:dyDescent="0.25">
      <c r="A221" s="12"/>
      <c r="B221" s="11">
        <f>SUBTOTAL(3,B193:B220)</f>
        <v>28</v>
      </c>
      <c r="C221" s="11" t="str">
        <f>B220</f>
        <v>Центр централизованного ремонта</v>
      </c>
      <c r="D221" s="11"/>
      <c r="E221" s="11"/>
      <c r="F221" s="11"/>
      <c r="G221" s="10">
        <f>SUM(G193:G220)</f>
        <v>58138</v>
      </c>
      <c r="H221" s="10"/>
      <c r="I221" s="10">
        <f>SUM(I193:I220)</f>
        <v>1143</v>
      </c>
      <c r="J221" s="10">
        <f>SUM(J193:J220)</f>
        <v>23460.91</v>
      </c>
      <c r="K221" s="10">
        <f>SUM(K193:K220)</f>
        <v>3788.4100000000012</v>
      </c>
      <c r="L221" s="8">
        <f>SUM(L193:L220)</f>
        <v>570100.1129999999</v>
      </c>
      <c r="M221" s="8">
        <f>SUM(M193:M220)</f>
        <v>28575</v>
      </c>
      <c r="N221" s="8">
        <f>SUM(N193:N220)</f>
        <v>37884.100000000013</v>
      </c>
      <c r="O221" s="8">
        <f>SUM(O193:O220)</f>
        <v>136676.95000000001</v>
      </c>
      <c r="P221" s="8">
        <f>SUM(P193:P220)</f>
        <v>228690</v>
      </c>
      <c r="Q221" s="8">
        <f>SUM(Q193:Q220)</f>
        <v>1367293.1130000001</v>
      </c>
      <c r="R221" s="8">
        <f>SUM(R193:R220)</f>
        <v>872070</v>
      </c>
      <c r="S221" s="3"/>
    </row>
    <row r="222" spans="1:19" hidden="1" outlineLevel="2" x14ac:dyDescent="0.25">
      <c r="A222" s="34">
        <v>53</v>
      </c>
      <c r="B222" s="33" t="s">
        <v>13</v>
      </c>
      <c r="C222" s="33" t="s">
        <v>49</v>
      </c>
      <c r="D222" s="33" t="s">
        <v>62</v>
      </c>
      <c r="E222" s="33" t="s">
        <v>61</v>
      </c>
      <c r="F222" s="32" t="s">
        <v>63</v>
      </c>
      <c r="G222" s="31">
        <v>5994</v>
      </c>
      <c r="H222" s="30"/>
      <c r="I222" s="29">
        <v>621</v>
      </c>
      <c r="J222" s="29">
        <v>0</v>
      </c>
      <c r="K222" s="28">
        <v>0</v>
      </c>
      <c r="L222" s="27">
        <f>J222*24.3</f>
        <v>0</v>
      </c>
      <c r="M222" s="14">
        <f>I222*25</f>
        <v>15525</v>
      </c>
      <c r="N222" s="26">
        <f>K222*10</f>
        <v>0</v>
      </c>
      <c r="O222" s="14">
        <v>3789.48</v>
      </c>
      <c r="P222" s="14">
        <v>8470</v>
      </c>
      <c r="Q222" s="14">
        <f>L222+M222+N222+(O222+P222)*2</f>
        <v>40043.96</v>
      </c>
      <c r="R222" s="14">
        <f>G222*15</f>
        <v>89910</v>
      </c>
      <c r="S222" s="3"/>
    </row>
    <row r="223" spans="1:19" hidden="1" outlineLevel="2" x14ac:dyDescent="0.25">
      <c r="A223" s="34">
        <v>54</v>
      </c>
      <c r="B223" s="33" t="s">
        <v>13</v>
      </c>
      <c r="C223" s="33" t="s">
        <v>49</v>
      </c>
      <c r="D223" s="33" t="s">
        <v>62</v>
      </c>
      <c r="E223" s="33" t="s">
        <v>61</v>
      </c>
      <c r="F223" s="32" t="s">
        <v>60</v>
      </c>
      <c r="G223" s="31">
        <v>4793</v>
      </c>
      <c r="H223" s="30"/>
      <c r="I223" s="29">
        <v>493</v>
      </c>
      <c r="J223" s="29">
        <v>0</v>
      </c>
      <c r="K223" s="28">
        <v>0</v>
      </c>
      <c r="L223" s="27">
        <f>J223*24.3</f>
        <v>0</v>
      </c>
      <c r="M223" s="14">
        <f>I223*25</f>
        <v>12325</v>
      </c>
      <c r="N223" s="26">
        <f>K223*10</f>
        <v>0</v>
      </c>
      <c r="O223" s="14">
        <v>3689.98</v>
      </c>
      <c r="P223" s="14">
        <v>8470</v>
      </c>
      <c r="Q223" s="14">
        <f>L223+M223+N223+(O223+P223)*2</f>
        <v>36644.959999999999</v>
      </c>
      <c r="R223" s="14">
        <f>G223*15</f>
        <v>71895</v>
      </c>
      <c r="S223" s="3"/>
    </row>
    <row r="224" spans="1:19" hidden="1" outlineLevel="2" x14ac:dyDescent="0.25">
      <c r="A224" s="34">
        <v>57</v>
      </c>
      <c r="B224" s="33" t="s">
        <v>13</v>
      </c>
      <c r="C224" s="33" t="s">
        <v>49</v>
      </c>
      <c r="D224" s="33" t="s">
        <v>11</v>
      </c>
      <c r="E224" s="33" t="s">
        <v>10</v>
      </c>
      <c r="F224" s="32" t="s">
        <v>59</v>
      </c>
      <c r="G224" s="31">
        <v>1205</v>
      </c>
      <c r="H224" s="30"/>
      <c r="I224" s="29">
        <v>120</v>
      </c>
      <c r="J224" s="29">
        <v>0</v>
      </c>
      <c r="K224" s="28">
        <v>0</v>
      </c>
      <c r="L224" s="27">
        <f>J224*24.3</f>
        <v>0</v>
      </c>
      <c r="M224" s="14">
        <f>I224*25</f>
        <v>3000</v>
      </c>
      <c r="N224" s="26">
        <f>K224*10</f>
        <v>0</v>
      </c>
      <c r="O224" s="14">
        <v>2463.34</v>
      </c>
      <c r="P224" s="14">
        <v>8470</v>
      </c>
      <c r="Q224" s="14">
        <f>L224+M224+N224+(O224+P224)*2</f>
        <v>24866.68</v>
      </c>
      <c r="R224" s="14">
        <f>G224*15</f>
        <v>18075</v>
      </c>
      <c r="S224" s="3"/>
    </row>
    <row r="225" spans="1:19" hidden="1" outlineLevel="2" x14ac:dyDescent="0.25">
      <c r="A225" s="34">
        <v>60</v>
      </c>
      <c r="B225" s="33" t="s">
        <v>13</v>
      </c>
      <c r="C225" s="33" t="s">
        <v>49</v>
      </c>
      <c r="D225" s="33" t="s">
        <v>11</v>
      </c>
      <c r="E225" s="33" t="s">
        <v>10</v>
      </c>
      <c r="F225" s="32" t="s">
        <v>58</v>
      </c>
      <c r="G225" s="31">
        <v>5549</v>
      </c>
      <c r="H225" s="30"/>
      <c r="I225" s="29">
        <v>576</v>
      </c>
      <c r="J225" s="29">
        <v>0</v>
      </c>
      <c r="K225" s="28">
        <v>0</v>
      </c>
      <c r="L225" s="27">
        <f>J225*24.3</f>
        <v>0</v>
      </c>
      <c r="M225" s="14">
        <f>I225*25</f>
        <v>14400</v>
      </c>
      <c r="N225" s="26">
        <f>K225*10</f>
        <v>0</v>
      </c>
      <c r="O225" s="14">
        <v>2463.34</v>
      </c>
      <c r="P225" s="14">
        <v>8470</v>
      </c>
      <c r="Q225" s="14">
        <f>L225+M225+N225+(O225+P225)*2</f>
        <v>36266.68</v>
      </c>
      <c r="R225" s="14">
        <f>G225*15</f>
        <v>83235</v>
      </c>
      <c r="S225" s="3"/>
    </row>
    <row r="226" spans="1:19" hidden="1" outlineLevel="2" x14ac:dyDescent="0.25">
      <c r="A226" s="34">
        <v>64</v>
      </c>
      <c r="B226" s="33" t="s">
        <v>13</v>
      </c>
      <c r="C226" s="33" t="s">
        <v>49</v>
      </c>
      <c r="D226" s="33" t="s">
        <v>11</v>
      </c>
      <c r="E226" s="33" t="s">
        <v>10</v>
      </c>
      <c r="F226" s="32" t="s">
        <v>57</v>
      </c>
      <c r="G226" s="31">
        <v>4009</v>
      </c>
      <c r="H226" s="30"/>
      <c r="I226" s="29">
        <v>624</v>
      </c>
      <c r="J226" s="29">
        <v>0</v>
      </c>
      <c r="K226" s="28">
        <v>0</v>
      </c>
      <c r="L226" s="27">
        <f>J226*24.3</f>
        <v>0</v>
      </c>
      <c r="M226" s="14">
        <f>I226*25</f>
        <v>15600</v>
      </c>
      <c r="N226" s="26">
        <f>K226*10</f>
        <v>0</v>
      </c>
      <c r="O226" s="14">
        <v>2463.34</v>
      </c>
      <c r="P226" s="14">
        <v>8470</v>
      </c>
      <c r="Q226" s="14">
        <f>L226+M226+N226+(O226+P226)*2</f>
        <v>37466.68</v>
      </c>
      <c r="R226" s="14">
        <f>G226*15</f>
        <v>60135</v>
      </c>
      <c r="S226" s="3"/>
    </row>
    <row r="227" spans="1:19" hidden="1" outlineLevel="2" x14ac:dyDescent="0.25">
      <c r="A227" s="34">
        <v>65</v>
      </c>
      <c r="B227" s="33" t="s">
        <v>13</v>
      </c>
      <c r="C227" s="33" t="s">
        <v>49</v>
      </c>
      <c r="D227" s="33" t="s">
        <v>11</v>
      </c>
      <c r="E227" s="33" t="s">
        <v>10</v>
      </c>
      <c r="F227" s="32" t="s">
        <v>56</v>
      </c>
      <c r="G227" s="31">
        <v>6538</v>
      </c>
      <c r="H227" s="30"/>
      <c r="I227" s="29">
        <v>680.01</v>
      </c>
      <c r="J227" s="29">
        <v>0</v>
      </c>
      <c r="K227" s="28">
        <v>0</v>
      </c>
      <c r="L227" s="27">
        <f>J227*24.3</f>
        <v>0</v>
      </c>
      <c r="M227" s="14">
        <f>I227*25</f>
        <v>17000.25</v>
      </c>
      <c r="N227" s="26">
        <f>K227*10</f>
        <v>0</v>
      </c>
      <c r="O227" s="14">
        <v>2463.34</v>
      </c>
      <c r="P227" s="14">
        <v>8470</v>
      </c>
      <c r="Q227" s="14">
        <f>L227+M227+N227+(O227+P227)*2</f>
        <v>38866.93</v>
      </c>
      <c r="R227" s="14">
        <f>G227*15</f>
        <v>98070</v>
      </c>
      <c r="S227" s="3"/>
    </row>
    <row r="228" spans="1:19" hidden="1" outlineLevel="2" x14ac:dyDescent="0.25">
      <c r="A228" s="34">
        <v>106</v>
      </c>
      <c r="B228" s="33" t="s">
        <v>13</v>
      </c>
      <c r="C228" s="33" t="s">
        <v>49</v>
      </c>
      <c r="D228" s="33" t="s">
        <v>55</v>
      </c>
      <c r="E228" s="33" t="s">
        <v>54</v>
      </c>
      <c r="F228" s="32" t="s">
        <v>53</v>
      </c>
      <c r="G228" s="31">
        <v>1970</v>
      </c>
      <c r="H228" s="30"/>
      <c r="I228" s="29">
        <v>321</v>
      </c>
      <c r="J228" s="29">
        <v>0</v>
      </c>
      <c r="K228" s="28">
        <v>0</v>
      </c>
      <c r="L228" s="27">
        <f>J228*24.3</f>
        <v>0</v>
      </c>
      <c r="M228" s="14">
        <f>I228*25</f>
        <v>8025</v>
      </c>
      <c r="N228" s="26">
        <f>K228*10</f>
        <v>0</v>
      </c>
      <c r="O228" s="14">
        <v>1885.67</v>
      </c>
      <c r="P228" s="25">
        <v>0</v>
      </c>
      <c r="Q228" s="14">
        <f>L228+M228+N228+(O228+P228)*2</f>
        <v>11796.34</v>
      </c>
      <c r="R228" s="14">
        <f>G228*15</f>
        <v>29550</v>
      </c>
      <c r="S228" s="3"/>
    </row>
    <row r="229" spans="1:19" hidden="1" outlineLevel="2" x14ac:dyDescent="0.25">
      <c r="A229" s="34">
        <v>172</v>
      </c>
      <c r="B229" s="33" t="s">
        <v>13</v>
      </c>
      <c r="C229" s="33" t="s">
        <v>49</v>
      </c>
      <c r="D229" s="33" t="s">
        <v>11</v>
      </c>
      <c r="E229" s="33" t="s">
        <v>52</v>
      </c>
      <c r="F229" s="32" t="s">
        <v>51</v>
      </c>
      <c r="G229" s="31">
        <v>3915</v>
      </c>
      <c r="H229" s="30"/>
      <c r="I229" s="29">
        <v>394</v>
      </c>
      <c r="J229" s="29">
        <v>0</v>
      </c>
      <c r="K229" s="28">
        <v>0</v>
      </c>
      <c r="L229" s="27">
        <f>J229*24.3</f>
        <v>0</v>
      </c>
      <c r="M229" s="14">
        <f>I229*25</f>
        <v>9850</v>
      </c>
      <c r="N229" s="26">
        <f>K229*10</f>
        <v>0</v>
      </c>
      <c r="O229" s="14">
        <v>7578.97</v>
      </c>
      <c r="P229" s="25">
        <v>0</v>
      </c>
      <c r="Q229" s="14">
        <f>L229+M229+N229+(O229+P229)*2</f>
        <v>25007.940000000002</v>
      </c>
      <c r="R229" s="14">
        <f>G229*15</f>
        <v>58725</v>
      </c>
      <c r="S229" s="3"/>
    </row>
    <row r="230" spans="1:19" hidden="1" outlineLevel="2" x14ac:dyDescent="0.25">
      <c r="A230" s="34">
        <v>181</v>
      </c>
      <c r="B230" s="33" t="s">
        <v>13</v>
      </c>
      <c r="C230" s="33" t="s">
        <v>49</v>
      </c>
      <c r="D230" s="33" t="s">
        <v>11</v>
      </c>
      <c r="E230" s="33" t="s">
        <v>10</v>
      </c>
      <c r="F230" s="32" t="s">
        <v>50</v>
      </c>
      <c r="G230" s="31">
        <v>3732</v>
      </c>
      <c r="H230" s="30"/>
      <c r="I230" s="29">
        <v>0</v>
      </c>
      <c r="J230" s="29">
        <v>296</v>
      </c>
      <c r="K230" s="28">
        <v>0</v>
      </c>
      <c r="L230" s="27">
        <f>J230*24.3</f>
        <v>7192.8</v>
      </c>
      <c r="M230" s="14">
        <f>I230*25</f>
        <v>0</v>
      </c>
      <c r="N230" s="26">
        <f>K230*10</f>
        <v>0</v>
      </c>
      <c r="O230" s="14">
        <v>2506.4</v>
      </c>
      <c r="P230" s="14">
        <v>8470</v>
      </c>
      <c r="Q230" s="14">
        <f>L230+M230+N230+(O230+P230)*2</f>
        <v>29145.599999999999</v>
      </c>
      <c r="R230" s="14">
        <f>G230*15</f>
        <v>55980</v>
      </c>
      <c r="S230" s="3"/>
    </row>
    <row r="231" spans="1:19" hidden="1" outlineLevel="2" x14ac:dyDescent="0.25">
      <c r="A231" s="34">
        <v>230</v>
      </c>
      <c r="B231" s="33" t="s">
        <v>13</v>
      </c>
      <c r="C231" s="33" t="s">
        <v>49</v>
      </c>
      <c r="D231" s="33" t="s">
        <v>2</v>
      </c>
      <c r="E231" s="33" t="s">
        <v>1</v>
      </c>
      <c r="F231" s="35" t="s">
        <v>48</v>
      </c>
      <c r="G231" s="31">
        <v>1015</v>
      </c>
      <c r="H231" s="30"/>
      <c r="I231" s="29">
        <v>28</v>
      </c>
      <c r="J231" s="29">
        <v>0</v>
      </c>
      <c r="K231" s="28">
        <v>190</v>
      </c>
      <c r="L231" s="27">
        <f>J231*24.3</f>
        <v>0</v>
      </c>
      <c r="M231" s="14">
        <f>I231*25</f>
        <v>700</v>
      </c>
      <c r="N231" s="26">
        <f>K231*10</f>
        <v>1900</v>
      </c>
      <c r="O231" s="14">
        <v>10947.4</v>
      </c>
      <c r="P231" s="25">
        <v>0</v>
      </c>
      <c r="Q231" s="14">
        <f>L231+M231+N231+(O231+P231)*2</f>
        <v>24494.799999999999</v>
      </c>
      <c r="R231" s="14">
        <f>G231*15</f>
        <v>15225</v>
      </c>
      <c r="S231" s="3"/>
    </row>
    <row r="232" spans="1:19" hidden="1" outlineLevel="2" x14ac:dyDescent="0.25">
      <c r="A232" s="34">
        <v>169</v>
      </c>
      <c r="B232" s="33" t="s">
        <v>13</v>
      </c>
      <c r="C232" s="33" t="s">
        <v>47</v>
      </c>
      <c r="D232" s="33" t="s">
        <v>2</v>
      </c>
      <c r="E232" s="33" t="s">
        <v>46</v>
      </c>
      <c r="F232" s="32" t="s">
        <v>45</v>
      </c>
      <c r="G232" s="31">
        <v>2661</v>
      </c>
      <c r="H232" s="30"/>
      <c r="I232" s="29">
        <v>53</v>
      </c>
      <c r="J232" s="29">
        <v>0</v>
      </c>
      <c r="K232" s="28">
        <v>536</v>
      </c>
      <c r="L232" s="27">
        <f>J232*24.3</f>
        <v>0</v>
      </c>
      <c r="M232" s="14">
        <f>I232*25</f>
        <v>1325</v>
      </c>
      <c r="N232" s="26">
        <f>K232*10</f>
        <v>5360</v>
      </c>
      <c r="O232" s="14">
        <v>1725.12</v>
      </c>
      <c r="P232" s="14">
        <v>8470</v>
      </c>
      <c r="Q232" s="14">
        <f>L232+M232+N232+(O232+P232)*2</f>
        <v>27075.239999999998</v>
      </c>
      <c r="R232" s="14">
        <f>G232*15</f>
        <v>39915</v>
      </c>
      <c r="S232" s="3"/>
    </row>
    <row r="233" spans="1:19" hidden="1" outlineLevel="2" x14ac:dyDescent="0.25">
      <c r="A233" s="34">
        <v>27</v>
      </c>
      <c r="B233" s="33" t="s">
        <v>13</v>
      </c>
      <c r="C233" s="33" t="s">
        <v>35</v>
      </c>
      <c r="D233" s="33" t="s">
        <v>44</v>
      </c>
      <c r="E233" s="33" t="s">
        <v>43</v>
      </c>
      <c r="F233" s="32" t="s">
        <v>42</v>
      </c>
      <c r="G233" s="31">
        <v>1030</v>
      </c>
      <c r="H233" s="30"/>
      <c r="I233" s="29">
        <v>109</v>
      </c>
      <c r="J233" s="29">
        <v>0</v>
      </c>
      <c r="K233" s="28">
        <v>0</v>
      </c>
      <c r="L233" s="27">
        <f>J233*24.3</f>
        <v>0</v>
      </c>
      <c r="M233" s="14">
        <f>I233*25</f>
        <v>2725</v>
      </c>
      <c r="N233" s="26">
        <f>K233*10</f>
        <v>0</v>
      </c>
      <c r="O233" s="14">
        <v>3200</v>
      </c>
      <c r="P233" s="14">
        <v>8470</v>
      </c>
      <c r="Q233" s="14">
        <f>L233+M233+N233+(O233+P233)*2</f>
        <v>26065</v>
      </c>
      <c r="R233" s="14">
        <f>G233*15</f>
        <v>15450</v>
      </c>
      <c r="S233" s="3"/>
    </row>
    <row r="234" spans="1:19" hidden="1" outlineLevel="2" x14ac:dyDescent="0.25">
      <c r="A234" s="34">
        <v>46</v>
      </c>
      <c r="B234" s="33" t="s">
        <v>13</v>
      </c>
      <c r="C234" s="33" t="s">
        <v>35</v>
      </c>
      <c r="D234" s="33" t="s">
        <v>2</v>
      </c>
      <c r="E234" s="33" t="s">
        <v>41</v>
      </c>
      <c r="F234" s="32" t="s">
        <v>40</v>
      </c>
      <c r="G234" s="31">
        <v>3607</v>
      </c>
      <c r="H234" s="30"/>
      <c r="I234" s="29">
        <v>41</v>
      </c>
      <c r="J234" s="29">
        <v>0</v>
      </c>
      <c r="K234" s="28">
        <v>853</v>
      </c>
      <c r="L234" s="27">
        <f>J234*24.3</f>
        <v>0</v>
      </c>
      <c r="M234" s="14">
        <f>I234*25</f>
        <v>1025</v>
      </c>
      <c r="N234" s="26">
        <f>K234*10</f>
        <v>8530</v>
      </c>
      <c r="O234" s="14">
        <v>4042.12</v>
      </c>
      <c r="P234" s="14">
        <v>8470</v>
      </c>
      <c r="Q234" s="14">
        <f>L234+M234+N234+(O234+P234)*2</f>
        <v>34579.24</v>
      </c>
      <c r="R234" s="14">
        <f>G234*15</f>
        <v>54105</v>
      </c>
      <c r="S234" s="3"/>
    </row>
    <row r="235" spans="1:19" hidden="1" outlineLevel="2" x14ac:dyDescent="0.25">
      <c r="A235" s="34">
        <v>55</v>
      </c>
      <c r="B235" s="33" t="s">
        <v>13</v>
      </c>
      <c r="C235" s="33" t="s">
        <v>35</v>
      </c>
      <c r="D235" s="33" t="s">
        <v>30</v>
      </c>
      <c r="E235" s="33" t="s">
        <v>29</v>
      </c>
      <c r="F235" s="32" t="s">
        <v>39</v>
      </c>
      <c r="G235" s="31">
        <v>2597</v>
      </c>
      <c r="H235" s="30"/>
      <c r="I235" s="29">
        <v>272</v>
      </c>
      <c r="J235" s="29">
        <v>0</v>
      </c>
      <c r="K235" s="28">
        <v>0</v>
      </c>
      <c r="L235" s="27">
        <f>J235*24.3</f>
        <v>0</v>
      </c>
      <c r="M235" s="14">
        <f>I235*25</f>
        <v>6800</v>
      </c>
      <c r="N235" s="26">
        <f>K235*10</f>
        <v>0</v>
      </c>
      <c r="O235" s="14">
        <v>12631.61</v>
      </c>
      <c r="P235" s="14">
        <v>8470</v>
      </c>
      <c r="Q235" s="14">
        <f>L235+M235+N235+(O235+P235)*2</f>
        <v>49003.22</v>
      </c>
      <c r="R235" s="14">
        <f>G235*15</f>
        <v>38955</v>
      </c>
      <c r="S235" s="3"/>
    </row>
    <row r="236" spans="1:19" hidden="1" outlineLevel="2" x14ac:dyDescent="0.25">
      <c r="A236" s="34">
        <v>162</v>
      </c>
      <c r="B236" s="33" t="s">
        <v>13</v>
      </c>
      <c r="C236" s="33" t="s">
        <v>35</v>
      </c>
      <c r="D236" s="33" t="s">
        <v>38</v>
      </c>
      <c r="E236" s="33" t="s">
        <v>37</v>
      </c>
      <c r="F236" s="32" t="s">
        <v>36</v>
      </c>
      <c r="G236" s="31">
        <v>1806</v>
      </c>
      <c r="H236" s="30"/>
      <c r="I236" s="29">
        <v>304</v>
      </c>
      <c r="J236" s="29">
        <v>0</v>
      </c>
      <c r="K236" s="28">
        <v>0</v>
      </c>
      <c r="L236" s="27">
        <f>J236*24.3</f>
        <v>0</v>
      </c>
      <c r="M236" s="14">
        <f>I236*25</f>
        <v>7600</v>
      </c>
      <c r="N236" s="26">
        <f>K236*10</f>
        <v>0</v>
      </c>
      <c r="O236" s="14">
        <v>2183.56</v>
      </c>
      <c r="P236" s="25">
        <v>0</v>
      </c>
      <c r="Q236" s="14">
        <f>L236+M236+N236+(O236+P236)*2</f>
        <v>11967.119999999999</v>
      </c>
      <c r="R236" s="14">
        <f>G236*15</f>
        <v>27090</v>
      </c>
      <c r="S236" s="3"/>
    </row>
    <row r="237" spans="1:19" hidden="1" outlineLevel="2" x14ac:dyDescent="0.25">
      <c r="A237" s="34">
        <v>203</v>
      </c>
      <c r="B237" s="33" t="s">
        <v>13</v>
      </c>
      <c r="C237" s="33" t="s">
        <v>35</v>
      </c>
      <c r="D237" s="33" t="s">
        <v>34</v>
      </c>
      <c r="E237" s="33" t="s">
        <v>33</v>
      </c>
      <c r="F237" s="32" t="s">
        <v>32</v>
      </c>
      <c r="G237" s="31">
        <v>3538</v>
      </c>
      <c r="H237" s="30"/>
      <c r="I237" s="29">
        <v>514</v>
      </c>
      <c r="J237" s="29">
        <v>0</v>
      </c>
      <c r="K237" s="28">
        <v>0</v>
      </c>
      <c r="L237" s="27">
        <f>J237*24.3</f>
        <v>0</v>
      </c>
      <c r="M237" s="14">
        <f>I237*25</f>
        <v>12850</v>
      </c>
      <c r="N237" s="26">
        <f>K237*10</f>
        <v>0</v>
      </c>
      <c r="O237" s="14">
        <v>4120.1400000000003</v>
      </c>
      <c r="P237" s="14">
        <v>8470</v>
      </c>
      <c r="Q237" s="14">
        <f>L237+M237+N237+(O237+P237)*2</f>
        <v>38030.28</v>
      </c>
      <c r="R237" s="14">
        <f>G237*15</f>
        <v>53070</v>
      </c>
      <c r="S237" s="3"/>
    </row>
    <row r="238" spans="1:19" hidden="1" outlineLevel="2" x14ac:dyDescent="0.25">
      <c r="A238" s="34">
        <v>66</v>
      </c>
      <c r="B238" s="33" t="s">
        <v>13</v>
      </c>
      <c r="C238" s="33" t="s">
        <v>31</v>
      </c>
      <c r="D238" s="33" t="s">
        <v>30</v>
      </c>
      <c r="E238" s="33" t="s">
        <v>29</v>
      </c>
      <c r="F238" s="32" t="s">
        <v>28</v>
      </c>
      <c r="G238" s="31">
        <v>3896</v>
      </c>
      <c r="H238" s="30"/>
      <c r="I238" s="29">
        <v>409</v>
      </c>
      <c r="J238" s="29">
        <v>0</v>
      </c>
      <c r="K238" s="28">
        <v>0</v>
      </c>
      <c r="L238" s="27">
        <f>J238*24.3</f>
        <v>0</v>
      </c>
      <c r="M238" s="14">
        <f>I238*25</f>
        <v>10225</v>
      </c>
      <c r="N238" s="26">
        <f>K238*10</f>
        <v>0</v>
      </c>
      <c r="O238" s="14">
        <v>12631.61</v>
      </c>
      <c r="P238" s="14">
        <v>8470</v>
      </c>
      <c r="Q238" s="14">
        <f>L238+M238+N238+(O238+P238)*2</f>
        <v>52428.22</v>
      </c>
      <c r="R238" s="14">
        <f>G238*15</f>
        <v>58440</v>
      </c>
      <c r="S238" s="3"/>
    </row>
    <row r="239" spans="1:19" hidden="1" outlineLevel="2" x14ac:dyDescent="0.25">
      <c r="A239" s="34">
        <v>68</v>
      </c>
      <c r="B239" s="33" t="s">
        <v>13</v>
      </c>
      <c r="C239" s="33" t="s">
        <v>19</v>
      </c>
      <c r="D239" s="33" t="s">
        <v>11</v>
      </c>
      <c r="E239" s="33" t="s">
        <v>10</v>
      </c>
      <c r="F239" s="32" t="s">
        <v>27</v>
      </c>
      <c r="G239" s="31">
        <v>3158</v>
      </c>
      <c r="H239" s="30"/>
      <c r="I239" s="29">
        <v>326</v>
      </c>
      <c r="J239" s="29">
        <v>0</v>
      </c>
      <c r="K239" s="28">
        <v>0</v>
      </c>
      <c r="L239" s="27">
        <f>J239*24.3</f>
        <v>0</v>
      </c>
      <c r="M239" s="14">
        <f>I239*25</f>
        <v>8150</v>
      </c>
      <c r="N239" s="26">
        <f>K239*10</f>
        <v>0</v>
      </c>
      <c r="O239" s="14">
        <v>2463.34</v>
      </c>
      <c r="P239" s="14">
        <v>8470</v>
      </c>
      <c r="Q239" s="14">
        <f>L239+M239+N239+(O239+P239)*2</f>
        <v>30016.68</v>
      </c>
      <c r="R239" s="14">
        <f>G239*15</f>
        <v>47370</v>
      </c>
      <c r="S239" s="3"/>
    </row>
    <row r="240" spans="1:19" hidden="1" outlineLevel="2" x14ac:dyDescent="0.25">
      <c r="A240" s="34">
        <v>92</v>
      </c>
      <c r="B240" s="33" t="s">
        <v>13</v>
      </c>
      <c r="C240" s="33" t="s">
        <v>19</v>
      </c>
      <c r="D240" s="33" t="s">
        <v>2</v>
      </c>
      <c r="E240" s="33" t="s">
        <v>26</v>
      </c>
      <c r="F240" s="32" t="s">
        <v>25</v>
      </c>
      <c r="G240" s="31">
        <v>1943</v>
      </c>
      <c r="H240" s="30"/>
      <c r="I240" s="29">
        <v>34</v>
      </c>
      <c r="J240" s="29">
        <v>0</v>
      </c>
      <c r="K240" s="28">
        <v>424</v>
      </c>
      <c r="L240" s="27">
        <f>J240*24.3</f>
        <v>0</v>
      </c>
      <c r="M240" s="14">
        <f>I240*25</f>
        <v>850</v>
      </c>
      <c r="N240" s="26">
        <f>K240*10</f>
        <v>4240</v>
      </c>
      <c r="O240" s="14">
        <v>4042.12</v>
      </c>
      <c r="P240" s="14">
        <v>8470</v>
      </c>
      <c r="Q240" s="14">
        <f>L240+M240+N240+(O240+P240)*2</f>
        <v>30114.239999999998</v>
      </c>
      <c r="R240" s="14">
        <f>G240*15</f>
        <v>29145</v>
      </c>
      <c r="S240" s="3"/>
    </row>
    <row r="241" spans="1:19" hidden="1" outlineLevel="2" x14ac:dyDescent="0.25">
      <c r="A241" s="34">
        <v>119</v>
      </c>
      <c r="B241" s="33" t="s">
        <v>13</v>
      </c>
      <c r="C241" s="33" t="s">
        <v>19</v>
      </c>
      <c r="D241" s="33" t="s">
        <v>24</v>
      </c>
      <c r="E241" s="33" t="s">
        <v>23</v>
      </c>
      <c r="F241" s="32" t="s">
        <v>22</v>
      </c>
      <c r="G241" s="31">
        <v>6277</v>
      </c>
      <c r="H241" s="30"/>
      <c r="I241" s="29">
        <v>62</v>
      </c>
      <c r="J241" s="29">
        <v>0</v>
      </c>
      <c r="K241" s="28">
        <v>1178</v>
      </c>
      <c r="L241" s="27">
        <f>J241*24.3</f>
        <v>0</v>
      </c>
      <c r="M241" s="14">
        <f>I241*25</f>
        <v>1550</v>
      </c>
      <c r="N241" s="26">
        <f>K241*10</f>
        <v>11780</v>
      </c>
      <c r="O241" s="14">
        <v>3044.55</v>
      </c>
      <c r="P241" s="14">
        <v>8470</v>
      </c>
      <c r="Q241" s="14">
        <f>L241+M241+N241+(O241+P241)*2</f>
        <v>36359.1</v>
      </c>
      <c r="R241" s="14">
        <f>G241*15</f>
        <v>94155</v>
      </c>
      <c r="S241" s="3"/>
    </row>
    <row r="242" spans="1:19" hidden="1" outlineLevel="2" x14ac:dyDescent="0.25">
      <c r="A242" s="34">
        <v>151</v>
      </c>
      <c r="B242" s="33" t="s">
        <v>13</v>
      </c>
      <c r="C242" s="33" t="s">
        <v>19</v>
      </c>
      <c r="D242" s="33" t="s">
        <v>11</v>
      </c>
      <c r="E242" s="33" t="s">
        <v>10</v>
      </c>
      <c r="F242" s="32" t="s">
        <v>21</v>
      </c>
      <c r="G242" s="31">
        <v>6027</v>
      </c>
      <c r="H242" s="30"/>
      <c r="I242" s="29">
        <v>0</v>
      </c>
      <c r="J242" s="29">
        <v>486</v>
      </c>
      <c r="K242" s="28">
        <v>0</v>
      </c>
      <c r="L242" s="27">
        <f>J242*24.3</f>
        <v>11809.800000000001</v>
      </c>
      <c r="M242" s="14">
        <f>I242*25</f>
        <v>0</v>
      </c>
      <c r="N242" s="26">
        <f>K242*10</f>
        <v>0</v>
      </c>
      <c r="O242" s="14">
        <v>2506.4</v>
      </c>
      <c r="P242" s="14">
        <v>8470</v>
      </c>
      <c r="Q242" s="14">
        <f>L242+M242+N242+(O242+P242)*2</f>
        <v>33762.6</v>
      </c>
      <c r="R242" s="14">
        <f>G242*15</f>
        <v>90405</v>
      </c>
      <c r="S242" s="3"/>
    </row>
    <row r="243" spans="1:19" hidden="1" outlineLevel="2" x14ac:dyDescent="0.25">
      <c r="A243" s="34">
        <v>153</v>
      </c>
      <c r="B243" s="33" t="s">
        <v>13</v>
      </c>
      <c r="C243" s="33" t="s">
        <v>19</v>
      </c>
      <c r="D243" s="33" t="s">
        <v>11</v>
      </c>
      <c r="E243" s="33" t="s">
        <v>10</v>
      </c>
      <c r="F243" s="32" t="s">
        <v>20</v>
      </c>
      <c r="G243" s="31">
        <v>1443</v>
      </c>
      <c r="H243" s="30"/>
      <c r="I243" s="29">
        <v>0</v>
      </c>
      <c r="J243" s="29">
        <v>121</v>
      </c>
      <c r="K243" s="28">
        <v>0</v>
      </c>
      <c r="L243" s="27">
        <f>J243*24.3</f>
        <v>2940.3</v>
      </c>
      <c r="M243" s="14">
        <f>I243*25</f>
        <v>0</v>
      </c>
      <c r="N243" s="26">
        <f>K243*10</f>
        <v>0</v>
      </c>
      <c r="O243" s="14">
        <v>2506.4</v>
      </c>
      <c r="P243" s="25">
        <v>0</v>
      </c>
      <c r="Q243" s="14">
        <f>L243+M243+N243+(O243+P243)*2</f>
        <v>7953.1</v>
      </c>
      <c r="R243" s="14">
        <f>G243*15</f>
        <v>21645</v>
      </c>
      <c r="S243" s="3"/>
    </row>
    <row r="244" spans="1:19" hidden="1" outlineLevel="2" x14ac:dyDescent="0.25">
      <c r="A244" s="34">
        <v>217</v>
      </c>
      <c r="B244" s="33" t="s">
        <v>13</v>
      </c>
      <c r="C244" s="33" t="s">
        <v>19</v>
      </c>
      <c r="D244" s="33" t="s">
        <v>18</v>
      </c>
      <c r="E244" s="33" t="s">
        <v>17</v>
      </c>
      <c r="F244" s="32" t="s">
        <v>16</v>
      </c>
      <c r="G244" s="31">
        <v>2862</v>
      </c>
      <c r="H244" s="30"/>
      <c r="I244" s="29">
        <v>0</v>
      </c>
      <c r="J244" s="29">
        <v>276</v>
      </c>
      <c r="K244" s="28">
        <v>0</v>
      </c>
      <c r="L244" s="27">
        <f>J244*24.3</f>
        <v>6706.8</v>
      </c>
      <c r="M244" s="14">
        <f>I244*25</f>
        <v>0</v>
      </c>
      <c r="N244" s="26">
        <f>K244*10</f>
        <v>0</v>
      </c>
      <c r="O244" s="14">
        <v>9162.2099999999991</v>
      </c>
      <c r="P244" s="14">
        <v>8470</v>
      </c>
      <c r="Q244" s="14">
        <f>L244+M244+N244+(O244+P244)*2</f>
        <v>41971.22</v>
      </c>
      <c r="R244" s="14">
        <f>G244*15</f>
        <v>42930</v>
      </c>
      <c r="S244" s="3"/>
    </row>
    <row r="245" spans="1:19" hidden="1" outlineLevel="2" x14ac:dyDescent="0.25">
      <c r="A245" s="34">
        <v>58</v>
      </c>
      <c r="B245" s="33" t="s">
        <v>13</v>
      </c>
      <c r="C245" s="33" t="s">
        <v>12</v>
      </c>
      <c r="D245" s="33" t="s">
        <v>11</v>
      </c>
      <c r="E245" s="33" t="s">
        <v>10</v>
      </c>
      <c r="F245" s="32" t="s">
        <v>15</v>
      </c>
      <c r="G245" s="31">
        <v>2146</v>
      </c>
      <c r="H245" s="30"/>
      <c r="I245" s="29">
        <v>220</v>
      </c>
      <c r="J245" s="29">
        <v>0</v>
      </c>
      <c r="K245" s="28">
        <v>0</v>
      </c>
      <c r="L245" s="27">
        <f>J245*24.3</f>
        <v>0</v>
      </c>
      <c r="M245" s="14">
        <f>I245*25</f>
        <v>5500</v>
      </c>
      <c r="N245" s="26">
        <f>K245*10</f>
        <v>0</v>
      </c>
      <c r="O245" s="14">
        <v>2463.34</v>
      </c>
      <c r="P245" s="25">
        <v>0</v>
      </c>
      <c r="Q245" s="14">
        <f>L245+M245+N245+(O245+P245)*2</f>
        <v>10426.68</v>
      </c>
      <c r="R245" s="14">
        <f>G245*15</f>
        <v>32190</v>
      </c>
      <c r="S245" s="3"/>
    </row>
    <row r="246" spans="1:19" hidden="1" outlineLevel="2" x14ac:dyDescent="0.25">
      <c r="A246" s="34">
        <v>59</v>
      </c>
      <c r="B246" s="33" t="s">
        <v>13</v>
      </c>
      <c r="C246" s="33" t="s">
        <v>12</v>
      </c>
      <c r="D246" s="33" t="s">
        <v>11</v>
      </c>
      <c r="E246" s="33" t="s">
        <v>10</v>
      </c>
      <c r="F246" s="32" t="s">
        <v>14</v>
      </c>
      <c r="G246" s="31">
        <v>1930</v>
      </c>
      <c r="H246" s="30"/>
      <c r="I246" s="29">
        <v>209</v>
      </c>
      <c r="J246" s="29">
        <v>0</v>
      </c>
      <c r="K246" s="28">
        <v>0</v>
      </c>
      <c r="L246" s="27">
        <f>J246*24.3</f>
        <v>0</v>
      </c>
      <c r="M246" s="14">
        <f>I246*25</f>
        <v>5225</v>
      </c>
      <c r="N246" s="26">
        <f>K246*10</f>
        <v>0</v>
      </c>
      <c r="O246" s="14">
        <v>2463.34</v>
      </c>
      <c r="P246" s="25">
        <v>0</v>
      </c>
      <c r="Q246" s="14">
        <f>L246+M246+N246+(O246+P246)*2</f>
        <v>10151.68</v>
      </c>
      <c r="R246" s="14">
        <f>G246*15</f>
        <v>28950</v>
      </c>
      <c r="S246" s="3"/>
    </row>
    <row r="247" spans="1:19" hidden="1" outlineLevel="2" x14ac:dyDescent="0.25">
      <c r="A247" s="34">
        <v>61</v>
      </c>
      <c r="B247" s="33" t="s">
        <v>13</v>
      </c>
      <c r="C247" s="33" t="s">
        <v>12</v>
      </c>
      <c r="D247" s="33" t="s">
        <v>11</v>
      </c>
      <c r="E247" s="33" t="s">
        <v>10</v>
      </c>
      <c r="F247" s="32" t="s">
        <v>9</v>
      </c>
      <c r="G247" s="31">
        <v>2567</v>
      </c>
      <c r="H247" s="30"/>
      <c r="I247" s="29">
        <v>269</v>
      </c>
      <c r="J247" s="29">
        <v>0</v>
      </c>
      <c r="K247" s="28">
        <v>0</v>
      </c>
      <c r="L247" s="27">
        <f>J247*24.3</f>
        <v>0</v>
      </c>
      <c r="M247" s="14">
        <f>I247*25</f>
        <v>6725</v>
      </c>
      <c r="N247" s="26">
        <f>K247*10</f>
        <v>0</v>
      </c>
      <c r="O247" s="14">
        <v>2463.34</v>
      </c>
      <c r="P247" s="25">
        <v>0</v>
      </c>
      <c r="Q247" s="14">
        <f>L247+M247+N247+(O247+P247)*2</f>
        <v>11651.68</v>
      </c>
      <c r="R247" s="14">
        <f>G247*15</f>
        <v>38505</v>
      </c>
      <c r="S247" s="3"/>
    </row>
    <row r="248" spans="1:19" s="7" customFormat="1" outlineLevel="1" collapsed="1" x14ac:dyDescent="0.25">
      <c r="A248" s="12"/>
      <c r="B248" s="11">
        <f>SUBTOTAL(3,B222:B247)</f>
        <v>26</v>
      </c>
      <c r="C248" s="11" t="str">
        <f>B247</f>
        <v>Центр централизованного учета</v>
      </c>
      <c r="D248" s="11"/>
      <c r="E248" s="11"/>
      <c r="F248" s="11"/>
      <c r="G248" s="10">
        <f>SUM(G222:G247)</f>
        <v>86208</v>
      </c>
      <c r="H248" s="10"/>
      <c r="I248" s="10">
        <f>SUM(I222:I247)</f>
        <v>6679.01</v>
      </c>
      <c r="J248" s="10">
        <f>SUM(J222:J247)</f>
        <v>1179</v>
      </c>
      <c r="K248" s="10">
        <f>SUM(K222:K247)</f>
        <v>3181</v>
      </c>
      <c r="L248" s="8">
        <f>SUM(L222:L247)</f>
        <v>28649.7</v>
      </c>
      <c r="M248" s="8">
        <f>SUM(M222:M247)</f>
        <v>166975.25</v>
      </c>
      <c r="N248" s="8">
        <f>SUM(N222:N247)</f>
        <v>31810</v>
      </c>
      <c r="O248" s="8">
        <f>SUM(O222:O247)</f>
        <v>111900.45999999999</v>
      </c>
      <c r="P248" s="8">
        <f>SUM(P222:P247)</f>
        <v>152460</v>
      </c>
      <c r="Q248" s="8">
        <f>SUM(Q222:Q247)</f>
        <v>756155.87</v>
      </c>
      <c r="R248" s="8">
        <f>SUM(R222:R247)</f>
        <v>1293120</v>
      </c>
      <c r="S248" s="3"/>
    </row>
    <row r="249" spans="1:19" hidden="1" outlineLevel="2" x14ac:dyDescent="0.25">
      <c r="A249" s="34">
        <v>42</v>
      </c>
      <c r="B249" s="33" t="s">
        <v>4</v>
      </c>
      <c r="C249" s="33" t="s">
        <v>3</v>
      </c>
      <c r="D249" s="33" t="s">
        <v>2</v>
      </c>
      <c r="E249" s="33" t="s">
        <v>8</v>
      </c>
      <c r="F249" s="32" t="s">
        <v>7</v>
      </c>
      <c r="G249" s="31">
        <v>7245</v>
      </c>
      <c r="H249" s="30"/>
      <c r="I249" s="29">
        <v>0</v>
      </c>
      <c r="J249" s="29">
        <v>865</v>
      </c>
      <c r="K249" s="28">
        <v>0</v>
      </c>
      <c r="L249" s="27">
        <f>J249*24.3</f>
        <v>21019.5</v>
      </c>
      <c r="M249" s="14">
        <f>I249*25</f>
        <v>0</v>
      </c>
      <c r="N249" s="26">
        <f>K249*10</f>
        <v>0</v>
      </c>
      <c r="O249" s="14">
        <v>10457.6</v>
      </c>
      <c r="P249" s="25">
        <v>0</v>
      </c>
      <c r="Q249" s="14">
        <f>L249+M249+N249+(O249+P249)*2</f>
        <v>41934.699999999997</v>
      </c>
      <c r="R249" s="14">
        <f>G249*15</f>
        <v>108675</v>
      </c>
      <c r="S249" s="3"/>
    </row>
    <row r="250" spans="1:19" hidden="1" outlineLevel="2" x14ac:dyDescent="0.25">
      <c r="A250" s="34">
        <v>143</v>
      </c>
      <c r="B250" s="33" t="s">
        <v>4</v>
      </c>
      <c r="C250" s="33" t="s">
        <v>3</v>
      </c>
      <c r="D250" s="33" t="s">
        <v>2</v>
      </c>
      <c r="E250" s="33" t="s">
        <v>6</v>
      </c>
      <c r="F250" s="32" t="s">
        <v>5</v>
      </c>
      <c r="G250" s="31">
        <v>6540</v>
      </c>
      <c r="H250" s="30"/>
      <c r="I250" s="29">
        <v>122</v>
      </c>
      <c r="J250" s="29">
        <v>0</v>
      </c>
      <c r="K250" s="28">
        <v>1370</v>
      </c>
      <c r="L250" s="27">
        <f>J250*24.3</f>
        <v>0</v>
      </c>
      <c r="M250" s="14">
        <f>I250*25</f>
        <v>3050</v>
      </c>
      <c r="N250" s="26">
        <f>K250*10</f>
        <v>13700</v>
      </c>
      <c r="O250" s="14">
        <v>10947.4</v>
      </c>
      <c r="P250" s="25">
        <v>0</v>
      </c>
      <c r="Q250" s="14">
        <f>L250+M250+N250+(O250+P250)*2</f>
        <v>38644.800000000003</v>
      </c>
      <c r="R250" s="14">
        <f>G250*15</f>
        <v>98100</v>
      </c>
      <c r="S250" s="3"/>
    </row>
    <row r="251" spans="1:19" s="13" customFormat="1" hidden="1" outlineLevel="2" x14ac:dyDescent="0.25">
      <c r="A251" s="24">
        <v>229</v>
      </c>
      <c r="B251" s="23" t="s">
        <v>4</v>
      </c>
      <c r="C251" s="23" t="s">
        <v>3</v>
      </c>
      <c r="D251" s="23" t="s">
        <v>2</v>
      </c>
      <c r="E251" s="23" t="s">
        <v>1</v>
      </c>
      <c r="F251" s="22" t="s">
        <v>0</v>
      </c>
      <c r="G251" s="21">
        <v>1869</v>
      </c>
      <c r="H251" s="20"/>
      <c r="I251" s="19">
        <v>27</v>
      </c>
      <c r="J251" s="19">
        <v>0</v>
      </c>
      <c r="K251" s="18">
        <v>394</v>
      </c>
      <c r="L251" s="17">
        <f>J251*24.3</f>
        <v>0</v>
      </c>
      <c r="M251" s="15">
        <f>I251*25</f>
        <v>675</v>
      </c>
      <c r="N251" s="16">
        <f>K251*10</f>
        <v>3940</v>
      </c>
      <c r="O251" s="15">
        <v>3684.1</v>
      </c>
      <c r="P251" s="15">
        <v>8470</v>
      </c>
      <c r="Q251" s="15">
        <f>L251+M251+N251+(O251+P251)*2</f>
        <v>28923.200000000001</v>
      </c>
      <c r="R251" s="14">
        <f>G251*15</f>
        <v>28035</v>
      </c>
      <c r="S251" s="3"/>
    </row>
    <row r="252" spans="1:19" s="7" customFormat="1" outlineLevel="1" collapsed="1" x14ac:dyDescent="0.25">
      <c r="A252" s="12"/>
      <c r="B252" s="11">
        <f>SUBTOTAL(3,B249:B251)</f>
        <v>3</v>
      </c>
      <c r="C252" s="11" t="str">
        <f>B251</f>
        <v>Центральная диспетчерская служба</v>
      </c>
      <c r="D252" s="11"/>
      <c r="E252" s="11"/>
      <c r="F252" s="11"/>
      <c r="G252" s="10">
        <f>SUM(G249:G251)</f>
        <v>15654</v>
      </c>
      <c r="H252" s="10"/>
      <c r="I252" s="10">
        <f>SUM(I249:I251)</f>
        <v>149</v>
      </c>
      <c r="J252" s="10">
        <f>SUM(J249:J251)</f>
        <v>865</v>
      </c>
      <c r="K252" s="10">
        <f>SUM(K249:K251)</f>
        <v>1764</v>
      </c>
      <c r="L252" s="8">
        <f>SUM(L249:L251)</f>
        <v>21019.5</v>
      </c>
      <c r="M252" s="8">
        <f>SUM(M249:M251)</f>
        <v>3725</v>
      </c>
      <c r="N252" s="8">
        <f>SUM(N249:N251)</f>
        <v>17640</v>
      </c>
      <c r="O252" s="8">
        <f>SUM(O249:O251)</f>
        <v>25089.1</v>
      </c>
      <c r="P252" s="8">
        <f>SUM(P249:P251)</f>
        <v>8470</v>
      </c>
      <c r="Q252" s="9">
        <f>L252+M252+N252+(O252+P252)*2</f>
        <v>109502.7</v>
      </c>
      <c r="R252" s="8">
        <f>SUM(R249:R251)</f>
        <v>234810</v>
      </c>
      <c r="S252" s="3"/>
    </row>
    <row r="253" spans="1:19" ht="21.75" customHeight="1" outlineLevel="1" x14ac:dyDescent="0.3">
      <c r="A253" s="5"/>
      <c r="B253" s="6">
        <f>SUBTOTAL(3,B11:B252)</f>
        <v>225</v>
      </c>
      <c r="C253" s="6"/>
      <c r="D253" s="5"/>
      <c r="E253" s="5"/>
      <c r="F253" s="5"/>
      <c r="G253" s="4">
        <f>SUM(G252,G248,G221,G192,G188,G185,G169,G156,G144,G131,G117,G103,G100,G98,G95,G93,G61)</f>
        <v>485070</v>
      </c>
      <c r="H253" s="4">
        <f>SUM(H252,H248,H221,H192,H188,H185,H169,H156,H144,H131,H117,H103,H100,H98,H95,H93,H61)</f>
        <v>340</v>
      </c>
      <c r="I253" s="4">
        <f>SUM(I252,I248,I221,I192,I188,I185,I169,I156,I144,I131,I117,I103,I100,I98,I95,I93,I61)</f>
        <v>25748.73</v>
      </c>
      <c r="J253" s="4">
        <f>SUM(J252,J248,J221,J192,J188,J185,J169,J156,J144,J131,J117,J103,J100,J98,J95,J93,J61)</f>
        <v>66623.03</v>
      </c>
      <c r="K253" s="4">
        <f>SUM(K252,K248,K221,K192,K188,K185,K169,K156,K144,K131,K117,K103,K100,K98,K95,K93,K61)</f>
        <v>19506.650000000001</v>
      </c>
      <c r="L253" s="4">
        <f>SUM(L252,L248,L221,L192,L188,L185,L169,L156,L144,L131,L117,L103,L100,L98,L95,L93,L61)</f>
        <v>1618939.6289999997</v>
      </c>
      <c r="M253" s="4">
        <f>SUM(M252,M248,M221,M192,M188,M185,M169,M156,M144,M131,M117,M103,M100,M98,M95,M93,M61)</f>
        <v>643718.25</v>
      </c>
      <c r="N253" s="4">
        <f>SUM(N252,N248,N221,N192,N188,N185,N169,N156,N144,N131,N117,N103,N100,N98,N95,N93,N61)</f>
        <v>195066.5</v>
      </c>
      <c r="O253" s="4">
        <f>SUM(O252,O248,O221,O192,O188,O185,O169,O156,O144,O131,O117,O103,O100,O98,O95,O93,O61)</f>
        <v>1820583.0799999996</v>
      </c>
      <c r="P253" s="4">
        <f>SUM(P252,P248,P221,P192,P188,P185,P169,P156,P144,P131,P117,P103,P100,P98,P95,P93,P61)</f>
        <v>1566950</v>
      </c>
      <c r="Q253" s="4">
        <f>SUM(Q252,Q248,Q221,Q192,Q188,Q185,Q169,Q156,Q144,Q131,Q117,Q103,Q100,Q98,Q95,Q93,Q61)</f>
        <v>9124686.1390000023</v>
      </c>
      <c r="R253" s="4">
        <f>SUM(R252,R248,R221,R192,R188,R185,R169,R156,R144,R131,R117,R103,R100,R98,R95,R93,R61)</f>
        <v>7276050</v>
      </c>
      <c r="S253" s="3"/>
    </row>
    <row r="254" spans="1:19" x14ac:dyDescent="0.3">
      <c r="B254" s="1"/>
      <c r="F254" s="2"/>
    </row>
  </sheetData>
  <autoFilter ref="A2:R252"/>
  <mergeCells count="1">
    <mergeCell ref="A1:K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 эксплуатации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2019-03-21T14:30:25Z</dcterms:modified>
</cp:coreProperties>
</file>