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420" windowWidth="9735" windowHeight="4545" activeTab="0"/>
  </bookViews>
  <sheets>
    <sheet name="Overview" sheetId="1" r:id="rId1"/>
    <sheet name="BOM" sheetId="2" r:id="rId2"/>
    <sheet name="BOM_ChangePrice" sheetId="3" r:id="rId3"/>
    <sheet name="BOM_PER_DP" sheetId="4" r:id="rId4"/>
    <sheet name="_Empty" sheetId="5" r:id="rId5"/>
  </sheets>
  <externalReferences>
    <externalReference r:id="rId6"/>
  </externalReferences>
  <calcPr calcId="114210"/>
</workbook>
</file>

<file path=xl/sharedStrings.xml><?xml version="1.0" encoding="utf-8"?>
<sst xmlns="http://schemas.openxmlformats.org/spreadsheetml/2006/main" count="80" uniqueCount="80">
  <si>
    <t>Simulation Information</t>
  </si>
  <si>
    <t>Cost Breakdown</t>
  </si>
  <si>
    <t>Area Name</t>
  </si>
  <si>
    <t/>
  </si>
  <si>
    <t>Homes Passed Cost</t>
  </si>
  <si>
    <t>Homes Activated Cost</t>
  </si>
  <si>
    <t>Total Cost</t>
  </si>
  <si>
    <t>%</t>
  </si>
  <si>
    <t>Design Rules</t>
  </si>
  <si>
    <t>Simulation Rules</t>
  </si>
  <si>
    <t>Public Trenching</t>
  </si>
  <si>
    <t>Number of Homes Activated</t>
  </si>
  <si>
    <t>Home</t>
  </si>
  <si>
    <t>Number of Homes Passed</t>
  </si>
  <si>
    <t>Drop</t>
  </si>
  <si>
    <t>Overall Adoption Rate</t>
  </si>
  <si>
    <t>Distribution</t>
  </si>
  <si>
    <t>Expected # PON Customers</t>
  </si>
  <si>
    <t>Feeder</t>
  </si>
  <si>
    <t>Expected # P2P Customers</t>
  </si>
  <si>
    <t>TOTAL</t>
  </si>
  <si>
    <t>Household Density (hh/sqkm)</t>
  </si>
  <si>
    <t>Results</t>
  </si>
  <si>
    <t>Total Cost of Project</t>
  </si>
  <si>
    <t>Total Cost of Deployment</t>
  </si>
  <si>
    <t>Total Cost of Activation</t>
  </si>
  <si>
    <t>Cost per Home Passed</t>
  </si>
  <si>
    <t>Cost per Home Activated</t>
  </si>
  <si>
    <t>Total Expected Revenues (12m)</t>
  </si>
  <si>
    <t>PON Monthly Revenue</t>
  </si>
  <si>
    <t>P2P Monthly Revenue</t>
  </si>
  <si>
    <t xml:space="preserve">Generated by FiberPlanIT </t>
  </si>
  <si>
    <t xml:space="preserve">Notes: </t>
  </si>
  <si>
    <t>Standard Simulator configuration, generated by FiberPlanIT - PON</t>
  </si>
  <si>
    <t>Unit Costs</t>
  </si>
  <si>
    <t>Calculated Cost</t>
  </si>
  <si>
    <t>HP/HA</t>
  </si>
  <si>
    <t>Material Cost</t>
  </si>
  <si>
    <t>Labour Cost</t>
  </si>
  <si>
    <t>Total</t>
  </si>
  <si>
    <t>Volume</t>
  </si>
  <si>
    <t>Trench: CUSTOMERDROP</t>
  </si>
  <si>
    <t>HP</t>
  </si>
  <si>
    <t>Trench: BURIED</t>
  </si>
  <si>
    <t>Crossing Trench: BURIED</t>
  </si>
  <si>
    <t>Splitter_8</t>
  </si>
  <si>
    <t>HA</t>
  </si>
  <si>
    <t>Splice</t>
  </si>
  <si>
    <t>Connection_StandardLU</t>
  </si>
  <si>
    <t>Connection_StandardBuilding</t>
  </si>
  <si>
    <t>Connection_SpecialLU</t>
  </si>
  <si>
    <t>Connection_SpecialBuilding</t>
  </si>
  <si>
    <t>CPE_PON</t>
  </si>
  <si>
    <t>Duct: BLOWN_FIBER (size 2)</t>
  </si>
  <si>
    <t>DropBox</t>
  </si>
  <si>
    <t>Cable 2F</t>
  </si>
  <si>
    <t>Splitter_4</t>
  </si>
  <si>
    <t>Splitter_32</t>
  </si>
  <si>
    <t>HandHole</t>
  </si>
  <si>
    <t>Duct: BLOWN_FIBER (size 24)</t>
  </si>
  <si>
    <t>Duct: BLOWN_FIBER (size 12)</t>
  </si>
  <si>
    <t>Cable 4F</t>
  </si>
  <si>
    <t>Cabinet</t>
  </si>
  <si>
    <t>OLTShelf (size 16)</t>
  </si>
  <si>
    <t>OLTCard_PON (size 8)</t>
  </si>
  <si>
    <t>ODF (size 1000)</t>
  </si>
  <si>
    <t>Duct: BLOWN_FIBER (size 7)</t>
  </si>
  <si>
    <t>Duct: BLOWN_FIBER (size 3)</t>
  </si>
  <si>
    <t>CentralOffice</t>
  </si>
  <si>
    <t>Cable 24F</t>
  </si>
  <si>
    <t>FiberPlanIT Original Calculated Values</t>
  </si>
  <si>
    <t>Customer Changed Values</t>
  </si>
  <si>
    <t>Warning - Editing the cost and volume fields below only gives an indication of the new network cost.  For exact results with other prices, do a new simulation.</t>
  </si>
  <si>
    <t xml:space="preserve">Sub-Area Name = </t>
  </si>
  <si>
    <t>0</t>
  </si>
  <si>
    <t xml:space="preserve">Total Cost = 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</si>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</sst>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>
  <numFmts count="15">
    <numFmt numFmtId="44" formatCode="_($* #,##0.00_);_($* \(#,##0.00\);_($* &quot;-&quot;??_);_(@_)"/>
    <numFmt numFmtId="10" formatCode="0.00%"/>
    <numFmt numFmtId="0" formatCode="General"/>
    <numFmt numFmtId="43" formatCode="_(* #,##0.00_);_(* \(#,##0.00\);_(* &quot;-&quot;??_);_(@_)"/>
    <numFmt numFmtId="42" formatCode="_($* #,##0_);_($* \(#,##0\);_($* &quot;-&quot;_);_(@_)"/>
    <numFmt numFmtId="41" formatCode="_(* #,##0_);_(* \(#,##0\);_(* &quot;-&quot;_);_(@_)"/>
    <numFmt numFmtId="82" formatCode="_ &quot;€&quot;\ * #,##0.00_ ;_ &quot;€&quot;\ * \-#,##0.00_ ;_ &quot;€&quot;\ * &quot;-&quot;??_ ;_ @_ "/>
    <numFmt numFmtId="83" formatCode="&quot;€&quot;\ #,##0.00"/>
    <numFmt numFmtId="9" formatCode="0%"/>
    <numFmt numFmtId="86" formatCode="0.0"/>
    <numFmt numFmtId="87" formatCode="_ &quot;€&quot;\ * #,##0_ ;_ &quot;€&quot;\ * \-#,##0_ ;_ &quot;€&quot;\ * &quot;-&quot;??_ ;_ @_ "/>
    <numFmt numFmtId="88" formatCode="&quot;€&quot;\ #,##0"/>
    <numFmt numFmtId="84" formatCode="0.0%"/>
    <numFmt numFmtId="85" formatCode="_ [$€-813]\ * #,##0.00_ ;_ [$€-813]\ * \-#,##0.00_ ;_ [$€-813]\ * &quot;-&quot;??_ ;_ @_ "/>
    <numFmt numFmtId="89" formatCode="_ &quot;€&quot;\ * #,##0_ ;_ &quot;€&quot;\ * \-#,##0_ ;_ &quot;€&quot;\ * &quot;-&quot;_ ;_ @_ "/>
  </numFmts>
  <fonts count="16">
    <font>
      <sz val="11"/>
      <color indexed="64"/>
      <name val="Calibri"/>
      <charset val="134"/>
    </font>
    <font>
      <b/>
      <sz val="10"/>
      <color indexed="64"/>
      <name val="Arial"/>
      <charset val="134"/>
    </font>
    <font>
      <i/>
      <sz val="10"/>
      <color indexed="64"/>
      <name val="Arial"/>
      <charset val="134"/>
    </font>
    <font>
      <b/>
      <i/>
      <sz val="10"/>
      <color indexed="64"/>
      <name val="Arial"/>
      <charset val="134"/>
    </font>
    <font>
      <b/>
      <sz val="10"/>
      <color indexed="64"/>
      <name val="Arial"/>
      <charset val="134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sz val="11"/>
      <color indexed="8"/>
      <name val="Cambria"/>
      <charset val="134"/>
    </font>
    <font>
      <u/>
      <sz val="11"/>
      <color indexed="8"/>
      <name val="Calibri"/>
      <charset val="134"/>
    </font>
    <font>
      <sz val="14"/>
      <color indexed="62"/>
      <name val="Cambria"/>
      <charset val="134"/>
    </font>
    <font>
      <b/>
      <sz val="14"/>
      <color indexed="62"/>
      <name val="Cambria"/>
      <charset val="134"/>
    </font>
    <font>
      <b/>
      <sz val="16"/>
      <color indexed="62"/>
      <name val="Cambria"/>
      <charset val="134"/>
    </font>
    <font>
      <b/>
      <sz val="13"/>
      <color indexed="8"/>
      <name val="Calibri"/>
      <charset val="134"/>
    </font>
    <font>
      <b/>
      <sz val="9"/>
      <color indexed="8"/>
      <name val="Calibri"/>
      <charset val="134"/>
    </font>
    <font>
      <sz val="11"/>
      <color indexed="64"/>
      <name val="Calibri"/>
      <charset val="134"/>
    </font>
    <font>
      <sz val="11"/>
      <color indexed="64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ill="1" applyBorder="1" applyAlignment="1">
      <alignment vertical="bottom" horizontal="general"/>
    </xf>
    <xf numFmtId="0" fontId="1" fillId="0" borderId="0" xfId="0" applyFill="1" applyBorder="1" applyAlignment="1">
      <alignment vertical="bottom" horizontal="general"/>
    </xf>
    <xf numFmtId="0" fontId="2" fillId="0" borderId="0" xfId="0" applyFill="1" applyBorder="1" applyAlignment="1">
      <alignment vertical="bottom" horizontal="general"/>
    </xf>
    <xf numFmtId="0" fontId="2" fillId="0" borderId="0" xfId="0" applyFill="1" applyBorder="1" applyAlignment="1">
      <alignment vertical="bottom" horizontal="general"/>
    </xf>
    <xf numFmtId="0" fontId="0" fillId="0" borderId="0" xfId="0" applyFill="1" applyBorder="1" applyAlignment="1">
      <alignment vertical="bottom" horizontal="general"/>
    </xf>
    <xf numFmtId="0" fontId="0" fillId="0" borderId="0" xfId="0" applyFill="1" applyBorder="1" applyAlignment="1">
      <alignment vertical="bottom" horizontal="general"/>
    </xf>
    <xf numFmtId="0" fontId="0" fillId="0" borderId="0" xfId="0" applyFill="1" applyBorder="1" applyAlignment="1">
      <alignment vertical="bottom" horizontal="general"/>
    </xf>
    <xf numFmtId="0" fontId="0" fillId="0" borderId="0" xfId="0" applyFill="1" applyBorder="1" applyAlignment="1">
      <alignment vertical="bottom" horizontal="general"/>
    </xf>
    <xf numFmtId="0" fontId="0" fillId="0" borderId="0" xfId="0" applyFill="1" applyBorder="1" applyAlignment="1">
      <alignment vertical="bottom" horizontal="general"/>
    </xf>
    <xf numFmtId="0" fontId="0" fillId="0" borderId="0" xfId="0" applyFill="1" applyBorder="1" applyAlignment="1">
      <alignment vertical="bottom" horizontal="general"/>
    </xf>
    <xf numFmtId="0" fontId="0" fillId="0" borderId="0" xfId="0" applyFill="1" applyBorder="1" applyAlignment="1">
      <alignment vertical="bottom" horizontal="general"/>
    </xf>
    <xf numFmtId="0" fontId="0" fillId="0" borderId="0" xfId="0" applyFill="1" applyBorder="1" applyAlignment="1">
      <alignment vertical="bottom" horizontal="general"/>
    </xf>
    <xf numFmtId="0" fontId="0" fillId="0" borderId="0" xfId="0" applyFill="1" applyBorder="1" applyAlignment="1">
      <alignment vertical="bottom" horizontal="general"/>
    </xf>
    <xf numFmtId="0" fontId="0" fillId="0" borderId="0" xfId="0" applyFill="1" applyBorder="1" applyAlignment="1">
      <alignment vertical="bottom" horizontal="general"/>
    </xf>
    <xf numFmtId="0" fontId="0" fillId="0" borderId="0" xfId="0"/>
    <xf numFmtId="43" fontId="0" fillId="0" borderId="0" xfId="0" applyFont="1" applyFill="1" applyBorder="1" applyAlignment="1">
      <alignment vertical="bottom" horizontal="general"/>
    </xf>
    <xf numFmtId="41" fontId="0" fillId="0" borderId="0" xfId="0" applyFont="1" applyFill="1" applyBorder="1" applyAlignment="1">
      <alignment vertical="bottom" horizontal="general"/>
    </xf>
    <xf numFmtId="44" fontId="0" fillId="0" borderId="0" xfId="0" applyFont="1" applyFill="1" applyBorder="1" applyAlignment="1">
      <alignment vertical="bottom" horizontal="general"/>
    </xf>
    <xf numFmtId="42" fontId="0" fillId="0" borderId="0" xfId="0" applyFont="1" applyFill="1" applyBorder="1" applyAlignment="1">
      <alignment vertical="bottom" horizontal="general"/>
    </xf>
    <xf numFmtId="9" fontId="0" fillId="0" borderId="0" xfId="0" applyFont="1" applyFill="1" applyBorder="1" applyAlignment="1">
      <alignment vertical="bottom" horizontal="general"/>
    </xf>
    <xf numFmtId="0" fontId="0" fillId="0" borderId="0" xfId="0" applyFont="1" applyFill="1"/>
    <xf numFmtId="0" fontId="11" fillId="0" borderId="0" xfId="0" applyFont="1" applyBorder="1" applyAlignment="1">
      <alignment vertical="center" horizontal="general"/>
    </xf>
    <xf numFmtId="0" fontId="5" fillId="0" borderId="0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vertical="top" horizontal="right"/>
    </xf>
    <xf numFmtId="0" fontId="0" fillId="0" borderId="4" xfId="0" applyBorder="1"/>
    <xf numFmtId="0" fontId="5" fillId="2" borderId="5" xfId="0" applyFont="1" applyFill="1" applyBorder="1" applyAlignment="1">
      <alignment vertical="center" horizontal="center"/>
    </xf>
    <xf numFmtId="0" fontId="5" fillId="2" borderId="5" xfId="0" applyFont="1" applyFill="1" applyBorder="1" applyAlignment="1">
      <alignment vertical="top" horizontal="center"/>
    </xf>
    <xf numFmtId="0" fontId="6" fillId="0" borderId="6" xfId="0" applyFont="1" applyFill="1" applyBorder="1"/>
    <xf numFmtId="0" fontId="0" fillId="0" borderId="0" xfId="0" applyBorder="1"/>
    <xf numFmtId="0" fontId="0" fillId="0" borderId="7" xfId="0" applyBorder="1" applyAlignment="1">
      <alignment vertical="top" horizontal="right"/>
    </xf>
    <xf numFmtId="0" fontId="0" fillId="0" borderId="8" xfId="0" applyFill="1" applyBorder="1"/>
    <xf numFmtId="88" fontId="0" fillId="0" borderId="8" xfId="0" applyFill="1" applyBorder="1"/>
    <xf numFmtId="88" fontId="0" fillId="0" borderId="8" xfId="0" applyBorder="1"/>
    <xf numFmtId="9" fontId="6" fillId="0" borderId="8" xfId="0" applyFont="1" applyFill="1" applyBorder="1"/>
    <xf numFmtId="0" fontId="6" fillId="0" borderId="0" xfId="0" applyFont="1" applyFill="1" applyBorder="1"/>
    <xf numFmtId="0" fontId="0" fillId="0" borderId="9" xfId="0" applyFill="1" applyBorder="1"/>
    <xf numFmtId="88" fontId="0" fillId="0" borderId="9" xfId="0" applyFill="1" applyBorder="1"/>
    <xf numFmtId="88" fontId="0" fillId="0" borderId="9" xfId="0" applyBorder="1"/>
    <xf numFmtId="9" fontId="6" fillId="0" borderId="9" xfId="0" applyFont="1" applyFill="1" applyBorder="1"/>
    <xf numFmtId="0" fontId="0" fillId="0" borderId="6" xfId="0" applyBorder="1"/>
    <xf numFmtId="9" fontId="0" fillId="0" borderId="7" xfId="0" applyBorder="1" applyAlignment="1">
      <alignment vertical="top" horizontal="right"/>
    </xf>
    <xf numFmtId="0" fontId="0" fillId="0" borderId="10" xfId="0" applyBorder="1"/>
    <xf numFmtId="0" fontId="0" fillId="0" borderId="11" xfId="0" applyBorder="1" applyAlignment="1">
      <alignment vertical="top" horizontal="right"/>
    </xf>
    <xf numFmtId="88" fontId="0" fillId="0" borderId="0" xfId="0"/>
    <xf numFmtId="83" fontId="0" fillId="0" borderId="0" xfId="0"/>
    <xf numFmtId="9" fontId="0" fillId="0" borderId="0" xfId="0"/>
    <xf numFmtId="0" fontId="6" fillId="0" borderId="1" xfId="0" applyFont="1" applyFill="1" applyBorder="1"/>
    <xf numFmtId="0" fontId="6" fillId="0" borderId="2" xfId="0" applyFont="1" applyFill="1" applyBorder="1"/>
    <xf numFmtId="88" fontId="6" fillId="0" borderId="3" xfId="0" applyFont="1" applyFill="1" applyBorder="1"/>
    <xf numFmtId="88" fontId="6" fillId="0" borderId="7" xfId="0" applyFont="1" applyFill="1" applyBorder="1"/>
    <xf numFmtId="0" fontId="6" fillId="0" borderId="10" xfId="0" applyFont="1" applyFill="1" applyBorder="1"/>
    <xf numFmtId="0" fontId="6" fillId="0" borderId="4" xfId="0" applyFont="1" applyFill="1" applyBorder="1"/>
    <xf numFmtId="88" fontId="6" fillId="0" borderId="11" xfId="0" applyFont="1" applyFill="1" applyBorder="1"/>
    <xf numFmtId="83" fontId="6" fillId="0" borderId="0" xfId="0" applyFont="1" applyFill="1" applyBorder="1"/>
    <xf numFmtId="0" fontId="11" fillId="0" borderId="0" xfId="0" applyFont="1" applyAlignment="1">
      <alignment vertical="center" horizontal="general"/>
    </xf>
    <xf numFmtId="0" fontId="0" fillId="0" borderId="0" xfId="0" applyAlignment="1">
      <alignment vertical="top" horizontal="left"/>
    </xf>
    <xf numFmtId="0" fontId="0" fillId="0" borderId="0" xfId="0"/>
    <xf numFmtId="0" fontId="11" fillId="0" borderId="0" xfId="0" applyFont="1" applyAlignment="1">
      <alignment vertical="center" horizontal="center"/>
    </xf>
    <xf numFmtId="0" fontId="11" fillId="0" borderId="12" xfId="0" applyFont="1" applyBorder="1" applyAlignment="1">
      <alignment vertical="center" horizontal="center"/>
    </xf>
    <xf numFmtId="0" fontId="0" fillId="0" borderId="0" xfId="0" applyAlignment="1">
      <alignment vertical="top" horizontal="left"/>
    </xf>
    <xf numFmtId="0" fontId="7" fillId="0" borderId="0" xfId="0" applyFont="1"/>
    <xf numFmtId="0" fontId="10" fillId="0" borderId="0" xfId="0" applyFont="1" applyAlignment="1">
      <alignment vertical="top" horizontal="center"/>
    </xf>
    <xf numFmtId="83" fontId="5" fillId="0" borderId="0" xfId="0" applyFont="1" applyAlignment="1">
      <alignment vertical="top" horizontal="center"/>
    </xf>
    <xf numFmtId="0" fontId="8" fillId="0" borderId="0" xfId="0" applyFont="1" applyAlignment="1">
      <alignment vertical="top" horizontal="center"/>
    </xf>
    <xf numFmtId="86" fontId="5" fillId="0" borderId="0" xfId="0" applyFont="1" applyBorder="1" applyAlignment="1">
      <alignment vertical="top" horizontal="center"/>
    </xf>
    <xf numFmtId="89" fontId="5" fillId="0" borderId="0" xfId="0" applyFont="1" applyBorder="1" applyAlignment="1">
      <alignment vertical="top" horizontal="center"/>
    </xf>
    <xf numFmtId="86" fontId="0" fillId="0" borderId="0" xfId="0"/>
    <xf numFmtId="89" fontId="0" fillId="0" borderId="0" xfId="0"/>
    <xf numFmtId="0" fontId="0" fillId="0" borderId="0" xfId="0" applyAlignment="1">
      <alignment vertical="top" horizontal="center"/>
    </xf>
    <xf numFmtId="83" fontId="10" fillId="0" borderId="0" xfId="0" applyFont="1" applyAlignment="1">
      <alignment vertical="top" horizontal="center"/>
    </xf>
    <xf numFmtId="0" fontId="10" fillId="0" borderId="0" xfId="0" applyFont="1" applyAlignment="1">
      <alignment vertical="top" horizontal="center"/>
    </xf>
    <xf numFmtId="0" fontId="0" fillId="0" borderId="11" xfId="0" applyBorder="1"/>
    <xf numFmtId="0" fontId="5" fillId="2" borderId="13" xfId="0" applyFont="1" applyFill="1" applyBorder="1" applyAlignment="1">
      <alignment vertical="center" horizontal="center"/>
    </xf>
    <xf numFmtId="0" fontId="5" fillId="2" borderId="9" xfId="0" applyFont="1" applyFill="1" applyBorder="1" applyAlignment="1">
      <alignment vertical="center" horizontal="center"/>
    </xf>
    <xf numFmtId="0" fontId="5" fillId="2" borderId="9" xfId="0" applyFont="1" applyFill="1" applyBorder="1" applyAlignment="1">
      <alignment vertical="top" horizontal="center"/>
    </xf>
    <xf numFmtId="82" fontId="0" fillId="0" borderId="9" xfId="0" applyFill="1" applyBorder="1"/>
    <xf numFmtId="10" fontId="0" fillId="0" borderId="9" xfId="0" applyFill="1" applyBorder="1"/>
    <xf numFmtId="84" fontId="8" fillId="0" borderId="0" xfId="0" applyFont="1" applyAlignment="1">
      <alignment vertical="top" horizontal="right"/>
    </xf>
    <xf numFmtId="82" fontId="0" fillId="0" borderId="0" xfId="0" applyFill="1" applyBorder="1"/>
    <xf numFmtId="10" fontId="0" fillId="0" borderId="0" xfId="0" applyFill="1" applyBorder="1"/>
    <xf numFmtId="87" fontId="5" fillId="2" borderId="9" xfId="0" applyFont="1" applyFill="1" applyBorder="1" applyAlignment="1">
      <alignment vertical="center" horizontal="center"/>
    </xf>
    <xf numFmtId="0" fontId="0" fillId="0" borderId="0" xfId="0" applyFill="1"/>
    <xf numFmtId="87" fontId="0" fillId="0" borderId="9" xfId="0" applyFill="1" applyBorder="1"/>
    <xf numFmtId="10" fontId="6" fillId="0" borderId="9" xfId="0" applyFont="1" applyFill="1" applyBorder="1"/>
    <xf numFmtId="0" fontId="5" fillId="0" borderId="0" xfId="0" applyFont="1" applyAlignment="1">
      <alignment vertical="top" horizontal="center"/>
    </xf>
    <xf numFmtId="85" fontId="0" fillId="0" borderId="0" xfId="0"/>
    <xf numFmtId="0" fontId="12" fillId="0" borderId="4" xfId="0" applyFont="1" applyBorder="1" applyAlignment="1">
      <alignment vertical="top" horizontal="center"/>
    </xf>
    <xf numFmtId="0" fontId="12" fillId="0" borderId="0" xfId="0" applyFont="1" applyFill="1" applyBorder="1" applyAlignment="1">
      <alignment vertical="top" horizontal="center"/>
    </xf>
    <xf numFmtId="0" fontId="13" fillId="3" borderId="0" xfId="0" applyFont="1" applyFill="1" applyBorder="1" applyAlignment="1">
      <alignment vertical="top" horizontal="left"/>
    </xf>
    <xf numFmtId="0" fontId="9" fillId="0" borderId="0" xfId="0" applyFont="1" applyAlignment="1">
      <alignment vertical="top" horizontal="center"/>
    </xf>
    <xf numFmtId="86" fontId="5" fillId="0" borderId="0" xfId="0" applyFont="1" applyAlignment="1">
      <alignment vertical="top" horizontal="center"/>
    </xf>
    <xf numFmtId="89" fontId="5" fillId="0" borderId="0" xfId="0" applyFont="1" applyAlignment="1">
      <alignment vertical="top" horizontal="center"/>
    </xf>
    <xf numFmtId="88" fontId="0" fillId="0" borderId="0" xfId="0" applyAlignment="1">
      <alignment vertical="top" horizontal="left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>
  <c:chart>
    <c:autoTitleDeleted val="1"/>
    <c:plotArea>
      <c:layout/>
      <c:pieChart>
        <c:varyColors val="1"/>
        <c:ser>
          <c:idx val="0"/>
          <c:order val="0"/>
          <c:tx>
            <c:v>Series1</c:v>
          </c:tx>
          <c:cat>
            <c:strRef>
              <c:f>Overview!$H$3:$H$7</c:f>
            </c:strRef>
          </c:cat>
          <c:val>
            <c:numRef>
              <c:f>Overview!$L$3:$L$7</c:f>
              <c:numCache/>
            </c:numRef>
          </c:val>
          <c:spPr>
            <a:ln>
              <a:solidFill>
                <a:srgbClr val="000000"/>
              </a:solidFill>
              <a:prstDash val="solid"/>
            </a:ln>
          </c:spPr>
        </c:ser>
        <c:firstSliceAng val="0"/>
      </c:pieChart>
      <c:spPr>
        <a:noFill/>
        <a:ln w="9525">
          <a:noFill/>
        </a:ln>
      </c:spPr>
    </c:plotArea>
    <c:legend>
      <c:legendPos val="r"/>
      <c:layout/>
      <c:spPr>
        <a:ln>
          <a:solidFill>
            <a:srgbClr val="000000"/>
          </a:solidFill>
          <a:prstDash val="solid"/>
        </a:ln>
      </c:spPr>
    </c:legend>
    <c:plotVisOnly val="1"/>
    <c:dispBlanksAs val="gap"/>
  </c:chart>
  <c:printSettings>
    <c:pageMargins b="0.75" l="0.7" r="0.7" t="0.75" header="0.3" footer="0.3"/>
    <c:pageSetup/>
  </c:printSettings>
  <c:txPr>
    <a:bodyPr anchor="t" rot="0" vert="horz"/>
    <a:lstStyle/>
    <a:p>
      <a:pPr algn="l">
        <a:defRPr/>
      </a:pPr>
    </a:p>
  </c:txPr>
  <c:spPr>
    <a:ln w="9525">
      <a:solidFill>
        <a:srgbClr val="000000"/>
      </a:solidFill>
      <a:prstDash val="solid"/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6653</xdr:colOff>
      <xdr:row>10</xdr:row>
      <xdr:rowOff>7590</xdr:rowOff>
    </xdr:from>
    <xdr:to>
      <xdr:col>10</xdr:col>
      <xdr:colOff>1317463</xdr:colOff>
      <xdr:row>23</xdr:row>
      <xdr:rowOff>15180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Id="rId1" Type="http://schemas.openxmlformats.org/officeDocument/2006/relationships/externalLinkPath" Target="file:///C:/Projects/EAO%20Generic/area%201/calculate/Workbook" TargetMode="External"></Relationship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BOM"/>
      <sheetName val="BOM_ChangePrice"/>
      <sheetName val="BOM_PER_DP"/>
      <sheetName val="_Empty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topLeftCell="A1" workbookViewId="0">
      <selection activeCell="B1" sqref="B1:D1"/>
    </sheetView>
  </sheetViews>
  <sheetFormatPr defaultColWidth="9.1484375" defaultRowHeight="14.4"/>
  <cols>
    <col min="1" max="1" width="4.6640625" customWidth="1"/>
    <col min="2" max="2" width="10.88671875" customWidth="1"/>
    <col min="3" max="3" width="16.33203125" customWidth="1"/>
    <col min="4" max="4" width="15.5546875" customWidth="1"/>
    <col min="5" max="7" width="3.5546875" customWidth="1"/>
    <col min="8" max="8" width="17.6640625" customWidth="1"/>
    <col min="9" max="11" width="20.44140625" customWidth="1"/>
    <col min="12" max="12" width="8.44140625" customWidth="1"/>
  </cols>
  <sheetData>
    <row r="1">
      <c r="B1" s="60" t="s">
        <v>0</v>
      </c>
      <c r="C1" s="60"/>
      <c r="D1" s="60"/>
      <c r="I1" s="61" t="s">
        <v>1</v>
      </c>
      <c r="J1" s="61"/>
      <c r="K1" s="61"/>
      <c r="L1" s="22"/>
    </row>
    <row r="2">
      <c r="A2" s="23"/>
      <c r="B2" s="24" t="s">
        <v>2</v>
      </c>
      <c r="C2" s="25"/>
      <c r="D2" s="26" t="s">
        <v>3</v>
      </c>
      <c r="H2" s="27"/>
      <c r="I2" s="28" t="s">
        <v>4</v>
      </c>
      <c r="J2" s="28" t="s">
        <v>5</v>
      </c>
      <c r="K2" s="28" t="s">
        <v>6</v>
      </c>
      <c r="L2" s="29" t="s">
        <v>7</v>
      </c>
    </row>
    <row r="3">
      <c r="A3" s="23"/>
      <c r="B3" s="30" t="s">
        <v>8</v>
      </c>
      <c r="C3" s="31"/>
      <c r="D3" s="32" t="s">
        <v>9</v>
      </c>
      <c r="H3" s="33" t="s">
        <v>10</v>
      </c>
      <c r="I3" s="34">
        <v>752741.217549728</v>
      </c>
      <c r="J3" s="34">
        <v>0</v>
      </c>
      <c r="K3" s="35">
        <v>752741.217549728</v>
      </c>
      <c r="L3" s="36">
        <v>0.403426211541244</v>
      </c>
    </row>
    <row r="4">
      <c r="A4" s="37"/>
      <c r="B4" s="30" t="s">
        <v>11</v>
      </c>
      <c r="C4" s="31"/>
      <c r="D4" s="32">
        <v>861</v>
      </c>
      <c r="H4" s="38" t="s">
        <v>12</v>
      </c>
      <c r="I4" s="39">
        <v>0</v>
      </c>
      <c r="J4" s="39">
        <v>242185</v>
      </c>
      <c r="K4" s="40">
        <v>242185</v>
      </c>
      <c r="L4" s="41">
        <v>0.129797299210152</v>
      </c>
    </row>
    <row r="5">
      <c r="B5" s="42" t="s">
        <v>13</v>
      </c>
      <c r="C5" s="31"/>
      <c r="D5" s="32">
        <v>861</v>
      </c>
      <c r="H5" s="38" t="s">
        <v>14</v>
      </c>
      <c r="I5" s="39">
        <v>72500</v>
      </c>
      <c r="J5" s="39">
        <v>299581.612650502</v>
      </c>
      <c r="K5" s="40">
        <v>372081.612650502</v>
      </c>
      <c r="L5" s="41">
        <v>0.199414449316816</v>
      </c>
    </row>
    <row r="6">
      <c r="B6" s="42" t="s">
        <v>15</v>
      </c>
      <c r="C6" s="31"/>
      <c r="D6" s="43">
        <v>1</v>
      </c>
      <c r="H6" s="38" t="s">
        <v>16</v>
      </c>
      <c r="I6" s="39">
        <v>425836.672274931</v>
      </c>
      <c r="J6" s="39">
        <v>6650</v>
      </c>
      <c r="K6" s="40">
        <v>432486.672274931</v>
      </c>
      <c r="L6" s="41">
        <v>0.231788104158689</v>
      </c>
    </row>
    <row r="7">
      <c r="B7" s="42" t="s">
        <v>17</v>
      </c>
      <c r="C7" s="31"/>
      <c r="D7" s="32">
        <v>861</v>
      </c>
      <c r="H7" s="38" t="s">
        <v>18</v>
      </c>
      <c r="I7" s="39">
        <v>28876.3705996617</v>
      </c>
      <c r="J7" s="39">
        <v>37500</v>
      </c>
      <c r="K7" s="40">
        <v>66376.3705996617</v>
      </c>
      <c r="L7" s="41">
        <v>0.0355739357731</v>
      </c>
    </row>
    <row r="8">
      <c r="B8" s="42" t="s">
        <v>19</v>
      </c>
      <c r="C8" s="31"/>
      <c r="D8" s="32">
        <v>0</v>
      </c>
      <c r="H8" s="38" t="s">
        <v>20</v>
      </c>
      <c r="I8" s="39">
        <v>1279954.26042432</v>
      </c>
      <c r="J8" s="39">
        <v>585916.612650502</v>
      </c>
      <c r="K8" s="40">
        <v>1865870.87307482</v>
      </c>
      <c r="L8" s="41">
        <v>1</v>
      </c>
    </row>
    <row r="9">
      <c r="B9" s="44" t="s">
        <v>21</v>
      </c>
      <c r="C9" s="27"/>
      <c r="D9" s="45">
        <v>0</v>
      </c>
      <c r="I9" s="46"/>
      <c r="J9" s="46"/>
      <c r="K9" s="47">
        <f>IF(I9="","",SUM(I9:J9))</f>
        <v>3</v>
      </c>
      <c r="L9" s="48"/>
    </row>
    <row r="10">
      <c r="K10" s="46">
        <f>IF(I10="","",SUM(I10:J10))</f>
        <v>3</v>
      </c>
      <c r="L10" s="48"/>
    </row>
    <row r="11">
      <c r="K11" s="46"/>
      <c r="L11" s="48"/>
    </row>
    <row r="12">
      <c r="B12" s="60" t="s">
        <v>22</v>
      </c>
      <c r="C12" s="60"/>
      <c r="D12" s="60"/>
    </row>
    <row r="13">
      <c r="A13" s="37"/>
      <c r="B13" s="49" t="s">
        <v>23</v>
      </c>
      <c r="C13" s="50"/>
      <c r="D13" s="51">
        <v>1865870.87307482</v>
      </c>
    </row>
    <row r="14">
      <c r="A14" s="37"/>
      <c r="B14" s="30" t="s">
        <v>24</v>
      </c>
      <c r="C14" s="37"/>
      <c r="D14" s="52">
        <v>1279954.26042432</v>
      </c>
    </row>
    <row r="15">
      <c r="A15" s="37"/>
      <c r="B15" s="30" t="s">
        <v>25</v>
      </c>
      <c r="C15" s="37"/>
      <c r="D15" s="52">
        <v>585916.612650502</v>
      </c>
    </row>
    <row r="16">
      <c r="A16" s="37"/>
      <c r="B16" s="30"/>
      <c r="C16" s="37"/>
      <c r="D16" s="52"/>
    </row>
    <row r="17">
      <c r="A17" s="37"/>
      <c r="B17" s="30" t="s">
        <v>26</v>
      </c>
      <c r="C17" s="37"/>
      <c r="D17" s="52">
        <v>1486.59031408167</v>
      </c>
    </row>
    <row r="18">
      <c r="A18" s="37"/>
      <c r="B18" s="30" t="s">
        <v>27</v>
      </c>
      <c r="C18" s="37"/>
      <c r="D18" s="52">
        <v>680.507099477934</v>
      </c>
    </row>
    <row r="19">
      <c r="A19" s="37"/>
      <c r="B19" s="42"/>
      <c r="C19" s="37"/>
      <c r="D19" s="52"/>
    </row>
    <row r="20">
      <c r="A20" s="37"/>
      <c r="B20" s="30" t="s">
        <v>28</v>
      </c>
      <c r="C20" s="37"/>
      <c r="D20" s="52">
        <v>0</v>
      </c>
    </row>
    <row r="21">
      <c r="A21" s="37"/>
      <c r="B21" s="30" t="s">
        <v>29</v>
      </c>
      <c r="C21" s="37"/>
      <c r="D21" s="52">
        <v>0</v>
      </c>
    </row>
    <row r="22">
      <c r="A22" s="37"/>
      <c r="B22" s="53" t="s">
        <v>30</v>
      </c>
      <c r="C22" s="54"/>
      <c r="D22" s="55">
        <v>0</v>
      </c>
    </row>
    <row r="23">
      <c r="A23" s="37"/>
      <c r="C23" s="37"/>
      <c r="D23" s="56"/>
    </row>
    <row r="25">
      <c r="B25" s="60" t="s">
        <v>31</v>
      </c>
      <c r="C25" s="60"/>
      <c r="D25" s="60"/>
      <c r="E25" s="57"/>
    </row>
    <row r="26">
      <c r="B26" s="59" t="s">
        <v>32</v>
      </c>
      <c r="C26" s="62" t="s">
        <v>33</v>
      </c>
      <c r="D26" s="62"/>
      <c r="E26" s="62"/>
      <c r="F26" s="62"/>
      <c r="G26" s="62"/>
      <c r="H26" s="62"/>
      <c r="I26" s="62"/>
    </row>
  </sheetData>
  <mergeCells count="5">
    <mergeCell ref="B25:D25"/>
    <mergeCell ref="C26:I26"/>
    <mergeCell ref="I1:K1"/>
    <mergeCell ref="B1:D1"/>
    <mergeCell ref="B12:D12"/>
  </mergeCells>
  <printOptions gridLines="1"/>
  <pageMargins left="0.7" right="0.7" top="0.75" bottom="0.75" header="0.3" footer="0.3"/>
  <pageSetup paperSize="9" orientation="portrait"/>
  <headerFooter>
    <oddHeader>&amp;A</oddHeader>
    <oddFooter>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opLeftCell="A1" workbookViewId="0">
      <selection activeCell="A1" sqref="A1"/>
    </sheetView>
  </sheetViews>
  <sheetFormatPr defaultColWidth="9.1484375" defaultRowHeight="14.4"/>
  <cols>
    <col min="1" max="1" width="6.6640625" customWidth="1"/>
    <col min="2" max="2" width="27.0" customWidth="1"/>
    <col min="3" max="3" width="5.33203125" customWidth="1"/>
    <col min="4" max="4" width="5.5546875" customWidth="1"/>
    <col min="5" max="5" width="13.5546875" customWidth="1"/>
    <col min="6" max="6" width="11.33203125" customWidth="1"/>
    <col min="7" max="7" width="11.6640625" customWidth="1"/>
    <col min="9" max="9" width="12.88671875" customWidth="1"/>
    <col min="10" max="10" width="13.6640625" customWidth="1"/>
    <col min="11" max="11" width="8.44140625" customWidth="1"/>
    <col min="12" max="12" width="8.88671875" customWidth="1"/>
  </cols>
  <sheetData>
    <row r="1">
      <c r="E1" s="72" t="s">
        <v>34</v>
      </c>
      <c r="F1" s="72"/>
      <c r="G1" s="72"/>
      <c r="H1" s="63"/>
      <c r="I1" s="73" t="s">
        <v>35</v>
      </c>
      <c r="J1" s="73"/>
      <c r="K1" s="64" t="s">
        <v>36</v>
      </c>
    </row>
    <row r="2">
      <c r="E2" s="65" t="s">
        <v>37</v>
      </c>
      <c r="F2" s="65" t="s">
        <v>38</v>
      </c>
      <c r="G2" s="65" t="s">
        <v>39</v>
      </c>
      <c r="H2" s="66"/>
      <c r="I2" s="67" t="s">
        <v>40</v>
      </c>
      <c r="J2" s="68" t="s">
        <v>6</v>
      </c>
    </row>
    <row r="3">
      <c r="A3" s="59" t="s">
        <v>10</v>
      </c>
    </row>
    <row r="4">
      <c r="B4" s="59" t="s">
        <v>41</v>
      </c>
      <c r="E4" s="47">
        <v>0</v>
      </c>
      <c r="F4" s="47">
        <v>20</v>
      </c>
      <c r="G4" s="47">
        <v>20</v>
      </c>
      <c r="I4" s="69">
        <v>355.875703986404</v>
      </c>
      <c r="J4" s="70">
        <v>7117.51407972808</v>
      </c>
      <c r="K4" s="71" t="s">
        <v>42</v>
      </c>
    </row>
    <row r="5">
      <c r="B5" s="59" t="s">
        <v>43</v>
      </c>
      <c r="E5" s="47">
        <v>0</v>
      </c>
      <c r="F5" s="47">
        <v>40</v>
      </c>
      <c r="G5" s="47">
        <v>40</v>
      </c>
      <c r="I5" s="69">
        <v>17989.0433048325</v>
      </c>
      <c r="J5" s="70">
        <v>719561.7321933</v>
      </c>
      <c r="K5" s="71" t="s">
        <v>42</v>
      </c>
    </row>
    <row r="6">
      <c r="B6" s="59" t="s">
        <v>44</v>
      </c>
      <c r="E6" s="47">
        <v>0</v>
      </c>
      <c r="F6" s="47">
        <v>50</v>
      </c>
      <c r="G6" s="47">
        <v>50</v>
      </c>
      <c r="I6" s="69">
        <v>521.239425534008</v>
      </c>
      <c r="J6" s="70">
        <v>26061.9712767004</v>
      </c>
      <c r="K6" s="71" t="s">
        <v>42</v>
      </c>
    </row>
    <row r="8">
      <c r="A8" s="59" t="s">
        <v>12</v>
      </c>
    </row>
    <row r="9">
      <c r="B9" s="59" t="s">
        <v>45</v>
      </c>
      <c r="E9" s="47">
        <v>80</v>
      </c>
      <c r="F9" s="47">
        <v>50</v>
      </c>
      <c r="G9" s="47">
        <v>130</v>
      </c>
      <c r="I9" s="69">
        <v>20</v>
      </c>
      <c r="J9" s="70">
        <v>2600</v>
      </c>
      <c r="K9" s="71" t="s">
        <v>46</v>
      </c>
    </row>
    <row r="10">
      <c r="B10" s="59" t="s">
        <v>47</v>
      </c>
      <c r="E10" s="47">
        <v>0</v>
      </c>
      <c r="F10" s="47">
        <v>5</v>
      </c>
      <c r="G10" s="47">
        <v>5</v>
      </c>
      <c r="I10" s="69">
        <v>881</v>
      </c>
      <c r="J10" s="70">
        <v>4405</v>
      </c>
      <c r="K10" s="71" t="s">
        <v>46</v>
      </c>
    </row>
    <row r="11">
      <c r="B11" s="59" t="s">
        <v>48</v>
      </c>
      <c r="E11" s="47">
        <v>30</v>
      </c>
      <c r="F11" s="47">
        <v>100</v>
      </c>
      <c r="G11" s="47">
        <v>130</v>
      </c>
      <c r="I11" s="69">
        <v>733</v>
      </c>
      <c r="J11" s="70">
        <v>95290</v>
      </c>
      <c r="K11" s="71" t="s">
        <v>46</v>
      </c>
    </row>
    <row r="12">
      <c r="B12" s="59" t="s">
        <v>49</v>
      </c>
      <c r="E12" s="47">
        <v>0</v>
      </c>
      <c r="F12" s="47">
        <v>50</v>
      </c>
      <c r="G12" s="47">
        <v>50</v>
      </c>
      <c r="I12" s="69">
        <v>728</v>
      </c>
      <c r="J12" s="70">
        <v>36400</v>
      </c>
      <c r="K12" s="71" t="s">
        <v>46</v>
      </c>
    </row>
    <row r="13">
      <c r="B13" s="59" t="s">
        <v>50</v>
      </c>
      <c r="E13" s="47">
        <v>10</v>
      </c>
      <c r="F13" s="47">
        <v>50</v>
      </c>
      <c r="G13" s="47">
        <v>60</v>
      </c>
      <c r="I13" s="69">
        <v>128</v>
      </c>
      <c r="J13" s="70">
        <v>7680</v>
      </c>
      <c r="K13" s="71" t="s">
        <v>46</v>
      </c>
    </row>
    <row r="14">
      <c r="B14" s="59" t="s">
        <v>51</v>
      </c>
      <c r="E14" s="47">
        <v>0</v>
      </c>
      <c r="F14" s="47">
        <v>100</v>
      </c>
      <c r="G14" s="47">
        <v>100</v>
      </c>
      <c r="I14" s="69">
        <v>11</v>
      </c>
      <c r="J14" s="70">
        <v>1100</v>
      </c>
      <c r="K14" s="71" t="s">
        <v>46</v>
      </c>
    </row>
    <row r="15">
      <c r="B15" s="59" t="s">
        <v>52</v>
      </c>
      <c r="E15" s="47">
        <v>70</v>
      </c>
      <c r="F15" s="47">
        <v>40</v>
      </c>
      <c r="G15" s="47">
        <v>110</v>
      </c>
      <c r="I15" s="69">
        <v>861</v>
      </c>
      <c r="J15" s="70">
        <v>94710</v>
      </c>
      <c r="K15" s="71" t="s">
        <v>46</v>
      </c>
    </row>
    <row r="17">
      <c r="A17" s="59" t="s">
        <v>14</v>
      </c>
    </row>
    <row r="18">
      <c r="B18" s="59" t="s">
        <v>41</v>
      </c>
      <c r="E18" s="47">
        <v>0</v>
      </c>
      <c r="F18" s="47">
        <v>20</v>
      </c>
      <c r="G18" s="47">
        <v>20</v>
      </c>
      <c r="I18" s="69">
        <v>12860.4732508428</v>
      </c>
      <c r="J18" s="70">
        <v>257209.465016856</v>
      </c>
      <c r="K18" s="71" t="s">
        <v>46</v>
      </c>
    </row>
    <row r="19">
      <c r="B19" s="59" t="s">
        <v>47</v>
      </c>
      <c r="E19" s="47">
        <v>0</v>
      </c>
      <c r="F19" s="47">
        <v>5</v>
      </c>
      <c r="G19" s="47">
        <v>5</v>
      </c>
      <c r="I19" s="69">
        <v>753</v>
      </c>
      <c r="J19" s="70">
        <v>3765</v>
      </c>
      <c r="K19" s="71" t="s">
        <v>46</v>
      </c>
    </row>
    <row r="20">
      <c r="B20" s="59" t="s">
        <v>53</v>
      </c>
      <c r="E20" s="47">
        <v>0.5</v>
      </c>
      <c r="F20" s="47">
        <v>1</v>
      </c>
      <c r="G20" s="47">
        <v>1.5</v>
      </c>
      <c r="I20" s="69">
        <v>12860.4732508428</v>
      </c>
      <c r="J20" s="70">
        <v>19290.7098762643</v>
      </c>
      <c r="K20" s="71" t="s">
        <v>46</v>
      </c>
    </row>
    <row r="21">
      <c r="B21" s="59" t="s">
        <v>54</v>
      </c>
      <c r="E21" s="47">
        <v>50</v>
      </c>
      <c r="F21" s="47">
        <v>50</v>
      </c>
      <c r="G21" s="47">
        <v>100</v>
      </c>
      <c r="I21" s="69">
        <v>725</v>
      </c>
      <c r="J21" s="70">
        <v>72500</v>
      </c>
      <c r="K21" s="71" t="s">
        <v>42</v>
      </c>
    </row>
    <row r="22">
      <c r="B22" s="59" t="s">
        <v>55</v>
      </c>
      <c r="E22" s="47">
        <v>0.5</v>
      </c>
      <c r="F22" s="47">
        <v>1</v>
      </c>
      <c r="G22" s="47">
        <v>1.5</v>
      </c>
      <c r="I22" s="69">
        <v>12877.6251715872</v>
      </c>
      <c r="J22" s="70">
        <v>19316.4377573808</v>
      </c>
      <c r="K22" s="71" t="s">
        <v>46</v>
      </c>
    </row>
    <row r="24">
      <c r="A24" s="59" t="s">
        <v>16</v>
      </c>
    </row>
    <row r="25">
      <c r="B25" s="59" t="s">
        <v>56</v>
      </c>
      <c r="E25" s="47">
        <v>50</v>
      </c>
      <c r="F25" s="47">
        <v>50</v>
      </c>
      <c r="G25" s="47">
        <v>100</v>
      </c>
      <c r="I25" s="69">
        <v>8</v>
      </c>
      <c r="J25" s="70">
        <v>800</v>
      </c>
      <c r="K25" s="71" t="s">
        <v>46</v>
      </c>
    </row>
    <row r="26">
      <c r="B26" s="59" t="s">
        <v>57</v>
      </c>
      <c r="E26" s="47">
        <v>175</v>
      </c>
      <c r="F26" s="47">
        <v>50</v>
      </c>
      <c r="G26" s="47">
        <v>225</v>
      </c>
      <c r="I26" s="69">
        <v>26</v>
      </c>
      <c r="J26" s="70">
        <v>5850</v>
      </c>
      <c r="K26" s="71" t="s">
        <v>46</v>
      </c>
    </row>
    <row r="27">
      <c r="B27" s="59" t="s">
        <v>47</v>
      </c>
      <c r="E27" s="47">
        <v>0</v>
      </c>
      <c r="F27" s="47">
        <v>5</v>
      </c>
      <c r="G27" s="47">
        <v>5</v>
      </c>
      <c r="I27" s="69">
        <v>753</v>
      </c>
      <c r="J27" s="70">
        <v>3765</v>
      </c>
      <c r="K27" s="71" t="s">
        <v>42</v>
      </c>
    </row>
    <row r="28">
      <c r="B28" s="59" t="s">
        <v>58</v>
      </c>
      <c r="E28" s="47">
        <v>100</v>
      </c>
      <c r="F28" s="47">
        <v>100</v>
      </c>
      <c r="G28" s="47">
        <v>200</v>
      </c>
      <c r="I28" s="69">
        <v>17</v>
      </c>
      <c r="J28" s="70">
        <v>3400</v>
      </c>
      <c r="K28" s="71" t="s">
        <v>42</v>
      </c>
    </row>
    <row r="29">
      <c r="B29" s="59" t="s">
        <v>59</v>
      </c>
      <c r="E29" s="47">
        <v>2</v>
      </c>
      <c r="F29" s="47">
        <v>1.5</v>
      </c>
      <c r="G29" s="47">
        <v>3.5</v>
      </c>
      <c r="I29" s="69">
        <v>9183.27540993707</v>
      </c>
      <c r="J29" s="70">
        <v>32141.4639347797</v>
      </c>
      <c r="K29" s="71" t="s">
        <v>42</v>
      </c>
    </row>
    <row r="30">
      <c r="B30" s="59" t="s">
        <v>60</v>
      </c>
      <c r="E30" s="47">
        <v>1</v>
      </c>
      <c r="F30" s="47">
        <v>1.25</v>
      </c>
      <c r="G30" s="47">
        <v>2.25</v>
      </c>
      <c r="I30" s="69">
        <v>14769.4445197197</v>
      </c>
      <c r="J30" s="70">
        <v>33231.2501693692</v>
      </c>
      <c r="K30" s="71" t="s">
        <v>42</v>
      </c>
    </row>
    <row r="31">
      <c r="B31" s="59" t="s">
        <v>61</v>
      </c>
      <c r="E31" s="47">
        <v>0.6</v>
      </c>
      <c r="F31" s="47">
        <v>1</v>
      </c>
      <c r="G31" s="47">
        <v>1.6</v>
      </c>
      <c r="I31" s="69">
        <v>734.843788911913</v>
      </c>
      <c r="J31" s="70">
        <v>1175.75006225906</v>
      </c>
      <c r="K31" s="71" t="s">
        <v>42</v>
      </c>
    </row>
    <row r="32">
      <c r="B32" s="59" t="s">
        <v>55</v>
      </c>
      <c r="E32" s="47">
        <v>0.5</v>
      </c>
      <c r="F32" s="47">
        <v>1</v>
      </c>
      <c r="G32" s="47">
        <v>1.5</v>
      </c>
      <c r="I32" s="69">
        <v>223348.805405682</v>
      </c>
      <c r="J32" s="70">
        <v>335023.208108523</v>
      </c>
      <c r="K32" s="71" t="s">
        <v>42</v>
      </c>
    </row>
    <row r="33">
      <c r="B33" s="59" t="s">
        <v>62</v>
      </c>
      <c r="E33" s="47">
        <v>1750</v>
      </c>
      <c r="F33" s="47">
        <v>1100</v>
      </c>
      <c r="G33" s="47">
        <v>2850</v>
      </c>
      <c r="I33" s="69">
        <v>6</v>
      </c>
      <c r="J33" s="70">
        <v>17100</v>
      </c>
      <c r="K33" s="71" t="s">
        <v>42</v>
      </c>
    </row>
    <row r="35">
      <c r="A35" s="59" t="s">
        <v>18</v>
      </c>
    </row>
    <row r="36">
      <c r="B36" s="59" t="s">
        <v>47</v>
      </c>
      <c r="E36" s="47">
        <v>0</v>
      </c>
      <c r="F36" s="47">
        <v>5</v>
      </c>
      <c r="G36" s="47">
        <v>5</v>
      </c>
      <c r="I36" s="69">
        <v>106</v>
      </c>
      <c r="J36" s="70">
        <v>530</v>
      </c>
      <c r="K36" s="71" t="s">
        <v>42</v>
      </c>
    </row>
    <row r="37">
      <c r="B37" s="59" t="s">
        <v>63</v>
      </c>
      <c r="E37" s="47">
        <v>1000</v>
      </c>
      <c r="F37" s="47">
        <v>500</v>
      </c>
      <c r="G37" s="47">
        <v>1500</v>
      </c>
      <c r="I37" s="69">
        <v>1</v>
      </c>
      <c r="J37" s="70">
        <v>1500</v>
      </c>
      <c r="K37" s="71" t="s">
        <v>46</v>
      </c>
    </row>
    <row r="38">
      <c r="B38" s="59" t="s">
        <v>64</v>
      </c>
      <c r="E38" s="47">
        <v>7000</v>
      </c>
      <c r="F38" s="47">
        <v>200</v>
      </c>
      <c r="G38" s="47">
        <v>7200</v>
      </c>
      <c r="I38" s="69">
        <v>5</v>
      </c>
      <c r="J38" s="70">
        <v>36000</v>
      </c>
      <c r="K38" s="71" t="s">
        <v>46</v>
      </c>
    </row>
    <row r="39">
      <c r="B39" s="59" t="s">
        <v>65</v>
      </c>
      <c r="E39" s="47">
        <v>2000</v>
      </c>
      <c r="F39" s="47">
        <v>1000</v>
      </c>
      <c r="G39" s="47">
        <v>3000</v>
      </c>
      <c r="I39" s="69">
        <v>1</v>
      </c>
      <c r="J39" s="70">
        <v>3000</v>
      </c>
      <c r="K39" s="71" t="s">
        <v>42</v>
      </c>
    </row>
    <row r="40">
      <c r="B40" s="59" t="s">
        <v>58</v>
      </c>
      <c r="E40" s="47">
        <v>100</v>
      </c>
      <c r="F40" s="47">
        <v>100</v>
      </c>
      <c r="G40" s="47">
        <v>200</v>
      </c>
      <c r="I40" s="69">
        <v>1</v>
      </c>
      <c r="J40" s="70">
        <v>200</v>
      </c>
      <c r="K40" s="71" t="s">
        <v>42</v>
      </c>
    </row>
    <row r="41">
      <c r="B41" s="59" t="s">
        <v>66</v>
      </c>
      <c r="E41" s="47">
        <v>1.5</v>
      </c>
      <c r="F41" s="47">
        <v>1.25</v>
      </c>
      <c r="G41" s="47">
        <v>2.75</v>
      </c>
      <c r="I41" s="69">
        <v>0.272220354966959</v>
      </c>
      <c r="J41" s="70">
        <v>0.748605976159137</v>
      </c>
      <c r="K41" s="71" t="s">
        <v>42</v>
      </c>
    </row>
    <row r="42">
      <c r="B42" s="59" t="s">
        <v>67</v>
      </c>
      <c r="E42" s="47">
        <v>1</v>
      </c>
      <c r="F42" s="47">
        <v>1.25</v>
      </c>
      <c r="G42" s="47">
        <v>2.25</v>
      </c>
      <c r="I42" s="69">
        <v>2840.14239898509</v>
      </c>
      <c r="J42" s="70">
        <v>6390.32039771645</v>
      </c>
      <c r="K42" s="71" t="s">
        <v>42</v>
      </c>
    </row>
    <row r="43">
      <c r="B43" s="59" t="s">
        <v>68</v>
      </c>
      <c r="E43" s="47">
        <v>10000</v>
      </c>
      <c r="F43" s="47">
        <v>2500</v>
      </c>
      <c r="G43" s="47">
        <v>12500</v>
      </c>
      <c r="I43" s="69">
        <v>1</v>
      </c>
      <c r="J43" s="70">
        <v>12500</v>
      </c>
      <c r="K43" s="71" t="s">
        <v>42</v>
      </c>
    </row>
    <row r="44">
      <c r="B44" s="59" t="s">
        <v>69</v>
      </c>
      <c r="E44" s="47">
        <v>1</v>
      </c>
      <c r="F44" s="47">
        <v>1</v>
      </c>
      <c r="G44" s="47">
        <v>2</v>
      </c>
      <c r="I44" s="69">
        <v>3127.65079798455</v>
      </c>
      <c r="J44" s="70">
        <v>6255.30159596911</v>
      </c>
      <c r="K44" s="71" t="s">
        <v>42</v>
      </c>
    </row>
  </sheetData>
  <mergeCells count="2">
    <mergeCell ref="I1:J1"/>
    <mergeCell ref="E1:G1"/>
  </mergeCells>
  <printOptions gridLines="1"/>
  <pageMargins left="0.7" right="0.7" top="0.75" bottom="0.75" header="0.3" footer="0.3"/>
  <pageSetup paperSize="9" orientation="portrait"/>
  <headerFooter>
    <oddHeader>&amp;A</oddHeader>
    <oddFooter>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topLeftCell="A1" workbookViewId="0">
      <selection activeCell="A1" sqref="A1"/>
    </sheetView>
  </sheetViews>
  <sheetFormatPr defaultColWidth="9.1484375" defaultRowHeight="14.4"/>
  <cols>
    <col min="1" max="1" width="6.6640625" customWidth="1"/>
    <col min="2" max="2" width="27.0" customWidth="1"/>
    <col min="3" max="3" width="6.44140625" customWidth="1"/>
    <col min="4" max="4" width="7.88671875" customWidth="1"/>
    <col min="5" max="5" width="14.88671875" customWidth="1"/>
    <col min="6" max="6" width="18.33203125" customWidth="1"/>
    <col min="7" max="7" width="17.33203125" customWidth="1"/>
    <col min="8" max="9" width="16.5546875" customWidth="1"/>
    <col min="10" max="10" width="15.44140625" customWidth="1"/>
    <col min="11" max="11" width="9.6640625" customWidth="1"/>
    <col min="12" max="12" width="6.6640625" customWidth="1"/>
    <col min="13" max="13" width="10.6640625" customWidth="1"/>
  </cols>
  <sheetData>
    <row r="1">
      <c r="F1" s="89" t="s">
        <v>70</v>
      </c>
      <c r="G1" s="89"/>
      <c r="H1" s="89"/>
    </row>
    <row r="2">
      <c r="E2" s="74"/>
      <c r="F2" s="75" t="s">
        <v>42</v>
      </c>
      <c r="G2" s="76" t="s">
        <v>46</v>
      </c>
      <c r="H2" s="76" t="s">
        <v>39</v>
      </c>
      <c r="I2" s="77" t="s">
        <v>7</v>
      </c>
    </row>
    <row r="3">
      <c r="E3" s="78">
        <f>Overview!H3</f>
        <v>10</v>
      </c>
      <c r="F3" s="78">
        <f>Overview!I3</f>
      </c>
      <c r="G3" s="78">
        <f>Overview!J3</f>
      </c>
      <c r="H3" s="78">
        <f>F3+G3</f>
      </c>
      <c r="I3" s="79">
        <f>Overview!L3</f>
        <v>0</v>
      </c>
      <c r="M3" s="80"/>
    </row>
    <row r="4">
      <c r="E4" s="78">
        <f>Overview!H4</f>
        <v>12</v>
      </c>
      <c r="F4" s="78">
        <f>Overview!I4</f>
      </c>
      <c r="G4" s="78">
        <f>Overview!J4</f>
      </c>
      <c r="H4" s="78">
        <f>F4+G4</f>
      </c>
      <c r="I4" s="79">
        <f>Overview!L4</f>
        <v>0</v>
      </c>
    </row>
    <row r="5">
      <c r="E5" s="78">
        <f>Overview!H5</f>
        <v>14</v>
      </c>
      <c r="F5" s="78">
        <f>Overview!I5</f>
      </c>
      <c r="G5" s="78">
        <f>Overview!J5</f>
      </c>
      <c r="H5" s="78">
        <f>F5+G5</f>
      </c>
      <c r="I5" s="79">
        <f>Overview!L5</f>
        <v>0</v>
      </c>
    </row>
    <row r="6">
      <c r="E6" s="78">
        <f>Overview!H6</f>
        <v>16</v>
      </c>
      <c r="F6" s="78">
        <f>Overview!I6</f>
      </c>
      <c r="G6" s="78">
        <f>Overview!J6</f>
      </c>
      <c r="H6" s="78">
        <f>F6+G6</f>
      </c>
      <c r="I6" s="79">
        <f>Overview!L6</f>
        <v>0</v>
      </c>
    </row>
    <row r="7">
      <c r="E7" s="78">
        <f>Overview!H7</f>
        <v>18</v>
      </c>
      <c r="F7" s="78">
        <f>Overview!I7</f>
      </c>
      <c r="G7" s="78">
        <f>Overview!J7</f>
      </c>
      <c r="H7" s="78">
        <f>F7+G7</f>
      </c>
      <c r="I7" s="79">
        <f>Overview!L7</f>
        <v>0</v>
      </c>
    </row>
    <row r="8">
      <c r="E8" s="78">
        <f>Overview!H8</f>
        <v>39</v>
      </c>
      <c r="F8" s="78">
        <f>Overview!I8</f>
      </c>
      <c r="G8" s="78">
        <f>Overview!J8</f>
      </c>
      <c r="H8" s="78">
        <f>F8+G8</f>
      </c>
      <c r="I8" s="79">
        <f>Overview!L8</f>
      </c>
    </row>
    <row r="9">
      <c r="E9" s="81"/>
      <c r="F9" s="90" t="s">
        <v>71</v>
      </c>
      <c r="G9" s="90"/>
      <c r="H9" s="90"/>
      <c r="I9" s="82"/>
    </row>
    <row r="10" ht="13.95" customHeight="1">
      <c r="E10" s="74"/>
      <c r="F10" s="75" t="s">
        <v>42</v>
      </c>
      <c r="G10" s="76" t="s">
        <v>46</v>
      </c>
      <c r="H10" s="83" t="s">
        <v>39</v>
      </c>
      <c r="I10" s="77" t="s">
        <v>7</v>
      </c>
    </row>
    <row r="11">
      <c r="A11" s="84"/>
      <c r="B11" s="84"/>
      <c r="C11" s="84"/>
      <c r="D11" s="84"/>
      <c r="E11" s="38" t="s">
        <v>39</v>
      </c>
      <c r="F11" s="78"/>
      <c r="G11" s="78"/>
      <c r="H11" s="85">
        <f>SUM(J15:J96)</f>
      </c>
      <c r="I11" s="86">
        <f>H11/Overview!$D$13</f>
      </c>
    </row>
    <row r="12" ht="14.4" customHeight="1">
      <c r="A12" s="84"/>
      <c r="B12" s="84"/>
      <c r="C12" s="84"/>
      <c r="D12" s="84"/>
      <c r="E12" s="91" t="s">
        <v>72</v>
      </c>
      <c r="F12" s="91"/>
      <c r="G12" s="91"/>
      <c r="H12" s="91"/>
      <c r="I12" s="91"/>
      <c r="J12" s="91"/>
      <c r="K12" s="91"/>
    </row>
    <row r="13">
      <c r="E13" s="73" t="s">
        <v>34</v>
      </c>
      <c r="F13" s="73"/>
      <c r="G13" s="73"/>
      <c r="H13" s="63"/>
      <c r="I13" s="73" t="s">
        <v>35</v>
      </c>
      <c r="J13" s="73"/>
      <c r="K13" s="64" t="s">
        <v>36</v>
      </c>
    </row>
    <row r="14">
      <c r="E14" s="87" t="s">
        <v>37</v>
      </c>
      <c r="F14" s="87" t="s">
        <v>38</v>
      </c>
      <c r="G14" s="87" t="s">
        <v>39</v>
      </c>
      <c r="H14" s="87"/>
      <c r="I14" s="87" t="s">
        <v>40</v>
      </c>
      <c r="J14" s="87" t="s">
        <v>6</v>
      </c>
    </row>
    <row r="15">
      <c r="A15" s="59" t="s">
        <v>10</v>
      </c>
      <c r="E15" s="47"/>
      <c r="F15" s="47"/>
      <c r="G15" s="47">
        <f>IF(E15="","",SUM(E15:F15))</f>
        <v>3</v>
      </c>
      <c r="I15" s="69"/>
      <c r="J15" s="47">
        <f>IF(I15="","",G15*I15)</f>
        <v>3</v>
      </c>
    </row>
    <row r="16">
      <c r="B16" s="59" t="s">
        <v>41</v>
      </c>
      <c r="E16" s="47">
        <v>0</v>
      </c>
      <c r="F16" s="47">
        <v>20</v>
      </c>
      <c r="G16" s="47">
        <f>IF(E16="","",SUM(E16:F16))</f>
        <v>3</v>
      </c>
      <c r="I16" s="69">
        <v>355.875703986404</v>
      </c>
      <c r="J16" s="47">
        <f>IF(I16="","",G16*I16)</f>
        <v>3</v>
      </c>
      <c r="K16" s="71" t="s">
        <v>42</v>
      </c>
    </row>
    <row r="17">
      <c r="B17" s="59" t="s">
        <v>43</v>
      </c>
      <c r="E17" s="47">
        <v>0</v>
      </c>
      <c r="F17" s="47">
        <v>40</v>
      </c>
      <c r="G17" s="47">
        <f>IF(E17="","",SUM(E17:F17))</f>
        <v>3</v>
      </c>
      <c r="I17" s="69">
        <v>17989.0433048325</v>
      </c>
      <c r="J17" s="47">
        <f>IF(I17="","",G17*I17)</f>
        <v>3</v>
      </c>
      <c r="K17" s="71" t="s">
        <v>42</v>
      </c>
    </row>
    <row r="18">
      <c r="B18" s="59" t="s">
        <v>44</v>
      </c>
      <c r="E18" s="47">
        <v>0</v>
      </c>
      <c r="F18" s="47">
        <v>50</v>
      </c>
      <c r="G18" s="47">
        <f>IF(E18="","",SUM(E18:F18))</f>
        <v>3</v>
      </c>
      <c r="I18" s="69">
        <v>521.239425534008</v>
      </c>
      <c r="J18" s="47">
        <f>IF(I18="","",G18*I18)</f>
        <v>3</v>
      </c>
      <c r="K18" s="71" t="s">
        <v>42</v>
      </c>
    </row>
    <row r="19">
      <c r="E19" s="47"/>
      <c r="F19" s="47"/>
      <c r="G19" s="47">
        <f>IF(E19="","",SUM(E19:F19))</f>
        <v>3</v>
      </c>
      <c r="I19" s="69"/>
      <c r="J19" s="47">
        <f>IF(I19="","",G19*I19)</f>
        <v>3</v>
      </c>
    </row>
    <row r="20">
      <c r="A20" s="59" t="s">
        <v>12</v>
      </c>
      <c r="E20" s="47"/>
      <c r="F20" s="47"/>
      <c r="G20" s="47">
        <f>IF(E20="","",SUM(E20:F20))</f>
        <v>3</v>
      </c>
      <c r="I20" s="69"/>
      <c r="J20" s="47">
        <f>IF(I20="","",G20*I20)</f>
        <v>3</v>
      </c>
    </row>
    <row r="21">
      <c r="B21" s="59" t="s">
        <v>45</v>
      </c>
      <c r="E21" s="47">
        <v>80</v>
      </c>
      <c r="F21" s="47">
        <v>50</v>
      </c>
      <c r="G21" s="47">
        <f>IF(E21="","",SUM(E21:F21))</f>
        <v>3</v>
      </c>
      <c r="I21" s="69">
        <v>20</v>
      </c>
      <c r="J21" s="47">
        <f>IF(I21="","",G21*I21)</f>
        <v>3</v>
      </c>
      <c r="K21" s="71" t="s">
        <v>46</v>
      </c>
    </row>
    <row r="22">
      <c r="B22" s="59" t="s">
        <v>47</v>
      </c>
      <c r="E22" s="47">
        <v>0</v>
      </c>
      <c r="F22" s="47">
        <v>5</v>
      </c>
      <c r="G22" s="47">
        <f>IF(E22="","",SUM(E22:F22))</f>
        <v>3</v>
      </c>
      <c r="I22" s="69">
        <v>881</v>
      </c>
      <c r="J22" s="47">
        <f>IF(I22="","",G22*I22)</f>
        <v>3</v>
      </c>
      <c r="K22" s="71" t="s">
        <v>46</v>
      </c>
    </row>
    <row r="23">
      <c r="B23" s="59" t="s">
        <v>48</v>
      </c>
      <c r="E23" s="47">
        <v>30</v>
      </c>
      <c r="F23" s="47">
        <v>100</v>
      </c>
      <c r="G23" s="47">
        <f>IF(E23="","",SUM(E23:F23))</f>
        <v>3</v>
      </c>
      <c r="I23" s="69">
        <v>733</v>
      </c>
      <c r="J23" s="47">
        <f>IF(I23="","",G23*I23)</f>
        <v>3</v>
      </c>
      <c r="K23" s="71" t="s">
        <v>46</v>
      </c>
    </row>
    <row r="24">
      <c r="B24" s="59" t="s">
        <v>49</v>
      </c>
      <c r="E24" s="47">
        <v>0</v>
      </c>
      <c r="F24" s="47">
        <v>50</v>
      </c>
      <c r="G24" s="47">
        <f>IF(E24="","",SUM(E24:F24))</f>
        <v>3</v>
      </c>
      <c r="I24" s="69">
        <v>728</v>
      </c>
      <c r="J24" s="47">
        <f>IF(I24="","",G24*I24)</f>
        <v>3</v>
      </c>
      <c r="K24" s="71" t="s">
        <v>46</v>
      </c>
    </row>
    <row r="25">
      <c r="B25" s="59" t="s">
        <v>50</v>
      </c>
      <c r="E25" s="47">
        <v>10</v>
      </c>
      <c r="F25" s="47">
        <v>50</v>
      </c>
      <c r="G25" s="47">
        <f>IF(E25="","",SUM(E25:F25))</f>
        <v>3</v>
      </c>
      <c r="I25" s="69">
        <v>128</v>
      </c>
      <c r="J25" s="47">
        <f>IF(I25="","",G25*I25)</f>
        <v>3</v>
      </c>
      <c r="K25" s="71" t="s">
        <v>46</v>
      </c>
    </row>
    <row r="26">
      <c r="B26" s="59" t="s">
        <v>51</v>
      </c>
      <c r="E26" s="47">
        <v>0</v>
      </c>
      <c r="F26" s="47">
        <v>100</v>
      </c>
      <c r="G26" s="47">
        <f>IF(E26="","",SUM(E26:F26))</f>
        <v>3</v>
      </c>
      <c r="I26" s="69">
        <v>11</v>
      </c>
      <c r="J26" s="47">
        <f>IF(I26="","",G26*I26)</f>
        <v>3</v>
      </c>
      <c r="K26" s="71" t="s">
        <v>46</v>
      </c>
    </row>
    <row r="27">
      <c r="B27" s="59" t="s">
        <v>52</v>
      </c>
      <c r="E27" s="47">
        <v>70</v>
      </c>
      <c r="F27" s="47">
        <v>40</v>
      </c>
      <c r="G27" s="47">
        <f>IF(E27="","",SUM(E27:F27))</f>
        <v>3</v>
      </c>
      <c r="I27" s="69">
        <v>861</v>
      </c>
      <c r="J27" s="47">
        <f>IF(I27="","",G27*I27)</f>
        <v>3</v>
      </c>
      <c r="K27" s="71" t="s">
        <v>46</v>
      </c>
    </row>
    <row r="28">
      <c r="E28" s="47"/>
      <c r="F28" s="47"/>
      <c r="G28" s="47">
        <f>IF(E28="","",SUM(E28:F28))</f>
        <v>3</v>
      </c>
      <c r="I28" s="69"/>
      <c r="J28" s="47">
        <f>IF(I28="","",G28*I28)</f>
        <v>3</v>
      </c>
    </row>
    <row r="29">
      <c r="A29" s="59" t="s">
        <v>14</v>
      </c>
      <c r="E29" s="47"/>
      <c r="F29" s="47"/>
      <c r="G29" s="47">
        <f>IF(E29="","",SUM(E29:F29))</f>
        <v>3</v>
      </c>
      <c r="I29" s="69"/>
      <c r="J29" s="47">
        <f>IF(I29="","",G29*I29)</f>
        <v>3</v>
      </c>
    </row>
    <row r="30">
      <c r="B30" s="59" t="s">
        <v>41</v>
      </c>
      <c r="E30" s="47">
        <v>0</v>
      </c>
      <c r="F30" s="47">
        <v>20</v>
      </c>
      <c r="G30" s="47">
        <f>IF(E30="","",SUM(E30:F30))</f>
        <v>3</v>
      </c>
      <c r="I30" s="69">
        <v>12860.4732508428</v>
      </c>
      <c r="J30" s="47">
        <f>IF(I30="","",G30*I30)</f>
        <v>3</v>
      </c>
      <c r="K30" s="71" t="s">
        <v>46</v>
      </c>
    </row>
    <row r="31">
      <c r="B31" s="59" t="s">
        <v>47</v>
      </c>
      <c r="E31" s="47">
        <v>0</v>
      </c>
      <c r="F31" s="47">
        <v>5</v>
      </c>
      <c r="G31" s="47">
        <f>IF(E31="","",SUM(E31:F31))</f>
        <v>3</v>
      </c>
      <c r="I31" s="69">
        <v>753</v>
      </c>
      <c r="J31" s="47">
        <f>IF(I31="","",G31*I31)</f>
        <v>3</v>
      </c>
      <c r="K31" s="71" t="s">
        <v>46</v>
      </c>
    </row>
    <row r="32">
      <c r="B32" s="59" t="s">
        <v>53</v>
      </c>
      <c r="E32" s="47">
        <v>0.5</v>
      </c>
      <c r="F32" s="47">
        <v>1</v>
      </c>
      <c r="G32" s="47">
        <f>IF(E32="","",SUM(E32:F32))</f>
        <v>3</v>
      </c>
      <c r="I32" s="69">
        <v>12860.4732508428</v>
      </c>
      <c r="J32" s="47">
        <f>IF(I32="","",G32*I32)</f>
        <v>3</v>
      </c>
      <c r="K32" s="71" t="s">
        <v>46</v>
      </c>
    </row>
    <row r="33">
      <c r="B33" s="59" t="s">
        <v>54</v>
      </c>
      <c r="E33" s="47">
        <v>50</v>
      </c>
      <c r="F33" s="47">
        <v>50</v>
      </c>
      <c r="G33" s="47">
        <f>IF(E33="","",SUM(E33:F33))</f>
        <v>3</v>
      </c>
      <c r="I33" s="69">
        <v>725</v>
      </c>
      <c r="J33" s="47">
        <f>IF(I33="","",G33*I33)</f>
        <v>3</v>
      </c>
      <c r="K33" s="71" t="s">
        <v>42</v>
      </c>
    </row>
    <row r="34">
      <c r="B34" s="59" t="s">
        <v>55</v>
      </c>
      <c r="E34" s="47">
        <v>0.5</v>
      </c>
      <c r="F34" s="47">
        <v>1</v>
      </c>
      <c r="G34" s="47">
        <f>IF(E34="","",SUM(E34:F34))</f>
        <v>3</v>
      </c>
      <c r="I34" s="69">
        <v>12877.6251715872</v>
      </c>
      <c r="J34" s="47">
        <f>IF(I34="","",G34*I34)</f>
        <v>3</v>
      </c>
      <c r="K34" s="71" t="s">
        <v>46</v>
      </c>
    </row>
    <row r="35">
      <c r="E35" s="47"/>
      <c r="F35" s="47"/>
      <c r="G35" s="47">
        <f>IF(E35="","",SUM(E35:F35))</f>
        <v>3</v>
      </c>
      <c r="I35" s="69"/>
      <c r="J35" s="47">
        <f>IF(I35="","",G35*I35)</f>
        <v>3</v>
      </c>
    </row>
    <row r="36">
      <c r="A36" s="59" t="s">
        <v>16</v>
      </c>
      <c r="E36" s="47"/>
      <c r="F36" s="47"/>
      <c r="G36" s="47">
        <f>IF(E36="","",SUM(E36:F36))</f>
        <v>3</v>
      </c>
      <c r="I36" s="69"/>
      <c r="J36" s="47">
        <f>IF(I36="","",G36*I36)</f>
        <v>3</v>
      </c>
    </row>
    <row r="37">
      <c r="B37" s="59" t="s">
        <v>56</v>
      </c>
      <c r="E37" s="47">
        <v>50</v>
      </c>
      <c r="F37" s="47">
        <v>50</v>
      </c>
      <c r="G37" s="47">
        <f>IF(E37="","",SUM(E37:F37))</f>
        <v>3</v>
      </c>
      <c r="I37" s="69">
        <v>8</v>
      </c>
      <c r="J37" s="47">
        <f>IF(I37="","",G37*I37)</f>
        <v>3</v>
      </c>
      <c r="K37" s="71" t="s">
        <v>46</v>
      </c>
    </row>
    <row r="38">
      <c r="B38" s="59" t="s">
        <v>57</v>
      </c>
      <c r="E38" s="47">
        <v>175</v>
      </c>
      <c r="F38" s="47">
        <v>50</v>
      </c>
      <c r="G38" s="47">
        <f>IF(E38="","",SUM(E38:F38))</f>
        <v>3</v>
      </c>
      <c r="I38" s="69">
        <v>26</v>
      </c>
      <c r="J38" s="47">
        <f>IF(I38="","",G38*I38)</f>
        <v>3</v>
      </c>
      <c r="K38" s="71" t="s">
        <v>46</v>
      </c>
    </row>
    <row r="39">
      <c r="B39" s="59" t="s">
        <v>47</v>
      </c>
      <c r="E39" s="47">
        <v>0</v>
      </c>
      <c r="F39" s="47">
        <v>5</v>
      </c>
      <c r="G39" s="47">
        <f>IF(E39="","",SUM(E39:F39))</f>
        <v>3</v>
      </c>
      <c r="I39" s="69">
        <v>753</v>
      </c>
      <c r="J39" s="47">
        <f>IF(I39="","",G39*I39)</f>
        <v>3</v>
      </c>
      <c r="K39" s="71" t="s">
        <v>42</v>
      </c>
    </row>
    <row r="40">
      <c r="B40" s="59" t="s">
        <v>58</v>
      </c>
      <c r="E40" s="47">
        <v>100</v>
      </c>
      <c r="F40" s="47">
        <v>100</v>
      </c>
      <c r="G40" s="47">
        <f>IF(E40="","",SUM(E40:F40))</f>
        <v>3</v>
      </c>
      <c r="I40" s="69">
        <v>17</v>
      </c>
      <c r="J40" s="47">
        <f>IF(I40="","",G40*I40)</f>
        <v>3</v>
      </c>
      <c r="K40" s="71" t="s">
        <v>42</v>
      </c>
    </row>
    <row r="41">
      <c r="B41" s="59" t="s">
        <v>59</v>
      </c>
      <c r="E41" s="47">
        <v>2</v>
      </c>
      <c r="F41" s="47">
        <v>1.5</v>
      </c>
      <c r="G41" s="47">
        <f>IF(E41="","",SUM(E41:F41))</f>
        <v>3</v>
      </c>
      <c r="I41" s="69">
        <v>9183.27540993707</v>
      </c>
      <c r="J41" s="47">
        <f>IF(I41="","",G41*I41)</f>
        <v>3</v>
      </c>
      <c r="K41" s="71" t="s">
        <v>42</v>
      </c>
    </row>
    <row r="42">
      <c r="B42" s="59" t="s">
        <v>60</v>
      </c>
      <c r="E42" s="47">
        <v>1</v>
      </c>
      <c r="F42" s="47">
        <v>1.25</v>
      </c>
      <c r="G42" s="47">
        <f>IF(E42="","",SUM(E42:F42))</f>
        <v>3</v>
      </c>
      <c r="I42" s="69">
        <v>14769.4445197197</v>
      </c>
      <c r="J42" s="47">
        <f>IF(I42="","",G42*I42)</f>
        <v>3</v>
      </c>
      <c r="K42" s="71" t="s">
        <v>42</v>
      </c>
    </row>
    <row r="43">
      <c r="B43" s="59" t="s">
        <v>61</v>
      </c>
      <c r="E43" s="47">
        <v>0.6</v>
      </c>
      <c r="F43" s="47">
        <v>1</v>
      </c>
      <c r="G43" s="47">
        <f>IF(E43="","",SUM(E43:F43))</f>
        <v>3</v>
      </c>
      <c r="I43" s="69">
        <v>734.843788911913</v>
      </c>
      <c r="J43" s="47">
        <f>IF(I43="","",G43*I43)</f>
        <v>3</v>
      </c>
      <c r="K43" s="71" t="s">
        <v>42</v>
      </c>
    </row>
    <row r="44">
      <c r="B44" s="59" t="s">
        <v>55</v>
      </c>
      <c r="E44" s="47">
        <v>0.5</v>
      </c>
      <c r="F44" s="47">
        <v>1</v>
      </c>
      <c r="G44" s="47">
        <f>IF(E44="","",SUM(E44:F44))</f>
        <v>3</v>
      </c>
      <c r="I44" s="69">
        <v>223348.805405682</v>
      </c>
      <c r="J44" s="47">
        <f>IF(I44="","",G44*I44)</f>
        <v>3</v>
      </c>
      <c r="K44" s="71" t="s">
        <v>42</v>
      </c>
    </row>
    <row r="45">
      <c r="B45" s="59" t="s">
        <v>62</v>
      </c>
      <c r="E45" s="47">
        <v>1750</v>
      </c>
      <c r="F45" s="47">
        <v>1100</v>
      </c>
      <c r="G45" s="47">
        <f>IF(E45="","",SUM(E45:F45))</f>
        <v>3</v>
      </c>
      <c r="I45" s="69">
        <v>6</v>
      </c>
      <c r="J45" s="47">
        <f>IF(I45="","",G45*I45)</f>
        <v>3</v>
      </c>
      <c r="K45" s="71" t="s">
        <v>42</v>
      </c>
    </row>
    <row r="46">
      <c r="E46" s="47"/>
      <c r="F46" s="47"/>
      <c r="G46" s="47">
        <f>IF(E46="","",SUM(E46:F46))</f>
        <v>3</v>
      </c>
      <c r="I46" s="69"/>
      <c r="J46" s="47">
        <f>IF(I46="","",G46*I46)</f>
        <v>3</v>
      </c>
    </row>
    <row r="47">
      <c r="A47" s="59" t="s">
        <v>18</v>
      </c>
      <c r="E47" s="47"/>
      <c r="F47" s="47"/>
      <c r="G47" s="47">
        <f>IF(E47="","",SUM(E47:F47))</f>
        <v>3</v>
      </c>
      <c r="I47" s="69"/>
      <c r="J47" s="47">
        <f>IF(I47="","",G47*I47)</f>
        <v>3</v>
      </c>
    </row>
    <row r="48">
      <c r="B48" s="59" t="s">
        <v>47</v>
      </c>
      <c r="E48" s="47">
        <v>0</v>
      </c>
      <c r="F48" s="47">
        <v>5</v>
      </c>
      <c r="G48" s="47">
        <f>IF(E48="","",SUM(E48:F48))</f>
        <v>3</v>
      </c>
      <c r="I48" s="69">
        <v>106</v>
      </c>
      <c r="J48" s="47">
        <f>IF(I48="","",G48*I48)</f>
        <v>3</v>
      </c>
      <c r="K48" s="71" t="s">
        <v>42</v>
      </c>
    </row>
    <row r="49">
      <c r="B49" s="59" t="s">
        <v>63</v>
      </c>
      <c r="E49" s="47">
        <v>1000</v>
      </c>
      <c r="F49" s="47">
        <v>500</v>
      </c>
      <c r="G49" s="47">
        <f>IF(E49="","",SUM(E49:F49))</f>
        <v>3</v>
      </c>
      <c r="I49" s="69">
        <v>1</v>
      </c>
      <c r="J49" s="47">
        <f>IF(I49="","",G49*I49)</f>
        <v>3</v>
      </c>
      <c r="K49" s="71" t="s">
        <v>46</v>
      </c>
    </row>
    <row r="50">
      <c r="B50" s="59" t="s">
        <v>64</v>
      </c>
      <c r="E50" s="47">
        <v>7000</v>
      </c>
      <c r="F50" s="47">
        <v>200</v>
      </c>
      <c r="G50" s="47">
        <f>IF(E50="","",SUM(E50:F50))</f>
        <v>3</v>
      </c>
      <c r="I50" s="69">
        <v>5</v>
      </c>
      <c r="J50" s="47">
        <f>IF(I50="","",G50*I50)</f>
        <v>3</v>
      </c>
      <c r="K50" s="71" t="s">
        <v>46</v>
      </c>
    </row>
    <row r="51">
      <c r="B51" s="59" t="s">
        <v>65</v>
      </c>
      <c r="E51" s="47">
        <v>2000</v>
      </c>
      <c r="F51" s="47">
        <v>1000</v>
      </c>
      <c r="G51" s="47">
        <f>IF(E51="","",SUM(E51:F51))</f>
        <v>3</v>
      </c>
      <c r="I51" s="69">
        <v>1</v>
      </c>
      <c r="J51" s="47">
        <f>IF(I51="","",G51*I51)</f>
        <v>3</v>
      </c>
      <c r="K51" s="71" t="s">
        <v>42</v>
      </c>
    </row>
    <row r="52">
      <c r="B52" s="59" t="s">
        <v>58</v>
      </c>
      <c r="E52" s="47">
        <v>100</v>
      </c>
      <c r="F52" s="47">
        <v>100</v>
      </c>
      <c r="G52" s="47">
        <f>IF(E52="","",SUM(E52:F52))</f>
        <v>3</v>
      </c>
      <c r="I52" s="69">
        <v>1</v>
      </c>
      <c r="J52" s="47">
        <f>IF(I52="","",G52*I52)</f>
        <v>3</v>
      </c>
      <c r="K52" s="71" t="s">
        <v>42</v>
      </c>
    </row>
    <row r="53">
      <c r="B53" s="59" t="s">
        <v>66</v>
      </c>
      <c r="E53" s="47">
        <v>1.5</v>
      </c>
      <c r="F53" s="47">
        <v>1.25</v>
      </c>
      <c r="G53" s="47">
        <f>IF(E53="","",SUM(E53:F53))</f>
        <v>3</v>
      </c>
      <c r="I53" s="69">
        <v>0.272220354966959</v>
      </c>
      <c r="J53" s="47">
        <f>IF(I53="","",G53*I53)</f>
        <v>3</v>
      </c>
      <c r="K53" s="71" t="s">
        <v>42</v>
      </c>
    </row>
    <row r="54">
      <c r="B54" s="59" t="s">
        <v>67</v>
      </c>
      <c r="E54" s="47">
        <v>1</v>
      </c>
      <c r="F54" s="47">
        <v>1.25</v>
      </c>
      <c r="G54" s="47">
        <f>IF(E54="","",SUM(E54:F54))</f>
        <v>3</v>
      </c>
      <c r="I54" s="69">
        <v>2840.14239898509</v>
      </c>
      <c r="J54" s="47">
        <f>IF(I54="","",G54*I54)</f>
        <v>3</v>
      </c>
      <c r="K54" s="71" t="s">
        <v>42</v>
      </c>
    </row>
    <row r="55">
      <c r="B55" s="59" t="s">
        <v>68</v>
      </c>
      <c r="E55" s="47">
        <v>10000</v>
      </c>
      <c r="F55" s="47">
        <v>2500</v>
      </c>
      <c r="G55" s="47">
        <f>IF(E55="","",SUM(E55:F55))</f>
        <v>3</v>
      </c>
      <c r="I55" s="69">
        <v>1</v>
      </c>
      <c r="J55" s="47">
        <f>IF(I55="","",G55*I55)</f>
        <v>3</v>
      </c>
      <c r="K55" s="71" t="s">
        <v>42</v>
      </c>
    </row>
    <row r="56">
      <c r="B56" s="59" t="s">
        <v>69</v>
      </c>
      <c r="E56" s="47">
        <v>1</v>
      </c>
      <c r="F56" s="47">
        <v>1</v>
      </c>
      <c r="G56" s="47">
        <f>IF(E56="","",SUM(E56:F56))</f>
        <v>3</v>
      </c>
      <c r="I56" s="69">
        <v>3127.65079798455</v>
      </c>
      <c r="J56" s="47">
        <f>IF(I56="","",G56*I56)</f>
        <v>3</v>
      </c>
      <c r="K56" s="71" t="s">
        <v>42</v>
      </c>
    </row>
    <row r="57">
      <c r="E57" s="47"/>
      <c r="F57" s="47"/>
      <c r="G57" s="47">
        <f>IF(E57="","",SUM(E57:F57))</f>
        <v>3</v>
      </c>
      <c r="I57" s="69"/>
      <c r="J57" s="47">
        <f>IF(I57="","",G57*I57)</f>
        <v>3</v>
      </c>
    </row>
    <row r="58">
      <c r="E58" s="47"/>
      <c r="F58" s="47"/>
      <c r="G58" s="47">
        <f>IF(E58="","",SUM(E58:F58))</f>
        <v>3</v>
      </c>
      <c r="I58" s="69"/>
      <c r="J58" s="47">
        <f>IF(I58="","",G58*I58)</f>
        <v>3</v>
      </c>
    </row>
    <row r="59">
      <c r="E59" s="47"/>
      <c r="F59" s="47"/>
      <c r="G59" s="47">
        <f>IF(E59="","",SUM(E59:F59))</f>
        <v>3</v>
      </c>
      <c r="I59" s="69"/>
      <c r="J59" s="47">
        <f>IF(I59="","",G59*I59)</f>
        <v>3</v>
      </c>
    </row>
    <row r="60">
      <c r="E60" s="47"/>
      <c r="F60" s="47"/>
      <c r="G60" s="47">
        <f>IF(E60="","",SUM(E60:F60))</f>
        <v>3</v>
      </c>
      <c r="I60" s="69"/>
      <c r="J60" s="47">
        <f>IF(I60="","",G60*I60)</f>
        <v>3</v>
      </c>
    </row>
    <row r="61">
      <c r="E61" s="47"/>
      <c r="F61" s="47"/>
      <c r="G61" s="47">
        <f>IF(E61="","",SUM(E61:F61))</f>
        <v>3</v>
      </c>
      <c r="I61" s="69"/>
      <c r="J61" s="47">
        <f>IF(I61="","",G61*I61)</f>
        <v>3</v>
      </c>
    </row>
    <row r="62">
      <c r="E62" s="47"/>
      <c r="F62" s="47"/>
      <c r="G62" s="47">
        <f>IF(E62="","",SUM(E62:F62))</f>
        <v>3</v>
      </c>
      <c r="I62" s="69"/>
      <c r="J62" s="47">
        <f>IF(I62="","",G62*I62)</f>
        <v>3</v>
      </c>
    </row>
    <row r="63">
      <c r="E63" s="47"/>
      <c r="F63" s="47"/>
      <c r="G63" s="47">
        <f>IF(E63="","",SUM(E63:F63))</f>
        <v>3</v>
      </c>
      <c r="I63" s="69"/>
      <c r="J63" s="47">
        <f>IF(I63="","",G63*I63)</f>
        <v>3</v>
      </c>
    </row>
    <row r="64">
      <c r="E64" s="47"/>
      <c r="F64" s="47"/>
      <c r="G64" s="47">
        <f>IF(E64="","",SUM(E64:F64))</f>
        <v>3</v>
      </c>
      <c r="I64" s="69"/>
      <c r="J64" s="47">
        <f>IF(I64="","",G64*I64)</f>
        <v>3</v>
      </c>
    </row>
    <row r="65">
      <c r="E65" s="47"/>
      <c r="F65" s="47"/>
      <c r="G65" s="47">
        <f>IF(E65="","",SUM(E65:F65))</f>
        <v>3</v>
      </c>
      <c r="I65" s="69"/>
      <c r="J65" s="47">
        <f>IF(I65="","",G65*I65)</f>
        <v>3</v>
      </c>
    </row>
    <row r="66">
      <c r="E66" s="47"/>
      <c r="F66" s="47"/>
      <c r="G66" s="47">
        <f>IF(E66="","",SUM(E66:F66))</f>
        <v>3</v>
      </c>
      <c r="I66" s="69"/>
      <c r="J66" s="47">
        <f>IF(I66="","",G66*I66)</f>
        <v>3</v>
      </c>
    </row>
    <row r="67">
      <c r="E67" s="47"/>
      <c r="F67" s="47"/>
      <c r="G67" s="47">
        <f>IF(E67="","",SUM(E67:F67))</f>
        <v>3</v>
      </c>
      <c r="I67" s="69"/>
      <c r="J67" s="47">
        <f>IF(I67="","",G67*I67)</f>
        <v>3</v>
      </c>
    </row>
    <row r="68">
      <c r="E68" s="47"/>
      <c r="F68" s="47"/>
      <c r="G68" s="47">
        <f>IF(E68="","",SUM(E68:F68))</f>
        <v>3</v>
      </c>
      <c r="I68" s="69"/>
      <c r="J68" s="47">
        <f>IF(I68="","",G68*I68)</f>
        <v>3</v>
      </c>
    </row>
    <row r="69">
      <c r="E69" s="47"/>
      <c r="F69" s="47"/>
      <c r="G69" s="47">
        <f>IF(E69="","",SUM(E69:F69))</f>
        <v>3</v>
      </c>
      <c r="I69" s="69"/>
      <c r="J69" s="47">
        <f>IF(I69="","",G69*I69)</f>
        <v>3</v>
      </c>
    </row>
    <row r="70">
      <c r="E70" s="47"/>
      <c r="F70" s="47"/>
      <c r="G70" s="47">
        <f>IF(E70="","",SUM(E70:F70))</f>
        <v>3</v>
      </c>
      <c r="I70" s="69"/>
      <c r="J70" s="47">
        <f>IF(I70="","",G70*I70)</f>
        <v>3</v>
      </c>
    </row>
    <row r="71">
      <c r="E71" s="47"/>
      <c r="F71" s="47"/>
      <c r="G71" s="47">
        <f>IF(E71="","",SUM(E71:F71))</f>
        <v>3</v>
      </c>
      <c r="I71" s="69"/>
      <c r="J71" s="47">
        <f>IF(I71="","",G71*I71)</f>
        <v>3</v>
      </c>
    </row>
    <row r="72">
      <c r="E72" s="47"/>
      <c r="F72" s="47"/>
      <c r="G72" s="47">
        <f>IF(E72="","",SUM(E72:F72))</f>
        <v>3</v>
      </c>
      <c r="I72" s="69"/>
      <c r="J72" s="47">
        <f>IF(I72="","",G72*I72)</f>
        <v>3</v>
      </c>
    </row>
    <row r="73">
      <c r="E73" s="47"/>
      <c r="F73" s="47"/>
      <c r="G73" s="47">
        <f>IF(E73="","",SUM(E73:F73))</f>
        <v>3</v>
      </c>
      <c r="I73" s="69"/>
      <c r="J73" s="47">
        <f>IF(I73="","",G73*I73)</f>
        <v>3</v>
      </c>
    </row>
    <row r="74">
      <c r="E74" s="47"/>
      <c r="F74" s="47"/>
      <c r="G74" s="47">
        <f>IF(E74="","",SUM(E74:F74))</f>
        <v>3</v>
      </c>
      <c r="I74" s="69"/>
      <c r="J74" s="47">
        <f>IF(I74="","",G74*I74)</f>
        <v>3</v>
      </c>
    </row>
    <row r="75">
      <c r="E75" s="47"/>
      <c r="F75" s="47"/>
      <c r="G75" s="47">
        <f>IF(E75="","",SUM(E75:F75))</f>
        <v>3</v>
      </c>
      <c r="I75" s="69"/>
      <c r="J75" s="47">
        <f>IF(I75="","",G75*I75)</f>
        <v>3</v>
      </c>
    </row>
    <row r="76">
      <c r="E76" s="47"/>
      <c r="F76" s="47"/>
      <c r="G76" s="47">
        <f>IF(E76="","",SUM(E76:F76))</f>
        <v>3</v>
      </c>
      <c r="I76" s="69"/>
      <c r="J76" s="47">
        <f>IF(I76="","",G76*I76)</f>
        <v>3</v>
      </c>
    </row>
    <row r="77">
      <c r="E77" s="47"/>
      <c r="F77" s="47"/>
      <c r="G77" s="47">
        <f>IF(E77="","",SUM(E77:F77))</f>
        <v>3</v>
      </c>
      <c r="I77" s="69"/>
      <c r="J77" s="47">
        <f>IF(I77="","",G77*I77)</f>
        <v>3</v>
      </c>
    </row>
    <row r="78">
      <c r="E78" s="47"/>
      <c r="F78" s="47"/>
      <c r="G78" s="47">
        <f>IF(E78="","",SUM(E78:F78))</f>
        <v>3</v>
      </c>
      <c r="I78" s="69"/>
      <c r="J78" s="47">
        <f>IF(I78="","",G78*I78)</f>
        <v>3</v>
      </c>
    </row>
    <row r="79">
      <c r="E79" s="47"/>
      <c r="F79" s="47"/>
      <c r="G79" s="47">
        <f>IF(E79="","",SUM(E79:F79))</f>
        <v>3</v>
      </c>
      <c r="I79" s="69"/>
      <c r="J79" s="47">
        <f>IF(I79="","",G79*I79)</f>
        <v>3</v>
      </c>
    </row>
    <row r="80">
      <c r="E80" s="47"/>
      <c r="F80" s="47"/>
      <c r="G80" s="47">
        <f>IF(E80="","",SUM(E80:F80))</f>
        <v>3</v>
      </c>
      <c r="I80" s="69"/>
      <c r="J80" s="47">
        <f>IF(I80="","",G80*I80)</f>
        <v>3</v>
      </c>
    </row>
    <row r="81">
      <c r="E81" s="47"/>
      <c r="F81" s="47"/>
      <c r="G81" s="47">
        <f>IF(E81="","",SUM(E81:F81))</f>
        <v>3</v>
      </c>
      <c r="I81" s="69"/>
      <c r="J81" s="47">
        <f>IF(I81="","",G81*I81)</f>
        <v>3</v>
      </c>
    </row>
    <row r="82">
      <c r="E82" s="47"/>
      <c r="F82" s="47"/>
      <c r="G82" s="47">
        <f>IF(E82="","",SUM(E82:F82))</f>
        <v>3</v>
      </c>
      <c r="I82" s="69"/>
      <c r="J82" s="47">
        <f>IF(I82="","",G82*I82)</f>
        <v>3</v>
      </c>
    </row>
    <row r="83">
      <c r="E83" s="47"/>
      <c r="F83" s="47"/>
      <c r="G83" s="47">
        <f>IF(E83="","",SUM(E83:F83))</f>
        <v>3</v>
      </c>
      <c r="I83" s="69"/>
      <c r="J83" s="47">
        <f>IF(I83="","",G83*I83)</f>
        <v>3</v>
      </c>
    </row>
    <row r="84">
      <c r="E84" s="47"/>
      <c r="F84" s="47"/>
      <c r="G84" s="47">
        <f>IF(E84="","",SUM(E84:F84))</f>
        <v>3</v>
      </c>
      <c r="I84" s="69"/>
      <c r="J84" s="47">
        <f>IF(I84="","",G84*I84)</f>
        <v>3</v>
      </c>
    </row>
    <row r="85">
      <c r="E85" s="47"/>
      <c r="F85" s="47"/>
      <c r="G85" s="47">
        <f>IF(E85="","",SUM(E85:F85))</f>
        <v>3</v>
      </c>
      <c r="I85" s="69"/>
      <c r="J85" s="47">
        <f>IF(I85="","",G85*I85)</f>
        <v>3</v>
      </c>
    </row>
    <row r="86">
      <c r="E86" s="47"/>
      <c r="F86" s="47"/>
      <c r="G86" s="47">
        <f>IF(E86="","",SUM(E86:F86))</f>
        <v>3</v>
      </c>
      <c r="I86" s="69"/>
      <c r="J86" s="47">
        <f>IF(I86="","",G86*I86)</f>
        <v>3</v>
      </c>
    </row>
    <row r="87">
      <c r="E87" s="47"/>
      <c r="F87" s="47"/>
      <c r="G87" s="47">
        <f>IF(E87="","",SUM(E87:F87))</f>
        <v>3</v>
      </c>
      <c r="I87" s="69"/>
      <c r="J87" s="47">
        <f>IF(I87="","",G87*I87)</f>
        <v>3</v>
      </c>
    </row>
    <row r="88">
      <c r="E88" s="47"/>
      <c r="F88" s="47"/>
      <c r="G88" s="47">
        <f>IF(E88="","",SUM(E88:F88))</f>
        <v>3</v>
      </c>
      <c r="I88" s="69"/>
      <c r="J88" s="47">
        <f>IF(I88="","",G88*I88)</f>
        <v>3</v>
      </c>
    </row>
    <row r="89">
      <c r="E89" s="47"/>
      <c r="F89" s="47"/>
      <c r="G89" s="47">
        <f>IF(E89="","",SUM(E89:F89))</f>
        <v>3</v>
      </c>
      <c r="I89" s="69"/>
      <c r="J89" s="47">
        <f>IF(I89="","",G89*I89)</f>
        <v>3</v>
      </c>
    </row>
    <row r="90">
      <c r="E90" s="47"/>
      <c r="F90" s="47"/>
      <c r="G90" s="47">
        <f>IF(E90="","",SUM(E90:F90))</f>
        <v>3</v>
      </c>
      <c r="I90" s="69"/>
      <c r="J90" s="47">
        <f>IF(I90="","",G90*I90)</f>
        <v>3</v>
      </c>
    </row>
    <row r="91">
      <c r="E91" s="47"/>
      <c r="F91" s="47"/>
      <c r="G91" s="47">
        <f>IF(E91="","",SUM(E91:F91))</f>
        <v>3</v>
      </c>
      <c r="I91" s="69"/>
      <c r="J91" s="47">
        <f>IF(I91="","",G91*I91)</f>
        <v>3</v>
      </c>
    </row>
    <row r="92">
      <c r="E92" s="47"/>
      <c r="F92" s="47"/>
      <c r="G92" s="47">
        <f>IF(E92="","",SUM(E92:F92))</f>
        <v>3</v>
      </c>
      <c r="I92" s="69"/>
      <c r="J92" s="47">
        <f>IF(I92="","",G92*I92)</f>
        <v>3</v>
      </c>
    </row>
    <row r="93">
      <c r="E93" s="47"/>
      <c r="F93" s="47"/>
      <c r="G93" s="47">
        <f>IF(E93="","",SUM(E93:F93))</f>
        <v>3</v>
      </c>
      <c r="I93" s="69"/>
      <c r="J93" s="47">
        <f>IF(I93="","",G93*I93)</f>
        <v>3</v>
      </c>
    </row>
    <row r="94">
      <c r="E94" s="47"/>
      <c r="F94" s="47"/>
      <c r="G94" s="47">
        <f>IF(E94="","",SUM(E94:F94))</f>
        <v>3</v>
      </c>
      <c r="I94" s="69"/>
      <c r="J94" s="47">
        <f>IF(I94="","",G94*I94)</f>
        <v>3</v>
      </c>
    </row>
    <row r="95">
      <c r="E95" s="47"/>
      <c r="F95" s="47"/>
      <c r="G95" s="47">
        <f>IF(E95="","",SUM(E95:F95))</f>
        <v>3</v>
      </c>
      <c r="I95" s="69"/>
      <c r="J95" s="47">
        <f>IF(I95="","",G95*I95)</f>
        <v>3</v>
      </c>
    </row>
    <row r="96">
      <c r="E96" s="47"/>
      <c r="F96" s="47"/>
      <c r="G96" s="47">
        <f>IF(E96="","",SUM(E96:F96))</f>
        <v>3</v>
      </c>
      <c r="I96" s="69"/>
      <c r="J96" s="47">
        <f>IF(I96="","",G96*I96)</f>
        <v>3</v>
      </c>
    </row>
    <row r="97">
      <c r="E97" s="47"/>
      <c r="F97" s="47"/>
      <c r="G97" s="47">
        <f>IF(E97="","",SUM(E97:F97))</f>
        <v>3</v>
      </c>
      <c r="I97" s="69"/>
      <c r="J97" s="47">
        <f>IF(I97="","",G97*I97)</f>
        <v>3</v>
      </c>
    </row>
    <row r="98">
      <c r="E98" s="47"/>
      <c r="F98" s="47"/>
      <c r="G98" s="47">
        <f>IF(E98="","",SUM(E98:F98))</f>
        <v>3</v>
      </c>
      <c r="I98" s="69"/>
      <c r="J98" s="47">
        <f>IF(I98="","",G98*I98)</f>
        <v>3</v>
      </c>
    </row>
    <row r="99">
      <c r="E99" s="47"/>
      <c r="F99" s="47"/>
      <c r="G99" s="47">
        <f>IF(E99="","",SUM(E99:F99))</f>
        <v>3</v>
      </c>
      <c r="I99" s="69"/>
      <c r="J99" s="47">
        <f>IF(I99="","",G99*I99)</f>
        <v>3</v>
      </c>
    </row>
    <row r="100">
      <c r="E100" s="47"/>
      <c r="F100" s="47"/>
      <c r="G100" s="47">
        <f>IF(E100="","",SUM(E100:F100))</f>
        <v>3</v>
      </c>
      <c r="I100" s="69"/>
      <c r="J100" s="47">
        <f>IF(I100="","",G100*I100)</f>
        <v>3</v>
      </c>
    </row>
    <row r="101">
      <c r="E101" s="47"/>
      <c r="F101" s="47"/>
      <c r="G101" s="47">
        <f>IF(E101="","",SUM(E101:F101))</f>
        <v>3</v>
      </c>
      <c r="I101" s="69"/>
      <c r="J101" s="47">
        <f>IF(I101="","",G101*I101)</f>
        <v>3</v>
      </c>
    </row>
    <row r="102">
      <c r="E102" s="47"/>
      <c r="F102" s="47"/>
      <c r="G102" s="47">
        <f>IF(E102="","",SUM(E102:F102))</f>
        <v>3</v>
      </c>
      <c r="I102" s="69"/>
      <c r="J102" s="47">
        <f>IF(H102="","",SUM(H102:I102))</f>
        <v>3</v>
      </c>
    </row>
    <row r="103">
      <c r="E103" s="47"/>
      <c r="F103" s="47"/>
      <c r="G103" s="47">
        <f>IF(E103="","",SUM(E103:F103))</f>
        <v>3</v>
      </c>
      <c r="I103" s="69"/>
      <c r="J103" s="47">
        <f>IF(H103="","",SUM(H103:I103))</f>
        <v>3</v>
      </c>
    </row>
    <row r="104">
      <c r="G104" s="47">
        <f>IF(E104="","",SUM(E104:F104))</f>
        <v>3</v>
      </c>
      <c r="J104" s="47">
        <f>IF(H104="","",SUM(H104:I104))</f>
        <v>3</v>
      </c>
    </row>
    <row r="105">
      <c r="G105" s="47">
        <f>IF(E105="","",SUM(E105:F105))</f>
        <v>3</v>
      </c>
      <c r="J105" s="47">
        <f>IF(H105="","",SUM(H105:I105))</f>
        <v>3</v>
      </c>
    </row>
    <row r="106">
      <c r="J106" s="88"/>
    </row>
  </sheetData>
  <mergeCells count="5">
    <mergeCell ref="E12:K12"/>
    <mergeCell ref="F9:H9"/>
    <mergeCell ref="F1:H1"/>
    <mergeCell ref="I13:J13"/>
    <mergeCell ref="E13:G13"/>
  </mergeCells>
  <printOptions gridLines="1"/>
  <pageMargins left="0.7" right="0.7" top="0.75" bottom="0.75" header="0.3" footer="0.3"/>
  <pageSetup paperSize="9" orientation="portrait"/>
  <headerFooter>
    <oddHeader>&amp;A</oddHeader>
    <oddFooter>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topLeftCell="A1" workbookViewId="0">
      <selection activeCell="A1" sqref="A1"/>
    </sheetView>
  </sheetViews>
  <sheetFormatPr defaultColWidth="9.1484375" defaultRowHeight="14.4"/>
  <cols>
    <col min="1" max="1" width="6.6640625" customWidth="1"/>
    <col min="2" max="2" width="27.0" customWidth="1"/>
    <col min="3" max="3" width="15.33203125" customWidth="1"/>
    <col min="4" max="4" width="5.5546875" customWidth="1"/>
    <col min="5" max="5" width="13.5546875" customWidth="1"/>
    <col min="6" max="6" width="11.33203125" customWidth="1"/>
    <col min="7" max="7" width="11.6640625" customWidth="1"/>
    <col min="9" max="9" width="14.0" customWidth="1"/>
    <col min="10" max="10" width="14.88671875" customWidth="1"/>
    <col min="11" max="11" width="8.44140625" customWidth="1"/>
  </cols>
  <sheetData>
    <row r="1">
      <c r="E1" s="72" t="s">
        <v>34</v>
      </c>
      <c r="F1" s="72"/>
      <c r="G1" s="72"/>
      <c r="H1" s="63"/>
      <c r="I1" s="73" t="s">
        <v>35</v>
      </c>
      <c r="J1" s="73"/>
      <c r="K1" s="92"/>
    </row>
    <row r="2">
      <c r="E2" s="65" t="s">
        <v>37</v>
      </c>
      <c r="F2" s="65" t="s">
        <v>38</v>
      </c>
      <c r="G2" s="65" t="s">
        <v>39</v>
      </c>
      <c r="H2" s="87"/>
      <c r="I2" s="93" t="s">
        <v>40</v>
      </c>
      <c r="J2" s="94" t="s">
        <v>6</v>
      </c>
    </row>
    <row r="3">
      <c r="A3" s="59" t="s">
        <v>73</v>
      </c>
      <c r="C3" s="95" t="s">
        <v>74</v>
      </c>
    </row>
    <row r="4">
      <c r="A4" s="59" t="s">
        <v>75</v>
      </c>
      <c r="C4" s="95">
        <v>461364.977257543</v>
      </c>
    </row>
    <row r="5">
      <c r="B5" s="59" t="s">
        <v>41</v>
      </c>
      <c r="E5" s="47">
        <v>0</v>
      </c>
      <c r="F5" s="47">
        <v>20</v>
      </c>
      <c r="G5" s="47">
        <v>20</v>
      </c>
      <c r="I5" s="69">
        <v>3724.62401741108</v>
      </c>
      <c r="J5" s="70">
        <v>74492.4803482217</v>
      </c>
    </row>
    <row r="6">
      <c r="B6" s="59" t="s">
        <v>43</v>
      </c>
      <c r="E6" s="47">
        <v>0</v>
      </c>
      <c r="F6" s="47">
        <v>40</v>
      </c>
      <c r="G6" s="47">
        <v>40</v>
      </c>
      <c r="I6" s="69">
        <v>4960.69907043931</v>
      </c>
      <c r="J6" s="70">
        <v>198427.962817572</v>
      </c>
    </row>
    <row r="7">
      <c r="B7" s="59" t="s">
        <v>45</v>
      </c>
      <c r="E7" s="47">
        <v>80</v>
      </c>
      <c r="F7" s="47">
        <v>50</v>
      </c>
      <c r="G7" s="47">
        <v>130</v>
      </c>
      <c r="I7" s="69">
        <v>2</v>
      </c>
      <c r="J7" s="70">
        <v>260</v>
      </c>
    </row>
    <row r="8">
      <c r="B8" s="59" t="s">
        <v>56</v>
      </c>
      <c r="E8" s="47">
        <v>50</v>
      </c>
      <c r="F8" s="47">
        <v>50</v>
      </c>
      <c r="G8" s="47">
        <v>100</v>
      </c>
      <c r="I8" s="69">
        <v>1</v>
      </c>
      <c r="J8" s="70">
        <v>100</v>
      </c>
    </row>
    <row r="9">
      <c r="B9" s="59" t="s">
        <v>57</v>
      </c>
      <c r="E9" s="47">
        <v>175</v>
      </c>
      <c r="F9" s="47">
        <v>50</v>
      </c>
      <c r="G9" s="47">
        <v>225</v>
      </c>
      <c r="I9" s="69">
        <v>5</v>
      </c>
      <c r="J9" s="70">
        <v>1125</v>
      </c>
    </row>
    <row r="10">
      <c r="B10" s="59" t="s">
        <v>47</v>
      </c>
      <c r="E10" s="47">
        <v>0</v>
      </c>
      <c r="F10" s="47">
        <v>5</v>
      </c>
      <c r="G10" s="47">
        <v>5</v>
      </c>
      <c r="I10" s="69">
        <v>433</v>
      </c>
      <c r="J10" s="70">
        <v>2165</v>
      </c>
    </row>
    <row r="11">
      <c r="B11" s="59" t="s">
        <v>58</v>
      </c>
      <c r="E11" s="47">
        <v>100</v>
      </c>
      <c r="F11" s="47">
        <v>100</v>
      </c>
      <c r="G11" s="47">
        <v>200</v>
      </c>
      <c r="I11" s="69">
        <v>9</v>
      </c>
      <c r="J11" s="70">
        <v>1800</v>
      </c>
    </row>
    <row r="12">
      <c r="B12" s="59" t="s">
        <v>59</v>
      </c>
      <c r="E12" s="47">
        <v>2</v>
      </c>
      <c r="F12" s="47">
        <v>1.5</v>
      </c>
      <c r="G12" s="47">
        <v>3.5</v>
      </c>
      <c r="I12" s="69">
        <v>2354.92510078583</v>
      </c>
      <c r="J12" s="70">
        <v>8242.2378527504</v>
      </c>
    </row>
    <row r="13">
      <c r="B13" s="59" t="s">
        <v>53</v>
      </c>
      <c r="E13" s="47">
        <v>0.5</v>
      </c>
      <c r="F13" s="47">
        <v>1</v>
      </c>
      <c r="G13" s="47">
        <v>1.5</v>
      </c>
      <c r="I13" s="69">
        <v>3455.4603893755</v>
      </c>
      <c r="J13" s="70">
        <v>5183.19058406325</v>
      </c>
    </row>
    <row r="14">
      <c r="B14" s="59" t="s">
        <v>60</v>
      </c>
      <c r="E14" s="47">
        <v>1</v>
      </c>
      <c r="F14" s="47">
        <v>1.25</v>
      </c>
      <c r="G14" s="47">
        <v>2.25</v>
      </c>
      <c r="I14" s="69">
        <v>4132.56748736048</v>
      </c>
      <c r="J14" s="70">
        <v>9298.27684656108</v>
      </c>
    </row>
    <row r="15">
      <c r="B15" s="59" t="s">
        <v>54</v>
      </c>
      <c r="E15" s="47">
        <v>50</v>
      </c>
      <c r="F15" s="47">
        <v>50</v>
      </c>
      <c r="G15" s="47">
        <v>100</v>
      </c>
      <c r="I15" s="69">
        <v>137</v>
      </c>
      <c r="J15" s="70">
        <v>13700</v>
      </c>
    </row>
    <row r="16">
      <c r="B16" s="59" t="s">
        <v>44</v>
      </c>
      <c r="E16" s="47">
        <v>0</v>
      </c>
      <c r="F16" s="47">
        <v>50</v>
      </c>
      <c r="G16" s="47">
        <v>50</v>
      </c>
      <c r="I16" s="69">
        <v>138.955450078417</v>
      </c>
      <c r="J16" s="70">
        <v>6947.77250392083</v>
      </c>
    </row>
    <row r="17">
      <c r="B17" s="59" t="s">
        <v>48</v>
      </c>
      <c r="E17" s="47">
        <v>30</v>
      </c>
      <c r="F17" s="47">
        <v>100</v>
      </c>
      <c r="G17" s="47">
        <v>130</v>
      </c>
      <c r="I17" s="69">
        <v>137</v>
      </c>
      <c r="J17" s="70">
        <v>17810</v>
      </c>
    </row>
    <row r="18">
      <c r="B18" s="59" t="s">
        <v>49</v>
      </c>
      <c r="E18" s="47">
        <v>0</v>
      </c>
      <c r="F18" s="47">
        <v>50</v>
      </c>
      <c r="G18" s="47">
        <v>50</v>
      </c>
      <c r="I18" s="69">
        <v>137</v>
      </c>
      <c r="J18" s="70">
        <v>6850</v>
      </c>
    </row>
    <row r="19">
      <c r="B19" s="59" t="s">
        <v>50</v>
      </c>
      <c r="E19" s="47">
        <v>10</v>
      </c>
      <c r="F19" s="47">
        <v>50</v>
      </c>
      <c r="G19" s="47">
        <v>60</v>
      </c>
      <c r="I19" s="69">
        <v>16</v>
      </c>
      <c r="J19" s="70">
        <v>960</v>
      </c>
    </row>
    <row r="20">
      <c r="B20" s="59" t="s">
        <v>51</v>
      </c>
      <c r="E20" s="47">
        <v>0</v>
      </c>
      <c r="F20" s="47">
        <v>100</v>
      </c>
      <c r="G20" s="47">
        <v>100</v>
      </c>
      <c r="I20" s="69">
        <v>1</v>
      </c>
      <c r="J20" s="70">
        <v>100</v>
      </c>
    </row>
    <row r="21">
      <c r="B21" s="59" t="s">
        <v>55</v>
      </c>
      <c r="E21" s="47">
        <v>0.5</v>
      </c>
      <c r="F21" s="47">
        <v>1</v>
      </c>
      <c r="G21" s="47">
        <v>1.5</v>
      </c>
      <c r="I21" s="69">
        <v>62815.3708696359</v>
      </c>
      <c r="J21" s="70">
        <v>94223.0563044538</v>
      </c>
    </row>
    <row r="22">
      <c r="B22" s="59" t="s">
        <v>62</v>
      </c>
      <c r="E22" s="47">
        <v>1750</v>
      </c>
      <c r="F22" s="47">
        <v>1100</v>
      </c>
      <c r="G22" s="47">
        <v>2850</v>
      </c>
      <c r="I22" s="69">
        <v>1</v>
      </c>
      <c r="J22" s="70">
        <v>2850</v>
      </c>
    </row>
    <row r="23">
      <c r="B23" s="59" t="s">
        <v>52</v>
      </c>
      <c r="E23" s="47">
        <v>70</v>
      </c>
      <c r="F23" s="47">
        <v>40</v>
      </c>
      <c r="G23" s="47">
        <v>110</v>
      </c>
      <c r="I23" s="69">
        <v>153</v>
      </c>
      <c r="J23" s="70">
        <v>16830</v>
      </c>
    </row>
    <row r="25">
      <c r="A25" s="59" t="s">
        <v>73</v>
      </c>
      <c r="C25" s="95" t="s">
        <v>76</v>
      </c>
    </row>
    <row r="26">
      <c r="A26" s="59" t="s">
        <v>75</v>
      </c>
      <c r="C26" s="95">
        <v>188710.490470554</v>
      </c>
    </row>
    <row r="27">
      <c r="B27" s="59" t="s">
        <v>41</v>
      </c>
      <c r="E27" s="47">
        <v>0</v>
      </c>
      <c r="F27" s="47">
        <v>20</v>
      </c>
      <c r="G27" s="47">
        <v>20</v>
      </c>
      <c r="I27" s="69">
        <v>1643.10371918521</v>
      </c>
      <c r="J27" s="70">
        <v>32862.0743837041</v>
      </c>
    </row>
    <row r="28">
      <c r="B28" s="59" t="s">
        <v>43</v>
      </c>
      <c r="E28" s="47">
        <v>0</v>
      </c>
      <c r="F28" s="47">
        <v>40</v>
      </c>
      <c r="G28" s="47">
        <v>40</v>
      </c>
      <c r="I28" s="69">
        <v>1784.869288652</v>
      </c>
      <c r="J28" s="70">
        <v>71394.7715460802</v>
      </c>
    </row>
    <row r="29">
      <c r="B29" s="59" t="s">
        <v>57</v>
      </c>
      <c r="E29" s="47">
        <v>175</v>
      </c>
      <c r="F29" s="47">
        <v>50</v>
      </c>
      <c r="G29" s="47">
        <v>225</v>
      </c>
      <c r="I29" s="69">
        <v>4</v>
      </c>
      <c r="J29" s="70">
        <v>900</v>
      </c>
    </row>
    <row r="30">
      <c r="B30" s="59" t="s">
        <v>47</v>
      </c>
      <c r="E30" s="47">
        <v>0</v>
      </c>
      <c r="F30" s="47">
        <v>5</v>
      </c>
      <c r="G30" s="47">
        <v>5</v>
      </c>
      <c r="I30" s="69">
        <v>315</v>
      </c>
      <c r="J30" s="70">
        <v>1575</v>
      </c>
    </row>
    <row r="31">
      <c r="B31" s="59" t="s">
        <v>59</v>
      </c>
      <c r="E31" s="47">
        <v>2</v>
      </c>
      <c r="F31" s="47">
        <v>1.5</v>
      </c>
      <c r="G31" s="47">
        <v>3.5</v>
      </c>
      <c r="I31" s="69">
        <v>565.207276077675</v>
      </c>
      <c r="J31" s="70">
        <v>1978.22546627186</v>
      </c>
    </row>
    <row r="32">
      <c r="B32" s="59" t="s">
        <v>53</v>
      </c>
      <c r="E32" s="47">
        <v>0.5</v>
      </c>
      <c r="F32" s="47">
        <v>1</v>
      </c>
      <c r="G32" s="47">
        <v>1.5</v>
      </c>
      <c r="I32" s="69">
        <v>1643.10371918521</v>
      </c>
      <c r="J32" s="70">
        <v>2464.65557877781</v>
      </c>
    </row>
    <row r="33">
      <c r="B33" s="59" t="s">
        <v>60</v>
      </c>
      <c r="E33" s="47">
        <v>1</v>
      </c>
      <c r="F33" s="47">
        <v>1.25</v>
      </c>
      <c r="G33" s="47">
        <v>2.25</v>
      </c>
      <c r="I33" s="69">
        <v>1561.373608202</v>
      </c>
      <c r="J33" s="70">
        <v>3513.09061845449</v>
      </c>
    </row>
    <row r="34">
      <c r="B34" s="59" t="s">
        <v>54</v>
      </c>
      <c r="E34" s="47">
        <v>50</v>
      </c>
      <c r="F34" s="47">
        <v>50</v>
      </c>
      <c r="G34" s="47">
        <v>100</v>
      </c>
      <c r="I34" s="69">
        <v>105</v>
      </c>
      <c r="J34" s="70">
        <v>10500</v>
      </c>
    </row>
    <row r="35">
      <c r="B35" s="59" t="s">
        <v>44</v>
      </c>
      <c r="E35" s="47">
        <v>0</v>
      </c>
      <c r="F35" s="47">
        <v>50</v>
      </c>
      <c r="G35" s="47">
        <v>50</v>
      </c>
      <c r="I35" s="69">
        <v>33.9546796087754</v>
      </c>
      <c r="J35" s="70">
        <v>1697.73398043877</v>
      </c>
    </row>
    <row r="36">
      <c r="B36" s="59" t="s">
        <v>48</v>
      </c>
      <c r="E36" s="47">
        <v>30</v>
      </c>
      <c r="F36" s="47">
        <v>100</v>
      </c>
      <c r="G36" s="47">
        <v>130</v>
      </c>
      <c r="I36" s="69">
        <v>105</v>
      </c>
      <c r="J36" s="70">
        <v>13650</v>
      </c>
    </row>
    <row r="37">
      <c r="B37" s="59" t="s">
        <v>49</v>
      </c>
      <c r="E37" s="47">
        <v>0</v>
      </c>
      <c r="F37" s="47">
        <v>50</v>
      </c>
      <c r="G37" s="47">
        <v>50</v>
      </c>
      <c r="I37" s="69">
        <v>105</v>
      </c>
      <c r="J37" s="70">
        <v>5250</v>
      </c>
    </row>
    <row r="38">
      <c r="B38" s="59" t="s">
        <v>55</v>
      </c>
      <c r="E38" s="47">
        <v>0.5</v>
      </c>
      <c r="F38" s="47">
        <v>1</v>
      </c>
      <c r="G38" s="47">
        <v>1.5</v>
      </c>
      <c r="I38" s="69">
        <v>19016.6259312179</v>
      </c>
      <c r="J38" s="70">
        <v>28524.9388968269</v>
      </c>
    </row>
    <row r="39">
      <c r="B39" s="59" t="s">
        <v>62</v>
      </c>
      <c r="E39" s="47">
        <v>1750</v>
      </c>
      <c r="F39" s="47">
        <v>1100</v>
      </c>
      <c r="G39" s="47">
        <v>2850</v>
      </c>
      <c r="I39" s="69">
        <v>1</v>
      </c>
      <c r="J39" s="70">
        <v>2850</v>
      </c>
    </row>
    <row r="40">
      <c r="B40" s="59" t="s">
        <v>52</v>
      </c>
      <c r="E40" s="47">
        <v>70</v>
      </c>
      <c r="F40" s="47">
        <v>40</v>
      </c>
      <c r="G40" s="47">
        <v>110</v>
      </c>
      <c r="I40" s="69">
        <v>105</v>
      </c>
      <c r="J40" s="70">
        <v>11550</v>
      </c>
    </row>
    <row r="42">
      <c r="A42" s="59" t="s">
        <v>73</v>
      </c>
      <c r="C42" s="95" t="s">
        <v>77</v>
      </c>
    </row>
    <row r="43">
      <c r="A43" s="59" t="s">
        <v>75</v>
      </c>
      <c r="C43" s="95">
        <v>276625.025702733</v>
      </c>
    </row>
    <row r="44">
      <c r="B44" s="59" t="s">
        <v>41</v>
      </c>
      <c r="E44" s="47">
        <v>0</v>
      </c>
      <c r="F44" s="47">
        <v>20</v>
      </c>
      <c r="G44" s="47">
        <v>20</v>
      </c>
      <c r="I44" s="69">
        <v>1963.44676263577</v>
      </c>
      <c r="J44" s="70">
        <v>39268.9352527154</v>
      </c>
    </row>
    <row r="45">
      <c r="B45" s="59" t="s">
        <v>43</v>
      </c>
      <c r="E45" s="47">
        <v>0</v>
      </c>
      <c r="F45" s="47">
        <v>40</v>
      </c>
      <c r="G45" s="47">
        <v>40</v>
      </c>
      <c r="I45" s="69">
        <v>2928.14594266191</v>
      </c>
      <c r="J45" s="70">
        <v>117125.837706476</v>
      </c>
    </row>
    <row r="46">
      <c r="B46" s="59" t="s">
        <v>45</v>
      </c>
      <c r="E46" s="47">
        <v>80</v>
      </c>
      <c r="F46" s="47">
        <v>50</v>
      </c>
      <c r="G46" s="47">
        <v>130</v>
      </c>
      <c r="I46" s="69">
        <v>1</v>
      </c>
      <c r="J46" s="70">
        <v>130</v>
      </c>
    </row>
    <row r="47">
      <c r="B47" s="59" t="s">
        <v>56</v>
      </c>
      <c r="E47" s="47">
        <v>50</v>
      </c>
      <c r="F47" s="47">
        <v>50</v>
      </c>
      <c r="G47" s="47">
        <v>100</v>
      </c>
      <c r="I47" s="69">
        <v>1</v>
      </c>
      <c r="J47" s="70">
        <v>100</v>
      </c>
    </row>
    <row r="48">
      <c r="B48" s="59" t="s">
        <v>57</v>
      </c>
      <c r="E48" s="47">
        <v>175</v>
      </c>
      <c r="F48" s="47">
        <v>50</v>
      </c>
      <c r="G48" s="47">
        <v>225</v>
      </c>
      <c r="I48" s="69">
        <v>4</v>
      </c>
      <c r="J48" s="70">
        <v>900</v>
      </c>
    </row>
    <row r="49">
      <c r="B49" s="59" t="s">
        <v>47</v>
      </c>
      <c r="E49" s="47">
        <v>0</v>
      </c>
      <c r="F49" s="47">
        <v>5</v>
      </c>
      <c r="G49" s="47">
        <v>5</v>
      </c>
      <c r="I49" s="69">
        <v>361</v>
      </c>
      <c r="J49" s="70">
        <v>1805</v>
      </c>
    </row>
    <row r="50">
      <c r="B50" s="59" t="s">
        <v>58</v>
      </c>
      <c r="E50" s="47">
        <v>100</v>
      </c>
      <c r="F50" s="47">
        <v>100</v>
      </c>
      <c r="G50" s="47">
        <v>200</v>
      </c>
      <c r="I50" s="69">
        <v>3</v>
      </c>
      <c r="J50" s="70">
        <v>600</v>
      </c>
    </row>
    <row r="51">
      <c r="B51" s="59" t="s">
        <v>59</v>
      </c>
      <c r="E51" s="47">
        <v>2</v>
      </c>
      <c r="F51" s="47">
        <v>1.5</v>
      </c>
      <c r="G51" s="47">
        <v>3.5</v>
      </c>
      <c r="I51" s="69">
        <v>1235.70427179881</v>
      </c>
      <c r="J51" s="70">
        <v>4324.96495129584</v>
      </c>
    </row>
    <row r="52">
      <c r="B52" s="59" t="s">
        <v>53</v>
      </c>
      <c r="E52" s="47">
        <v>0.5</v>
      </c>
      <c r="F52" s="47">
        <v>1</v>
      </c>
      <c r="G52" s="47">
        <v>1.5</v>
      </c>
      <c r="I52" s="69">
        <v>1963.44676263577</v>
      </c>
      <c r="J52" s="70">
        <v>2945.17014395365</v>
      </c>
    </row>
    <row r="53">
      <c r="B53" s="59" t="s">
        <v>60</v>
      </c>
      <c r="E53" s="47">
        <v>1</v>
      </c>
      <c r="F53" s="47">
        <v>1.25</v>
      </c>
      <c r="G53" s="47">
        <v>2.25</v>
      </c>
      <c r="I53" s="69">
        <v>2385.73438208105</v>
      </c>
      <c r="J53" s="70">
        <v>5367.90235968237</v>
      </c>
    </row>
    <row r="54">
      <c r="B54" s="59" t="s">
        <v>54</v>
      </c>
      <c r="E54" s="47">
        <v>50</v>
      </c>
      <c r="F54" s="47">
        <v>50</v>
      </c>
      <c r="G54" s="47">
        <v>100</v>
      </c>
      <c r="I54" s="69">
        <v>118</v>
      </c>
      <c r="J54" s="70">
        <v>11800</v>
      </c>
    </row>
    <row r="55">
      <c r="B55" s="59" t="s">
        <v>44</v>
      </c>
      <c r="E55" s="47">
        <v>0</v>
      </c>
      <c r="F55" s="47">
        <v>50</v>
      </c>
      <c r="G55" s="47">
        <v>50</v>
      </c>
      <c r="I55" s="69">
        <v>57.9707364097902</v>
      </c>
      <c r="J55" s="70">
        <v>2898.53682048951</v>
      </c>
    </row>
    <row r="56">
      <c r="B56" s="59" t="s">
        <v>48</v>
      </c>
      <c r="E56" s="47">
        <v>30</v>
      </c>
      <c r="F56" s="47">
        <v>100</v>
      </c>
      <c r="G56" s="47">
        <v>130</v>
      </c>
      <c r="I56" s="69">
        <v>118</v>
      </c>
      <c r="J56" s="70">
        <v>15340</v>
      </c>
    </row>
    <row r="57">
      <c r="B57" s="59" t="s">
        <v>49</v>
      </c>
      <c r="E57" s="47">
        <v>0</v>
      </c>
      <c r="F57" s="47">
        <v>50</v>
      </c>
      <c r="G57" s="47">
        <v>50</v>
      </c>
      <c r="I57" s="69">
        <v>117</v>
      </c>
      <c r="J57" s="70">
        <v>5850</v>
      </c>
    </row>
    <row r="58">
      <c r="B58" s="59" t="s">
        <v>50</v>
      </c>
      <c r="E58" s="47">
        <v>10</v>
      </c>
      <c r="F58" s="47">
        <v>50</v>
      </c>
      <c r="G58" s="47">
        <v>60</v>
      </c>
      <c r="I58" s="69">
        <v>4</v>
      </c>
      <c r="J58" s="70">
        <v>240</v>
      </c>
    </row>
    <row r="59">
      <c r="B59" s="59" t="s">
        <v>51</v>
      </c>
      <c r="E59" s="47">
        <v>0</v>
      </c>
      <c r="F59" s="47">
        <v>100</v>
      </c>
      <c r="G59" s="47">
        <v>100</v>
      </c>
      <c r="I59" s="69">
        <v>1</v>
      </c>
      <c r="J59" s="70">
        <v>100</v>
      </c>
    </row>
    <row r="60">
      <c r="B60" s="59" t="s">
        <v>55</v>
      </c>
      <c r="E60" s="47">
        <v>0.5</v>
      </c>
      <c r="F60" s="47">
        <v>1</v>
      </c>
      <c r="G60" s="47">
        <v>1.5</v>
      </c>
      <c r="I60" s="69">
        <v>34372.45231208</v>
      </c>
      <c r="J60" s="70">
        <v>51558.6784681201</v>
      </c>
    </row>
    <row r="61">
      <c r="B61" s="59" t="s">
        <v>62</v>
      </c>
      <c r="E61" s="47">
        <v>1750</v>
      </c>
      <c r="F61" s="47">
        <v>1100</v>
      </c>
      <c r="G61" s="47">
        <v>2850</v>
      </c>
      <c r="I61" s="69">
        <v>1</v>
      </c>
      <c r="J61" s="70">
        <v>2850</v>
      </c>
    </row>
    <row r="62">
      <c r="B62" s="59" t="s">
        <v>52</v>
      </c>
      <c r="E62" s="47">
        <v>70</v>
      </c>
      <c r="F62" s="47">
        <v>40</v>
      </c>
      <c r="G62" s="47">
        <v>110</v>
      </c>
      <c r="I62" s="69">
        <v>122</v>
      </c>
      <c r="J62" s="70">
        <v>13420</v>
      </c>
    </row>
    <row r="64">
      <c r="A64" s="59" t="s">
        <v>73</v>
      </c>
      <c r="C64" s="95" t="s">
        <v>78</v>
      </c>
    </row>
    <row r="65">
      <c r="A65" s="59" t="s">
        <v>75</v>
      </c>
      <c r="C65" s="95">
        <v>233839.419908652</v>
      </c>
    </row>
    <row r="66">
      <c r="B66" s="59" t="s">
        <v>41</v>
      </c>
      <c r="E66" s="47">
        <v>0</v>
      </c>
      <c r="F66" s="47">
        <v>20</v>
      </c>
      <c r="G66" s="47">
        <v>20</v>
      </c>
      <c r="I66" s="69">
        <v>1596.26772859775</v>
      </c>
      <c r="J66" s="70">
        <v>31925.3545719549</v>
      </c>
    </row>
    <row r="67">
      <c r="B67" s="59" t="s">
        <v>43</v>
      </c>
      <c r="E67" s="47">
        <v>0</v>
      </c>
      <c r="F67" s="47">
        <v>40</v>
      </c>
      <c r="G67" s="47">
        <v>40</v>
      </c>
      <c r="I67" s="69">
        <v>2124.26184547362</v>
      </c>
      <c r="J67" s="70">
        <v>84970.4738189449</v>
      </c>
    </row>
    <row r="68">
      <c r="B68" s="59" t="s">
        <v>45</v>
      </c>
      <c r="E68" s="47">
        <v>80</v>
      </c>
      <c r="F68" s="47">
        <v>50</v>
      </c>
      <c r="G68" s="47">
        <v>130</v>
      </c>
      <c r="I68" s="69">
        <v>5</v>
      </c>
      <c r="J68" s="70">
        <v>650</v>
      </c>
    </row>
    <row r="69">
      <c r="B69" s="59" t="s">
        <v>56</v>
      </c>
      <c r="E69" s="47">
        <v>50</v>
      </c>
      <c r="F69" s="47">
        <v>50</v>
      </c>
      <c r="G69" s="47">
        <v>100</v>
      </c>
      <c r="I69" s="69">
        <v>2</v>
      </c>
      <c r="J69" s="70">
        <v>200</v>
      </c>
    </row>
    <row r="70">
      <c r="B70" s="59" t="s">
        <v>57</v>
      </c>
      <c r="E70" s="47">
        <v>175</v>
      </c>
      <c r="F70" s="47">
        <v>50</v>
      </c>
      <c r="G70" s="47">
        <v>225</v>
      </c>
      <c r="I70" s="69">
        <v>4</v>
      </c>
      <c r="J70" s="70">
        <v>900</v>
      </c>
    </row>
    <row r="71">
      <c r="B71" s="59" t="s">
        <v>47</v>
      </c>
      <c r="E71" s="47">
        <v>0</v>
      </c>
      <c r="F71" s="47">
        <v>5</v>
      </c>
      <c r="G71" s="47">
        <v>5</v>
      </c>
      <c r="I71" s="69">
        <v>401</v>
      </c>
      <c r="J71" s="70">
        <v>2005</v>
      </c>
    </row>
    <row r="72">
      <c r="B72" s="59" t="s">
        <v>58</v>
      </c>
      <c r="E72" s="47">
        <v>100</v>
      </c>
      <c r="F72" s="47">
        <v>100</v>
      </c>
      <c r="G72" s="47">
        <v>200</v>
      </c>
      <c r="I72" s="69">
        <v>1</v>
      </c>
      <c r="J72" s="70">
        <v>200</v>
      </c>
    </row>
    <row r="73">
      <c r="B73" s="59" t="s">
        <v>59</v>
      </c>
      <c r="E73" s="47">
        <v>2</v>
      </c>
      <c r="F73" s="47">
        <v>1.5</v>
      </c>
      <c r="G73" s="47">
        <v>3.5</v>
      </c>
      <c r="I73" s="69">
        <v>1334.4327913869</v>
      </c>
      <c r="J73" s="70">
        <v>4670.51476985416</v>
      </c>
    </row>
    <row r="74">
      <c r="B74" s="59" t="s">
        <v>53</v>
      </c>
      <c r="E74" s="47">
        <v>0.5</v>
      </c>
      <c r="F74" s="47">
        <v>1</v>
      </c>
      <c r="G74" s="47">
        <v>1.5</v>
      </c>
      <c r="I74" s="69">
        <v>1509.55565264693</v>
      </c>
      <c r="J74" s="70">
        <v>2264.3334789704</v>
      </c>
    </row>
    <row r="75">
      <c r="B75" s="59" t="s">
        <v>60</v>
      </c>
      <c r="E75" s="47">
        <v>1</v>
      </c>
      <c r="F75" s="47">
        <v>1.25</v>
      </c>
      <c r="G75" s="47">
        <v>2.25</v>
      </c>
      <c r="I75" s="69">
        <v>1820.9341470987</v>
      </c>
      <c r="J75" s="70">
        <v>4097.10183097208</v>
      </c>
    </row>
    <row r="76">
      <c r="B76" s="59" t="s">
        <v>54</v>
      </c>
      <c r="E76" s="47">
        <v>50</v>
      </c>
      <c r="F76" s="47">
        <v>50</v>
      </c>
      <c r="G76" s="47">
        <v>100</v>
      </c>
      <c r="I76" s="69">
        <v>114</v>
      </c>
      <c r="J76" s="70">
        <v>11400</v>
      </c>
    </row>
    <row r="77">
      <c r="B77" s="59" t="s">
        <v>44</v>
      </c>
      <c r="E77" s="47">
        <v>0</v>
      </c>
      <c r="F77" s="47">
        <v>50</v>
      </c>
      <c r="G77" s="47">
        <v>50</v>
      </c>
      <c r="I77" s="69">
        <v>50.2649505393889</v>
      </c>
      <c r="J77" s="70">
        <v>2513.24752696944</v>
      </c>
    </row>
    <row r="78">
      <c r="B78" s="59" t="s">
        <v>48</v>
      </c>
      <c r="E78" s="47">
        <v>30</v>
      </c>
      <c r="F78" s="47">
        <v>100</v>
      </c>
      <c r="G78" s="47">
        <v>130</v>
      </c>
      <c r="I78" s="69">
        <v>119</v>
      </c>
      <c r="J78" s="70">
        <v>15470</v>
      </c>
    </row>
    <row r="79">
      <c r="B79" s="59" t="s">
        <v>49</v>
      </c>
      <c r="E79" s="47">
        <v>0</v>
      </c>
      <c r="F79" s="47">
        <v>50</v>
      </c>
      <c r="G79" s="47">
        <v>50</v>
      </c>
      <c r="I79" s="69">
        <v>119</v>
      </c>
      <c r="J79" s="70">
        <v>5950</v>
      </c>
    </row>
    <row r="80">
      <c r="B80" s="59" t="s">
        <v>50</v>
      </c>
      <c r="E80" s="47">
        <v>10</v>
      </c>
      <c r="F80" s="47">
        <v>50</v>
      </c>
      <c r="G80" s="47">
        <v>60</v>
      </c>
      <c r="I80" s="69">
        <v>29</v>
      </c>
      <c r="J80" s="70">
        <v>1740</v>
      </c>
    </row>
    <row r="81">
      <c r="B81" s="59" t="s">
        <v>51</v>
      </c>
      <c r="E81" s="47">
        <v>0</v>
      </c>
      <c r="F81" s="47">
        <v>100</v>
      </c>
      <c r="G81" s="47">
        <v>100</v>
      </c>
      <c r="I81" s="69">
        <v>3</v>
      </c>
      <c r="J81" s="70">
        <v>300</v>
      </c>
    </row>
    <row r="82">
      <c r="B82" s="59" t="s">
        <v>55</v>
      </c>
      <c r="E82" s="47">
        <v>0.5</v>
      </c>
      <c r="F82" s="47">
        <v>1</v>
      </c>
      <c r="G82" s="47">
        <v>1.5</v>
      </c>
      <c r="I82" s="69">
        <v>30302.262607324</v>
      </c>
      <c r="J82" s="70">
        <v>45453.393910986</v>
      </c>
    </row>
    <row r="83">
      <c r="B83" s="59" t="s">
        <v>62</v>
      </c>
      <c r="E83" s="47">
        <v>1750</v>
      </c>
      <c r="F83" s="47">
        <v>1100</v>
      </c>
      <c r="G83" s="47">
        <v>2850</v>
      </c>
      <c r="I83" s="69">
        <v>1</v>
      </c>
      <c r="J83" s="70">
        <v>2850</v>
      </c>
    </row>
    <row r="84">
      <c r="B84" s="59" t="s">
        <v>52</v>
      </c>
      <c r="E84" s="47">
        <v>70</v>
      </c>
      <c r="F84" s="47">
        <v>40</v>
      </c>
      <c r="G84" s="47">
        <v>110</v>
      </c>
      <c r="I84" s="69">
        <v>148</v>
      </c>
      <c r="J84" s="70">
        <v>16280</v>
      </c>
    </row>
    <row r="86">
      <c r="A86" s="59" t="s">
        <v>73</v>
      </c>
      <c r="C86" s="95" t="s">
        <v>79</v>
      </c>
    </row>
    <row r="87">
      <c r="A87" s="59" t="s">
        <v>75</v>
      </c>
      <c r="C87" s="95">
        <v>342339.362861939</v>
      </c>
    </row>
    <row r="88">
      <c r="B88" s="59" t="s">
        <v>41</v>
      </c>
      <c r="E88" s="47">
        <v>0</v>
      </c>
      <c r="F88" s="47">
        <v>20</v>
      </c>
      <c r="G88" s="47">
        <v>20</v>
      </c>
      <c r="I88" s="69">
        <v>2097.51145377317</v>
      </c>
      <c r="J88" s="70">
        <v>41950.2290754634</v>
      </c>
    </row>
    <row r="89">
      <c r="B89" s="59" t="s">
        <v>43</v>
      </c>
      <c r="E89" s="47">
        <v>0</v>
      </c>
      <c r="F89" s="47">
        <v>40</v>
      </c>
      <c r="G89" s="47">
        <v>40</v>
      </c>
      <c r="I89" s="69">
        <v>3219.81064895423</v>
      </c>
      <c r="J89" s="70">
        <v>128792.42595817</v>
      </c>
    </row>
    <row r="90">
      <c r="B90" s="59" t="s">
        <v>45</v>
      </c>
      <c r="E90" s="47">
        <v>80</v>
      </c>
      <c r="F90" s="47">
        <v>50</v>
      </c>
      <c r="G90" s="47">
        <v>130</v>
      </c>
      <c r="I90" s="69">
        <v>6</v>
      </c>
      <c r="J90" s="70">
        <v>780</v>
      </c>
    </row>
    <row r="91">
      <c r="B91" s="59" t="s">
        <v>56</v>
      </c>
      <c r="E91" s="47">
        <v>50</v>
      </c>
      <c r="F91" s="47">
        <v>50</v>
      </c>
      <c r="G91" s="47">
        <v>100</v>
      </c>
      <c r="I91" s="69">
        <v>2</v>
      </c>
      <c r="J91" s="70">
        <v>200</v>
      </c>
    </row>
    <row r="92">
      <c r="B92" s="59" t="s">
        <v>57</v>
      </c>
      <c r="E92" s="47">
        <v>175</v>
      </c>
      <c r="F92" s="47">
        <v>50</v>
      </c>
      <c r="G92" s="47">
        <v>225</v>
      </c>
      <c r="I92" s="69">
        <v>5</v>
      </c>
      <c r="J92" s="70">
        <v>1125</v>
      </c>
    </row>
    <row r="93">
      <c r="B93" s="59" t="s">
        <v>47</v>
      </c>
      <c r="E93" s="47">
        <v>0</v>
      </c>
      <c r="F93" s="47">
        <v>5</v>
      </c>
      <c r="G93" s="47">
        <v>5</v>
      </c>
      <c r="I93" s="69">
        <v>452</v>
      </c>
      <c r="J93" s="70">
        <v>2260</v>
      </c>
    </row>
    <row r="94">
      <c r="B94" s="59" t="s">
        <v>58</v>
      </c>
      <c r="E94" s="47">
        <v>100</v>
      </c>
      <c r="F94" s="47">
        <v>100</v>
      </c>
      <c r="G94" s="47">
        <v>200</v>
      </c>
      <c r="I94" s="69">
        <v>4</v>
      </c>
      <c r="J94" s="70">
        <v>800</v>
      </c>
    </row>
    <row r="95">
      <c r="B95" s="59" t="s">
        <v>59</v>
      </c>
      <c r="E95" s="47">
        <v>2</v>
      </c>
      <c r="F95" s="47">
        <v>1.5</v>
      </c>
      <c r="G95" s="47">
        <v>3.5</v>
      </c>
      <c r="I95" s="69">
        <v>2385.81941910821</v>
      </c>
      <c r="J95" s="70">
        <v>8350.36796687873</v>
      </c>
    </row>
    <row r="96">
      <c r="B96" s="59" t="s">
        <v>53</v>
      </c>
      <c r="E96" s="47">
        <v>0.5</v>
      </c>
      <c r="F96" s="47">
        <v>1</v>
      </c>
      <c r="G96" s="47">
        <v>1.5</v>
      </c>
      <c r="I96" s="69">
        <v>2097.51145377317</v>
      </c>
      <c r="J96" s="70">
        <v>3146.26718065976</v>
      </c>
    </row>
    <row r="97">
      <c r="B97" s="59" t="s">
        <v>60</v>
      </c>
      <c r="E97" s="47">
        <v>1</v>
      </c>
      <c r="F97" s="47">
        <v>1.25</v>
      </c>
      <c r="G97" s="47">
        <v>2.25</v>
      </c>
      <c r="I97" s="69">
        <v>2549.00076500344</v>
      </c>
      <c r="J97" s="70">
        <v>5735.25172125775</v>
      </c>
    </row>
    <row r="98">
      <c r="B98" s="59" t="s">
        <v>54</v>
      </c>
      <c r="E98" s="47">
        <v>50</v>
      </c>
      <c r="F98" s="47">
        <v>50</v>
      </c>
      <c r="G98" s="47">
        <v>100</v>
      </c>
      <c r="I98" s="69">
        <v>125</v>
      </c>
      <c r="J98" s="70">
        <v>12500</v>
      </c>
    </row>
    <row r="99">
      <c r="B99" s="59" t="s">
        <v>44</v>
      </c>
      <c r="E99" s="47">
        <v>0</v>
      </c>
      <c r="F99" s="47">
        <v>50</v>
      </c>
      <c r="G99" s="47">
        <v>50</v>
      </c>
      <c r="I99" s="69">
        <v>120.306119096225</v>
      </c>
      <c r="J99" s="70">
        <v>6015.30595481123</v>
      </c>
    </row>
    <row r="100">
      <c r="B100" s="59" t="s">
        <v>48</v>
      </c>
      <c r="E100" s="47">
        <v>30</v>
      </c>
      <c r="F100" s="47">
        <v>100</v>
      </c>
      <c r="G100" s="47">
        <v>130</v>
      </c>
      <c r="I100" s="69">
        <v>130</v>
      </c>
      <c r="J100" s="70">
        <v>16900</v>
      </c>
    </row>
    <row r="101">
      <c r="B101" s="59" t="s">
        <v>49</v>
      </c>
      <c r="E101" s="47">
        <v>0</v>
      </c>
      <c r="F101" s="47">
        <v>50</v>
      </c>
      <c r="G101" s="47">
        <v>50</v>
      </c>
      <c r="I101" s="69">
        <v>126</v>
      </c>
      <c r="J101" s="70">
        <v>6300</v>
      </c>
    </row>
    <row r="102">
      <c r="B102" s="59" t="s">
        <v>50</v>
      </c>
      <c r="E102" s="47">
        <v>10</v>
      </c>
      <c r="F102" s="47">
        <v>50</v>
      </c>
      <c r="G102" s="47">
        <v>60</v>
      </c>
      <c r="I102" s="69">
        <v>44</v>
      </c>
      <c r="J102" s="70">
        <v>2640</v>
      </c>
    </row>
    <row r="103">
      <c r="B103" s="59" t="s">
        <v>51</v>
      </c>
      <c r="E103" s="47">
        <v>0</v>
      </c>
      <c r="F103" s="47">
        <v>100</v>
      </c>
      <c r="G103" s="47">
        <v>100</v>
      </c>
      <c r="I103" s="69">
        <v>2</v>
      </c>
      <c r="J103" s="70">
        <v>200</v>
      </c>
    </row>
    <row r="104">
      <c r="B104" s="59" t="s">
        <v>61</v>
      </c>
      <c r="E104" s="47">
        <v>0.6</v>
      </c>
      <c r="F104" s="47">
        <v>1</v>
      </c>
      <c r="G104" s="47">
        <v>1.6</v>
      </c>
      <c r="I104" s="69">
        <v>734.843788911913</v>
      </c>
      <c r="J104" s="70">
        <v>1175.75006225906</v>
      </c>
    </row>
    <row r="105">
      <c r="B105" s="59" t="s">
        <v>55</v>
      </c>
      <c r="E105" s="47">
        <v>0.5</v>
      </c>
      <c r="F105" s="47">
        <v>1</v>
      </c>
      <c r="G105" s="47">
        <v>1.5</v>
      </c>
      <c r="I105" s="69">
        <v>54319.176628293</v>
      </c>
      <c r="J105" s="70">
        <v>81478.7649424395</v>
      </c>
    </row>
    <row r="106">
      <c r="B106" s="59" t="s">
        <v>62</v>
      </c>
      <c r="E106" s="47">
        <v>1750</v>
      </c>
      <c r="F106" s="47">
        <v>1100</v>
      </c>
      <c r="G106" s="47">
        <v>2850</v>
      </c>
      <c r="I106" s="69">
        <v>1</v>
      </c>
      <c r="J106" s="70">
        <v>2850</v>
      </c>
    </row>
    <row r="107">
      <c r="B107" s="59" t="s">
        <v>52</v>
      </c>
      <c r="E107" s="47">
        <v>70</v>
      </c>
      <c r="F107" s="47">
        <v>40</v>
      </c>
      <c r="G107" s="47">
        <v>110</v>
      </c>
      <c r="I107" s="69">
        <v>174</v>
      </c>
      <c r="J107" s="70">
        <v>19140</v>
      </c>
    </row>
    <row r="109">
      <c r="A109" s="59" t="s">
        <v>73</v>
      </c>
      <c r="C109" s="95" t="s">
        <v>80</v>
      </c>
    </row>
    <row r="110">
      <c r="A110" s="59" t="s">
        <v>75</v>
      </c>
      <c r="C110" s="95">
        <v>293835.357932849</v>
      </c>
    </row>
    <row r="111">
      <c r="B111" s="59" t="s">
        <v>41</v>
      </c>
      <c r="E111" s="47">
        <v>0</v>
      </c>
      <c r="F111" s="47">
        <v>20</v>
      </c>
      <c r="G111" s="47">
        <v>20</v>
      </c>
      <c r="I111" s="69">
        <v>2191.39527322625</v>
      </c>
      <c r="J111" s="70">
        <v>43827.905464525</v>
      </c>
    </row>
    <row r="112">
      <c r="B112" s="59" t="s">
        <v>43</v>
      </c>
      <c r="E112" s="47">
        <v>0</v>
      </c>
      <c r="F112" s="47">
        <v>40</v>
      </c>
      <c r="G112" s="47">
        <v>40</v>
      </c>
      <c r="I112" s="69">
        <v>2910.88349373796</v>
      </c>
      <c r="J112" s="70">
        <v>116435.339749518</v>
      </c>
    </row>
    <row r="113">
      <c r="B113" s="59" t="s">
        <v>45</v>
      </c>
      <c r="E113" s="47">
        <v>80</v>
      </c>
      <c r="F113" s="47">
        <v>50</v>
      </c>
      <c r="G113" s="47">
        <v>130</v>
      </c>
      <c r="I113" s="69">
        <v>6</v>
      </c>
      <c r="J113" s="70">
        <v>780</v>
      </c>
    </row>
    <row r="114">
      <c r="B114" s="59" t="s">
        <v>56</v>
      </c>
      <c r="E114" s="47">
        <v>50</v>
      </c>
      <c r="F114" s="47">
        <v>50</v>
      </c>
      <c r="G114" s="47">
        <v>100</v>
      </c>
      <c r="I114" s="69">
        <v>2</v>
      </c>
      <c r="J114" s="70">
        <v>200</v>
      </c>
    </row>
    <row r="115">
      <c r="B115" s="59" t="s">
        <v>57</v>
      </c>
      <c r="E115" s="47">
        <v>175</v>
      </c>
      <c r="F115" s="47">
        <v>50</v>
      </c>
      <c r="G115" s="47">
        <v>225</v>
      </c>
      <c r="I115" s="69">
        <v>4</v>
      </c>
      <c r="J115" s="70">
        <v>900</v>
      </c>
    </row>
    <row r="116">
      <c r="B116" s="59" t="s">
        <v>47</v>
      </c>
      <c r="E116" s="47">
        <v>0</v>
      </c>
      <c r="F116" s="47">
        <v>5</v>
      </c>
      <c r="G116" s="47">
        <v>5</v>
      </c>
      <c r="I116" s="69">
        <v>425</v>
      </c>
      <c r="J116" s="70">
        <v>2125</v>
      </c>
    </row>
    <row r="117">
      <c r="B117" s="59" t="s">
        <v>59</v>
      </c>
      <c r="E117" s="47">
        <v>2</v>
      </c>
      <c r="F117" s="47">
        <v>1.5</v>
      </c>
      <c r="G117" s="47">
        <v>3.5</v>
      </c>
      <c r="I117" s="69">
        <v>1439.91752360894</v>
      </c>
      <c r="J117" s="70">
        <v>5039.71133263128</v>
      </c>
    </row>
    <row r="118">
      <c r="B118" s="59" t="s">
        <v>53</v>
      </c>
      <c r="E118" s="47">
        <v>0.5</v>
      </c>
      <c r="F118" s="47">
        <v>1</v>
      </c>
      <c r="G118" s="47">
        <v>1.5</v>
      </c>
      <c r="I118" s="69">
        <v>2191.39527322625</v>
      </c>
      <c r="J118" s="70">
        <v>3287.09290983938</v>
      </c>
    </row>
    <row r="119">
      <c r="B119" s="59" t="s">
        <v>60</v>
      </c>
      <c r="E119" s="47">
        <v>1</v>
      </c>
      <c r="F119" s="47">
        <v>1.25</v>
      </c>
      <c r="G119" s="47">
        <v>2.25</v>
      </c>
      <c r="I119" s="69">
        <v>2319.83412997398</v>
      </c>
      <c r="J119" s="70">
        <v>5219.62679244146</v>
      </c>
    </row>
    <row r="120">
      <c r="B120" s="59" t="s">
        <v>54</v>
      </c>
      <c r="E120" s="47">
        <v>50</v>
      </c>
      <c r="F120" s="47">
        <v>50</v>
      </c>
      <c r="G120" s="47">
        <v>100</v>
      </c>
      <c r="I120" s="69">
        <v>126</v>
      </c>
      <c r="J120" s="70">
        <v>12600</v>
      </c>
    </row>
    <row r="121">
      <c r="B121" s="59" t="s">
        <v>44</v>
      </c>
      <c r="E121" s="47">
        <v>0</v>
      </c>
      <c r="F121" s="47">
        <v>50</v>
      </c>
      <c r="G121" s="47">
        <v>50</v>
      </c>
      <c r="I121" s="69">
        <v>103.197366816329</v>
      </c>
      <c r="J121" s="70">
        <v>5159.86834081647</v>
      </c>
    </row>
    <row r="122">
      <c r="B122" s="59" t="s">
        <v>48</v>
      </c>
      <c r="E122" s="47">
        <v>30</v>
      </c>
      <c r="F122" s="47">
        <v>100</v>
      </c>
      <c r="G122" s="47">
        <v>130</v>
      </c>
      <c r="I122" s="69">
        <v>124</v>
      </c>
      <c r="J122" s="70">
        <v>16120</v>
      </c>
    </row>
    <row r="123">
      <c r="B123" s="59" t="s">
        <v>49</v>
      </c>
      <c r="E123" s="47">
        <v>0</v>
      </c>
      <c r="F123" s="47">
        <v>50</v>
      </c>
      <c r="G123" s="47">
        <v>50</v>
      </c>
      <c r="I123" s="69">
        <v>124</v>
      </c>
      <c r="J123" s="70">
        <v>6200</v>
      </c>
    </row>
    <row r="124">
      <c r="B124" s="59" t="s">
        <v>50</v>
      </c>
      <c r="E124" s="47">
        <v>10</v>
      </c>
      <c r="F124" s="47">
        <v>50</v>
      </c>
      <c r="G124" s="47">
        <v>60</v>
      </c>
      <c r="I124" s="69">
        <v>35</v>
      </c>
      <c r="J124" s="70">
        <v>2100</v>
      </c>
    </row>
    <row r="125">
      <c r="B125" s="59" t="s">
        <v>51</v>
      </c>
      <c r="E125" s="47">
        <v>0</v>
      </c>
      <c r="F125" s="47">
        <v>100</v>
      </c>
      <c r="G125" s="47">
        <v>100</v>
      </c>
      <c r="I125" s="69">
        <v>4</v>
      </c>
      <c r="J125" s="70">
        <v>400</v>
      </c>
    </row>
    <row r="126">
      <c r="B126" s="59" t="s">
        <v>55</v>
      </c>
      <c r="E126" s="47">
        <v>0.5</v>
      </c>
      <c r="F126" s="47">
        <v>1</v>
      </c>
      <c r="G126" s="47">
        <v>1.5</v>
      </c>
      <c r="I126" s="69">
        <v>35400.5422287182</v>
      </c>
      <c r="J126" s="70">
        <v>53100.8133430773</v>
      </c>
    </row>
    <row r="127">
      <c r="B127" s="59" t="s">
        <v>62</v>
      </c>
      <c r="E127" s="47">
        <v>1750</v>
      </c>
      <c r="F127" s="47">
        <v>1100</v>
      </c>
      <c r="G127" s="47">
        <v>2850</v>
      </c>
      <c r="I127" s="69">
        <v>1</v>
      </c>
      <c r="J127" s="70">
        <v>2850</v>
      </c>
    </row>
    <row r="128">
      <c r="B128" s="59" t="s">
        <v>52</v>
      </c>
      <c r="E128" s="47">
        <v>70</v>
      </c>
      <c r="F128" s="47">
        <v>40</v>
      </c>
      <c r="G128" s="47">
        <v>110</v>
      </c>
      <c r="I128" s="69">
        <v>159</v>
      </c>
      <c r="J128" s="70">
        <v>17490</v>
      </c>
    </row>
  </sheetData>
  <mergeCells count="2">
    <mergeCell ref="I1:J1"/>
    <mergeCell ref="E1:G1"/>
  </mergeCells>
  <printOptions gridLines="1"/>
  <pageMargins left="0.7" right="0.7" top="0.75" bottom="0.75" header="0.3" footer="0.3"/>
  <headerFooter>
    <oddHeader>&amp;A</oddHeader>
    <oddFooter>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topLeftCell="A1" workbookViewId="0">
      <selection activeCell="A1" sqref="A1"/>
    </sheetView>
  </sheetViews>
  <sheetFormatPr defaultColWidth="9.1484375" defaultRowHeight="12.75"/>
  <cols>
    <col min="1" max="1" width="6.6640625" customWidth="1"/>
    <col min="2" max="2" width="27.0" customWidth="1"/>
    <col min="3" max="3" width="15.33203125" customWidth="1"/>
    <col min="4" max="4" width="5.5546875" customWidth="1"/>
    <col min="5" max="5" width="13.5546875" customWidth="1"/>
    <col min="6" max="6" width="11.33203125" customWidth="1"/>
    <col min="7" max="7" width="11.6640625" customWidth="1"/>
    <col min="9" max="9" width="14.0" customWidth="1"/>
    <col min="10" max="10" width="14.88671875" customWidth="1"/>
    <col min="11" max="11" width="8.44140625" customWidth="1"/>
  </cols>
  <sheetData>
    <row r="1" ht="12.75" hidden="1" customHeight="1">
      <c r="E1" s="72" t="s">
        <v>34</v>
      </c>
      <c r="F1" s="72"/>
      <c r="G1" s="72"/>
      <c r="H1" s="63"/>
      <c r="I1" s="73" t="s">
        <v>35</v>
      </c>
      <c r="J1" s="73"/>
      <c r="K1" s="92"/>
    </row>
    <row r="2" ht="12.75" hidden="1" customHeight="1">
      <c r="E2" s="65" t="s">
        <v>37</v>
      </c>
      <c r="F2" s="65" t="s">
        <v>38</v>
      </c>
      <c r="G2" s="65" t="s">
        <v>39</v>
      </c>
      <c r="H2" s="87"/>
      <c r="I2" s="93" t="s">
        <v>40</v>
      </c>
      <c r="J2" s="94" t="s">
        <v>6</v>
      </c>
    </row>
    <row r="3" ht="12.75" hidden="1" customHeight="1"/>
    <row r="36">
      <c r="B36" s="58"/>
    </row>
  </sheetData>
  <mergeCells count="2">
    <mergeCell ref="I1:J1"/>
    <mergeCell ref="E1:G1"/>
  </mergeCells>
  <printOptions gridLines="1"/>
  <pageMargins left="0.7" right="0.7" top="0.75" bottom="0.75" header="0.3" footer="0.3"/>
  <headerFooter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