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ACER\Downloads\"/>
    </mc:Choice>
  </mc:AlternateContent>
  <xr:revisionPtr revIDLastSave="0" documentId="8_{A2EEDE1E-2EBD-4088-808E-2369E27C51CE}" xr6:coauthVersionLast="47" xr6:coauthVersionMax="47" xr10:uidLastSave="{00000000-0000-0000-0000-000000000000}"/>
  <bookViews>
    <workbookView xWindow="-110" yWindow="-110" windowWidth="19420" windowHeight="1030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 i="11" l="1"/>
  <c r="F17" i="11"/>
  <c r="F15" i="11"/>
  <c r="F14" i="11"/>
  <c r="F16" i="11"/>
  <c r="F13" i="11"/>
  <c r="F12" i="11"/>
  <c r="H7" i="11" l="1"/>
  <c r="E9" i="11" l="1"/>
  <c r="E10" i="11" l="1"/>
  <c r="F10" i="11" s="1"/>
  <c r="F9" i="11"/>
  <c r="I5" i="11"/>
  <c r="I4" i="11" s="1"/>
  <c r="H55" i="11"/>
  <c r="H54" i="11"/>
  <c r="H41" i="11"/>
  <c r="H31" i="11"/>
  <c r="H19" i="11"/>
  <c r="H8" i="11"/>
  <c r="H32" i="11" l="1"/>
  <c r="H9" i="11"/>
  <c r="I6" i="11"/>
  <c r="H43" i="11" l="1"/>
  <c r="H42" i="11"/>
  <c r="H10" i="11"/>
  <c r="H20" i="11"/>
  <c r="H13" i="11"/>
  <c r="F11" i="11"/>
  <c r="J5" i="11"/>
  <c r="K5" i="11" s="1"/>
  <c r="L5" i="11" s="1"/>
  <c r="M5" i="11" s="1"/>
  <c r="N5" i="11" s="1"/>
  <c r="O5" i="11" s="1"/>
  <c r="P5" i="11" s="1"/>
  <c r="H21" i="11" l="1"/>
  <c r="H11" i="11"/>
  <c r="H12" i="11"/>
  <c r="P4" i="11"/>
  <c r="Q5" i="11"/>
  <c r="R5" i="11" s="1"/>
  <c r="S5" i="11" s="1"/>
  <c r="T5" i="11" s="1"/>
  <c r="U5" i="11" s="1"/>
  <c r="V5" i="11" s="1"/>
  <c r="W5" i="11" s="1"/>
  <c r="J6" i="11"/>
  <c r="H22" i="11" l="1"/>
  <c r="W4" i="11"/>
  <c r="X5" i="11"/>
  <c r="Y5" i="11" s="1"/>
  <c r="Z5" i="11" s="1"/>
  <c r="AA5" i="11" s="1"/>
  <c r="AB5" i="11" s="1"/>
  <c r="AC5" i="11" s="1"/>
  <c r="AD5" i="11" s="1"/>
  <c r="K6" i="11"/>
  <c r="H28"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M6" i="11" s="1"/>
  <c r="BK6" i="11"/>
  <c r="AF6" i="11"/>
  <c r="BN5" i="11" l="1"/>
  <c r="BM4" i="11"/>
  <c r="BL6" i="11"/>
  <c r="AG6" i="11"/>
  <c r="BO5" i="11" l="1"/>
  <c r="BN6" i="11"/>
  <c r="AH6" i="11"/>
  <c r="BP5" i="11" l="1"/>
  <c r="BO6" i="11"/>
  <c r="AI6" i="11"/>
  <c r="BQ5" i="11" l="1"/>
  <c r="BP6" i="11"/>
  <c r="AJ6" i="11"/>
  <c r="BR5" i="11" l="1"/>
  <c r="BQ6" i="11"/>
  <c r="AK6" i="11"/>
  <c r="BS5" i="11" l="1"/>
  <c r="BR6" i="11"/>
  <c r="AL6" i="11"/>
  <c r="BT5" i="11" l="1"/>
  <c r="BS6" i="11"/>
  <c r="AM6" i="11"/>
  <c r="BT6" i="11" l="1"/>
  <c r="BU5" i="11"/>
  <c r="BT4" i="11"/>
  <c r="AN6" i="11"/>
  <c r="BV5" i="11" l="1"/>
  <c r="BU6" i="11"/>
  <c r="AO6" i="11"/>
  <c r="BW5" i="11" l="1"/>
  <c r="BV6" i="11"/>
  <c r="AP6" i="11"/>
  <c r="BX5" i="11" l="1"/>
  <c r="BW6" i="11"/>
  <c r="AQ6" i="11"/>
  <c r="BY5" i="11" l="1"/>
  <c r="BX6" i="11"/>
  <c r="AR6" i="11"/>
  <c r="BZ5" i="11" l="1"/>
  <c r="BY6" i="11"/>
  <c r="CA5" i="11" l="1"/>
  <c r="BZ6" i="11"/>
  <c r="CA6" i="11" l="1"/>
  <c r="CB5" i="11"/>
  <c r="CA4" i="11"/>
  <c r="CC5" i="11" l="1"/>
  <c r="CB6" i="11"/>
  <c r="CD5" i="11" l="1"/>
  <c r="CC6" i="11"/>
  <c r="CE5" i="11" l="1"/>
  <c r="CD6" i="11"/>
  <c r="CF5" i="11" l="1"/>
  <c r="CE6" i="11"/>
  <c r="CG5" i="11" l="1"/>
  <c r="CF6" i="11"/>
  <c r="CH5" i="11" l="1"/>
  <c r="CG6" i="11"/>
  <c r="CH6" i="11" l="1"/>
  <c r="CI5" i="11"/>
  <c r="CH4" i="11"/>
  <c r="CJ5" i="11" l="1"/>
  <c r="CI6" i="11"/>
  <c r="CK5" i="11" l="1"/>
  <c r="CJ6" i="11"/>
  <c r="CL5" i="11" l="1"/>
  <c r="CK6" i="11"/>
  <c r="CM5" i="11" l="1"/>
  <c r="CL6" i="11"/>
  <c r="CN5" i="11" l="1"/>
  <c r="CM6" i="11"/>
  <c r="CO5" i="11" l="1"/>
  <c r="CN6" i="11"/>
  <c r="CO6" i="11" l="1"/>
  <c r="CP5" i="11"/>
  <c r="CO4" i="11"/>
  <c r="CQ5" i="11" l="1"/>
  <c r="CP6" i="11"/>
  <c r="CR5" i="11" l="1"/>
  <c r="CQ6" i="11"/>
  <c r="CS5" i="11" l="1"/>
  <c r="CR6" i="11"/>
  <c r="CT5" i="11" l="1"/>
  <c r="CS6" i="11"/>
  <c r="CU5" i="11" l="1"/>
  <c r="CT6" i="11"/>
  <c r="CV5" i="11" l="1"/>
  <c r="CU6" i="11"/>
  <c r="CV6" i="11" l="1"/>
  <c r="CW5" i="11"/>
  <c r="CV4" i="11"/>
  <c r="CX5" i="11" l="1"/>
  <c r="CW6" i="11"/>
  <c r="CY5" i="11" l="1"/>
  <c r="CX6" i="11"/>
  <c r="CZ5" i="11" l="1"/>
  <c r="CY6" i="11"/>
  <c r="DA5" i="11" l="1"/>
  <c r="CZ6" i="11"/>
  <c r="DB5" i="11" l="1"/>
  <c r="DA6" i="11"/>
  <c r="DC5" i="11" l="1"/>
  <c r="DB6" i="11"/>
  <c r="DC4" i="11" l="1"/>
  <c r="DC6" i="11"/>
  <c r="DD5" i="11"/>
  <c r="DE5" i="11" l="1"/>
  <c r="DD6" i="11"/>
  <c r="DF5" i="11" l="1"/>
  <c r="DE6" i="11"/>
  <c r="DG5" i="11" l="1"/>
  <c r="DF6" i="11"/>
  <c r="DH5" i="11" l="1"/>
  <c r="DG6" i="11"/>
  <c r="DI5" i="11" l="1"/>
  <c r="DI6" i="11" s="1"/>
  <c r="DH6" i="11"/>
</calcChain>
</file>

<file path=xl/sharedStrings.xml><?xml version="1.0" encoding="utf-8"?>
<sst xmlns="http://schemas.openxmlformats.org/spreadsheetml/2006/main" count="90" uniqueCount="74">
  <si>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</si>
  <si>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</si>
  <si>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</si>
  <si>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</si>
  <si>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</si>
  <si>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</si>
  <si>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</si>
  <si>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</si>
  <si>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</si>
  <si>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</si>
  <si>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</si>
  <si>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</si>
  <si>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</si>
  <si>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</si>
  <si>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</si>
  <si>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</si>
  <si>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</si>
  <si>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</si>
  <si>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</si>
  <si>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</si>
  <si>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</si>
  <si>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</si>
  <si>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</si>
  <si>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</si>
  <si>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MAHASISWA</t>
  </si>
  <si>
    <t>TESIS</t>
  </si>
  <si>
    <t>1.0 Fase 1: Perencanaan dan Finalisasi Metodologi (1 September - 14 September 2025)</t>
  </si>
  <si>
    <t>1.2 Perancangan Arsitektur Sistem Final (1 - 14 September 2025):</t>
  </si>
  <si>
    <t>1.3 Penyiapan Data dan Lingkungan (1 - 14 September 2025):</t>
  </si>
  <si>
    <t xml:space="preserve">      1.1.3 Finalisasi tinjauan pustaka untuk Bab 2</t>
  </si>
  <si>
    <t>1.1 Finalisasi Studi Literatur (1 September - 10 September 2025):</t>
  </si>
  <si>
    <t xml:space="preserve">      1.1.1 Pendalaman literatur terkait metrik keberagaman (diversity) dan  cakupan (coverage)</t>
  </si>
  <si>
    <t xml:space="preserve">      1.1.2 Studi algoritma re-ranking seperti Maximal Marginal Relevance(MMR)</t>
  </si>
  <si>
    <t xml:space="preserve">      1.2.1 Pemetaan alur data real-time (misal: interaksi pengguna) untuk adaptasi model</t>
  </si>
  <si>
    <t xml:space="preserve">      1.3.1 Pengumpulan dataset awal (jika ada tambahan dari yang sudah ada)</t>
  </si>
  <si>
    <t xml:space="preserve">      1.3.2 Finalisasi dan verifikasi lingkungan pengembangan (Docker, Python, React)</t>
  </si>
  <si>
    <t xml:space="preserve">      1.2.2 Desain final skema database untuk menampung data log interaksi</t>
  </si>
  <si>
    <t>2.0 Fase 2: Pengembangan dan Implementasi Sistem (8 September - 19 Oktober 2025)</t>
  </si>
  <si>
    <t>2.1 Pengembangan Backend (Fokus Utama) (8 September - 19 Oktober 2025):</t>
  </si>
  <si>
    <t>2.2 Pengembangan Frontend (22 September - 19 Oktober 2025):</t>
  </si>
  <si>
    <t>3.0 Fase 3: Eksperimen dan Evaluasi (13 Oktober - 16 November 2025)</t>
  </si>
  <si>
    <t>3.1 Perancangan Skenario Eksperimen (13 - 26 Oktober 2025):</t>
  </si>
  <si>
    <t>3.2 Pelaksanaan Eksperimen (20 Oktober - 9 November 2025):</t>
  </si>
  <si>
    <t>3.3 Analisis Hasil (27 Oktober - 16 November 2025):</t>
  </si>
  <si>
    <t>ITB</t>
  </si>
  <si>
    <t>Judul: PENGEMBANGAN SISTEM REKOMENDASI ADAPTIF REAL-TIME UNTUK DESTINASI WISATA: OPTIMALISASI KEBERAGAMAN DAN CAKUPAN GUNA MENDORONG PEMERATAAN DISTRIBUSI PARIWISATA</t>
  </si>
  <si>
    <t>4.0 Fase 4: Penulisan Tesis dan Finalisasi (15 September - 30 November 2025)</t>
  </si>
  <si>
    <t>4.1 Penulisan Konten Tesis (dilakukan paralel) (15 September - 23 November 2025):</t>
  </si>
  <si>
    <t>4.2 Revisi dan Bimbingan (Periodik selama 1 September - 30 November 2025):</t>
  </si>
  <si>
    <t>4.3 Persiapan Sidang (10 - 30 November 2025):</t>
  </si>
  <si>
    <t xml:space="preserve">       2.1.1 Implementasi Pengambilan Data Real-time</t>
  </si>
  <si>
    <t xml:space="preserve">       2.1.2 Implementasi Algoritma Keberagaman dan Cakupan</t>
  </si>
  <si>
    <t xml:space="preserve">       2.1.3 Implementasi Logika Adaptif</t>
  </si>
  <si>
    <t xml:space="preserve">       2.1.4 Refinement API</t>
  </si>
  <si>
    <t xml:space="preserve">       2.1.5 Pengujian Unit dan Integrasi Backend</t>
  </si>
  <si>
    <t xml:space="preserve">       2.2.1 Desain Antarmuka (UI/UX)</t>
  </si>
  <si>
    <t xml:space="preserve">       2.2.2 Implementasi komponen UI untuk interaksi pengguna</t>
  </si>
  <si>
    <t xml:space="preserve">       2.2.3 Integrasi Frontend dengan API Backend</t>
  </si>
  <si>
    <t xml:space="preserve">       2.2.4 Pengujian fungsionalitas di sisi klien</t>
  </si>
  <si>
    <t xml:space="preserve">       3.1.1 Menentukan metrik evaluasi</t>
  </si>
  <si>
    <t xml:space="preserve">       3.1.2 Merancang skenario perbandingan</t>
  </si>
  <si>
    <t xml:space="preserve">       3.2.1 Menjalankan simulasi atau pengujian dengan pengguna</t>
  </si>
  <si>
    <t xml:space="preserve">       3.2.2 Mengumpulkan data hasil eksperimen dari log sistem</t>
  </si>
  <si>
    <t xml:space="preserve">       3.3.1 Mengolah dan menganalisis data hasil eksperimen</t>
  </si>
  <si>
    <t xml:space="preserve">       3.3.2 Membandingkan hasil antar skenario dan menarik kesimpulan awal</t>
  </si>
  <si>
    <t xml:space="preserve">      4.1.1 Penulisan Bab 1 (Pendahuluan) &amp; Bab 2 (Tinjauan Pustaka)</t>
  </si>
  <si>
    <t xml:space="preserve">      4.1.2 Penulisan Bab 3 (Metodologi Penelitian)</t>
  </si>
  <si>
    <t xml:space="preserve">      4.1.3 Penulisan Bab 4 (Implementasi dan Hasil Eksperimen)</t>
  </si>
  <si>
    <t xml:space="preserve">      4.1.4 Penulisan Bab 5 (Kesimpulan dan Saran)</t>
  </si>
  <si>
    <t xml:space="preserve">      4.2.1 Bimbingan rutin dengan dosen pembimbing.</t>
  </si>
  <si>
    <t xml:space="preserve">      4.2.2 Revisi naskah tesis berdasarkan masukan.</t>
  </si>
  <si>
    <t xml:space="preserve">      4.3.1 Finalisasi naskah dan dokumen persyaratan</t>
  </si>
  <si>
    <t xml:space="preserve">      4.3.2 Pembuatan materi presentasi sidang</t>
  </si>
  <si>
    <t xml:space="preserve">      4.3.3 Pendaftaran sidang tesis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</si>
</sst>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73" formatCode="yyyy\-mm\-dd;@"/>
  </numFmts>
  <fonts count="31"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3">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4" tint="0.59996337778862885"/>
      </top>
      <bottom style="thin">
        <color theme="5" tint="0.59996337778862885"/>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1">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4" fillId="0" borderId="0" xfId="0" applyFont="1"/>
    <xf numFmtId="0" fontId="1" fillId="0" borderId="0" xfId="1" applyFont="1" applyAlignment="1" applyProtection="1">
      <alignment horizontal="left" vertical="top" indent="1"/>
    </xf>
    <xf numFmtId="0" fontId="4" fillId="0" borderId="0" xfId="0" applyFont="1" applyAlignment="1">
      <alignment horizontal="left" indent="1"/>
    </xf>
    <xf numFmtId="168" fontId="20" fillId="12" borderId="20" xfId="0" applyNumberFormat="1" applyFont="1" applyFill="1" applyBorder="1" applyAlignment="1">
      <alignment horizontal="center" vertical="center"/>
    </xf>
    <xf numFmtId="168" fontId="20" fillId="12" borderId="18" xfId="0" applyNumberFormat="1" applyFont="1" applyFill="1" applyBorder="1" applyAlignment="1">
      <alignment horizontal="center" vertical="center"/>
    </xf>
    <xf numFmtId="168" fontId="20" fillId="12" borderId="19" xfId="0" applyNumberFormat="1" applyFont="1" applyFill="1" applyBorder="1" applyAlignment="1">
      <alignment horizontal="center" vertical="center"/>
    </xf>
    <xf numFmtId="0" fontId="21" fillId="2" borderId="17" xfId="0" applyFont="1" applyFill="1" applyBorder="1" applyAlignment="1">
      <alignment horizontal="center" vertical="center" shrinkToFit="1"/>
    </xf>
    <xf numFmtId="0" fontId="21" fillId="2" borderId="14" xfId="0" applyFont="1" applyFill="1" applyBorder="1" applyAlignment="1">
      <alignment horizontal="center" vertical="center" shrinkToFit="1"/>
    </xf>
    <xf numFmtId="0" fontId="21" fillId="2" borderId="15" xfId="0" applyFont="1" applyFill="1" applyBorder="1" applyAlignment="1">
      <alignment horizontal="center" vertical="center" shrinkToFit="1"/>
    </xf>
    <xf numFmtId="0" fontId="18" fillId="0" borderId="0" xfId="0" applyFont="1"/>
    <xf numFmtId="0" fontId="18" fillId="0" borderId="0" xfId="0" applyFont="1" applyAlignment="1">
      <alignment wrapText="1"/>
    </xf>
    <xf numFmtId="0" fontId="4" fillId="0" borderId="3" xfId="0" applyFont="1" applyBorder="1" applyAlignment="1">
      <alignment vertical="center"/>
    </xf>
    <xf numFmtId="0" fontId="4" fillId="0" borderId="12" xfId="0" applyFont="1" applyBorder="1" applyAlignment="1">
      <alignment vertical="center"/>
    </xf>
    <xf numFmtId="0" fontId="4" fillId="0" borderId="0" xfId="0" applyFont="1" applyAlignment="1">
      <alignment vertical="center"/>
    </xf>
    <xf numFmtId="0" fontId="18" fillId="3" borderId="6" xfId="11" applyFont="1" applyFill="1" applyBorder="1" applyAlignment="1">
      <alignment vertical="center"/>
    </xf>
    <xf numFmtId="9" fontId="1" fillId="3" borderId="6" xfId="2" applyFont="1" applyFill="1" applyBorder="1" applyAlignment="1">
      <alignment horizontal="center" vertical="center"/>
    </xf>
    <xf numFmtId="165" fontId="18" fillId="3" borderId="6" xfId="10" applyFont="1" applyFill="1" applyBorder="1">
      <alignment horizontal="center" vertical="center"/>
    </xf>
    <xf numFmtId="0" fontId="4" fillId="0" borderId="4" xfId="0" applyFont="1" applyBorder="1" applyAlignment="1">
      <alignment vertical="center"/>
    </xf>
    <xf numFmtId="165" fontId="18" fillId="3" borderId="7" xfId="10" applyFont="1" applyFill="1" applyBorder="1">
      <alignment horizontal="center" vertical="center"/>
    </xf>
    <xf numFmtId="0" fontId="4" fillId="0" borderId="4" xfId="0" applyFont="1" applyBorder="1" applyAlignment="1">
      <alignment horizontal="right" vertical="center"/>
    </xf>
    <xf numFmtId="0" fontId="18" fillId="4" borderId="5" xfId="12" applyFont="1" applyFill="1" applyBorder="1">
      <alignment horizontal="left" vertical="center" indent="2"/>
    </xf>
    <xf numFmtId="0" fontId="18" fillId="4" borderId="5" xfId="11" applyFont="1" applyFill="1" applyBorder="1" applyAlignment="1">
      <alignment vertical="center"/>
    </xf>
    <xf numFmtId="9" fontId="1" fillId="4" borderId="5" xfId="2" applyFont="1" applyFill="1" applyBorder="1" applyAlignment="1">
      <alignment horizontal="center" vertical="center"/>
    </xf>
    <xf numFmtId="165" fontId="18" fillId="4" borderId="5" xfId="10" applyFont="1" applyFill="1" applyBorder="1">
      <alignment horizontal="center" vertical="center"/>
    </xf>
    <xf numFmtId="0" fontId="22" fillId="8" borderId="0" xfId="0" applyFont="1" applyFill="1" applyAlignment="1">
      <alignment horizontal="left" vertical="center" indent="1"/>
    </xf>
    <xf numFmtId="0" fontId="18" fillId="8" borderId="0" xfId="11" applyFont="1" applyFill="1" applyBorder="1" applyAlignment="1">
      <alignment vertical="center"/>
    </xf>
    <xf numFmtId="9" fontId="1" fillId="8" borderId="0" xfId="2" applyFont="1" applyFill="1" applyBorder="1" applyAlignment="1">
      <alignment horizontal="center" vertical="center"/>
    </xf>
    <xf numFmtId="165" fontId="18"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8" fillId="5" borderId="8" xfId="12" applyFont="1" applyFill="1" applyBorder="1">
      <alignment horizontal="left" vertical="center" indent="2"/>
    </xf>
    <xf numFmtId="0" fontId="18" fillId="5" borderId="8" xfId="11" applyFont="1" applyFill="1" applyBorder="1" applyAlignment="1">
      <alignment vertical="center"/>
    </xf>
    <xf numFmtId="9" fontId="1" fillId="5" borderId="8" xfId="2" applyFont="1" applyFill="1" applyBorder="1" applyAlignment="1">
      <alignment horizontal="center" vertical="center"/>
    </xf>
    <xf numFmtId="165" fontId="18" fillId="5" borderId="8" xfId="10" applyFont="1" applyFill="1" applyBorder="1">
      <alignment horizontal="center" vertical="center"/>
    </xf>
    <xf numFmtId="0" fontId="22" fillId="9" borderId="0" xfId="0" applyFont="1" applyFill="1" applyAlignment="1">
      <alignment horizontal="left" vertical="center" indent="1"/>
    </xf>
    <xf numFmtId="0" fontId="18" fillId="9" borderId="0" xfId="11" applyFont="1" applyFill="1" applyBorder="1" applyAlignment="1">
      <alignment vertical="center"/>
    </xf>
    <xf numFmtId="9" fontId="1" fillId="9" borderId="0" xfId="2" applyFont="1" applyFill="1" applyBorder="1" applyAlignment="1">
      <alignment horizontal="center" vertical="center"/>
    </xf>
    <xf numFmtId="165" fontId="18"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8" fillId="10" borderId="9" xfId="12" applyFont="1" applyFill="1" applyBorder="1">
      <alignment horizontal="left" vertical="center" indent="2"/>
    </xf>
    <xf numFmtId="0" fontId="18" fillId="10" borderId="9" xfId="11" applyFont="1" applyFill="1" applyBorder="1" applyAlignment="1">
      <alignment vertical="center"/>
    </xf>
    <xf numFmtId="9" fontId="1" fillId="10" borderId="9" xfId="2" applyFont="1" applyFill="1" applyBorder="1" applyAlignment="1">
      <alignment horizontal="center" vertical="center"/>
    </xf>
    <xf numFmtId="165" fontId="18" fillId="10" borderId="9" xfId="10" applyFont="1" applyFill="1" applyBorder="1">
      <alignment horizontal="center" vertical="center"/>
    </xf>
    <xf numFmtId="0" fontId="18" fillId="0" borderId="0" xfId="12" applyFont="1" applyBorder="1">
      <alignment horizontal="left" vertical="center" indent="2"/>
    </xf>
    <xf numFmtId="0" fontId="18" fillId="0" borderId="0" xfId="11" applyFont="1" applyBorder="1" applyAlignment="1">
      <alignment vertical="center"/>
    </xf>
    <xf numFmtId="9" fontId="1" fillId="0" borderId="0" xfId="2" applyFont="1" applyBorder="1" applyAlignment="1">
      <alignment horizontal="center" vertical="center"/>
    </xf>
    <xf numFmtId="165" fontId="18" fillId="0" borderId="0" xfId="10" applyFont="1" applyBorder="1">
      <alignment horizontal="center" vertical="center"/>
    </xf>
    <xf numFmtId="0" fontId="23" fillId="2" borderId="0" xfId="0" applyFont="1" applyFill="1" applyAlignment="1">
      <alignment horizontal="left" vertical="center" indent="1"/>
    </xf>
    <xf numFmtId="0" fontId="23" fillId="2" borderId="0" xfId="0" applyFont="1" applyFill="1" applyAlignment="1">
      <alignment vertical="center"/>
    </xf>
    <xf numFmtId="9" fontId="1" fillId="2" borderId="0" xfId="2" applyFont="1" applyFill="1" applyBorder="1" applyAlignment="1">
      <alignment horizontal="center" vertical="center"/>
    </xf>
    <xf numFmtId="165" fontId="24"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5" fillId="0" borderId="0" xfId="6" applyFont="1" applyAlignment="1">
      <alignment horizontal="left" vertical="center" indent="1"/>
    </xf>
    <xf numFmtId="0" fontId="25" fillId="0" borderId="0" xfId="7" applyFont="1" applyAlignment="1">
      <alignment horizontal="left" vertical="center" indent="1"/>
    </xf>
    <xf numFmtId="0" fontId="28"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5"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wrapText="1"/>
    </xf>
    <xf numFmtId="0" fontId="19"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9" fillId="11" borderId="16" xfId="0" applyFont="1" applyFill="1" applyBorder="1" applyAlignment="1">
      <alignment vertical="center"/>
    </xf>
    <xf numFmtId="0" fontId="4" fillId="2" borderId="21" xfId="0" applyFont="1" applyFill="1" applyBorder="1"/>
    <xf numFmtId="0" fontId="19" fillId="11" borderId="16" xfId="0" applyFont="1" applyFill="1" applyBorder="1" applyAlignment="1">
      <alignment horizontal="center" vertical="center"/>
    </xf>
    <xf numFmtId="0" fontId="26" fillId="0" borderId="0" xfId="0" applyFont="1" applyAlignment="1">
      <alignment horizontal="left"/>
    </xf>
    <xf numFmtId="0" fontId="27" fillId="0" borderId="0" xfId="0" applyFont="1"/>
    <xf numFmtId="0" fontId="25" fillId="0" borderId="0" xfId="8" applyFont="1" applyAlignment="1">
      <alignment horizontal="left"/>
    </xf>
    <xf numFmtId="0" fontId="4" fillId="0" borderId="0" xfId="0" applyFont="1"/>
    <xf numFmtId="167" fontId="18" fillId="2" borderId="13" xfId="0" applyNumberFormat="1" applyFont="1" applyFill="1" applyBorder="1" applyAlignment="1">
      <alignment horizontal="center" vertical="center" wrapText="1"/>
    </xf>
    <xf numFmtId="167" fontId="18" fillId="2" borderId="19" xfId="0" applyNumberFormat="1" applyFont="1" applyFill="1" applyBorder="1" applyAlignment="1">
      <alignment horizontal="center" vertical="center" wrapText="1"/>
    </xf>
    <xf numFmtId="167" fontId="18" fillId="2" borderId="18" xfId="0" applyNumberFormat="1" applyFont="1" applyFill="1" applyBorder="1" applyAlignment="1">
      <alignment horizontal="center" vertical="center" wrapText="1"/>
    </xf>
    <xf numFmtId="0" fontId="18" fillId="3" borderId="6" xfId="12" applyFont="1" applyFill="1" applyBorder="1" applyAlignment="1">
      <alignment horizontal="left" vertical="center" wrapText="1" indent="2"/>
    </xf>
    <xf numFmtId="0" fontId="18" fillId="3" borderId="7" xfId="12" applyFont="1" applyFill="1" applyBorder="1" applyAlignment="1">
      <alignment horizontal="left" vertical="center" wrapText="1" indent="2"/>
    </xf>
    <xf numFmtId="173" fontId="26" fillId="0" borderId="0" xfId="9" applyNumberFormat="1" applyFont="1" applyBorder="1" applyAlignment="1">
      <alignment horizontal="left"/>
    </xf>
    <xf numFmtId="173" fontId="27" fillId="0" borderId="0" xfId="0" applyNumberFormat="1" applyFont="1"/>
    <xf numFmtId="0" fontId="19" fillId="11" borderId="21" xfId="0" applyFont="1" applyFill="1" applyBorder="1" applyAlignment="1">
      <alignment vertical="center"/>
    </xf>
    <xf numFmtId="0" fontId="22" fillId="7" borderId="22" xfId="0" applyFont="1" applyFill="1" applyBorder="1" applyAlignment="1">
      <alignment horizontal="left" vertical="center"/>
    </xf>
    <xf numFmtId="0" fontId="22" fillId="6" borderId="0" xfId="0" applyFont="1" applyFill="1" applyAlignment="1">
      <alignment horizontal="left" vertical="center"/>
    </xf>
    <xf numFmtId="0" fontId="18" fillId="5" borderId="8" xfId="12" applyFont="1" applyFill="1" applyBorder="1" applyAlignment="1">
      <alignment horizontal="left" vertical="center" wrapText="1" indent="2"/>
    </xf>
    <xf numFmtId="0" fontId="0" fillId="0" borderId="0" xfId="0" applyFill="1" applyAlignment="1">
      <alignment horizontal="left"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9">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8"/>
      <tableStyleElement type="headerRow" dxfId="17"/>
      <tableStyleElement type="totalRow" dxfId="16"/>
      <tableStyleElement type="firstColumn" dxfId="15"/>
      <tableStyleElement type="lastColumn" dxfId="14"/>
      <tableStyleElement type="firstRowStripe" dxfId="13"/>
      <tableStyleElement type="secondRowStripe" dxfId="12"/>
      <tableStyleElement type="firstColumnStripe" dxfId="11"/>
      <tableStyleElement type="secondColumnStripe" dxfId="1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I58"/>
  <sheetViews>
    <sheetView showGridLines="0" tabSelected="1" showRuler="0" zoomScale="72" zoomScaleNormal="65" zoomScalePageLayoutView="70" workbookViewId="0">
      <pane xSplit="3" topLeftCell="X1" activePane="topRight" state="frozen"/>
      <selection pane="topRight" activeCell="D1" sqref="D1:D1048576"/>
    </sheetView>
  </sheetViews>
  <sheetFormatPr defaultColWidth="8.6640625" defaultRowHeight="30" customHeight="1" x14ac:dyDescent="0.3"/>
  <cols>
    <col min="1" max="1" width="2.6640625" style="13" customWidth="1"/>
    <col min="2" max="2" width="79.33203125" customWidth="1"/>
    <col min="3" max="3" width="9.58203125" hidden="1" customWidth="1"/>
    <col min="4" max="4" width="10.6640625" customWidth="1"/>
    <col min="5" max="5" width="10.6640625" style="2" customWidth="1"/>
    <col min="6" max="6" width="10.6640625" customWidth="1"/>
    <col min="7" max="7" width="2.6640625" hidden="1" customWidth="1"/>
    <col min="8" max="8" width="3.6640625" hidden="1" customWidth="1"/>
    <col min="9" max="65" width="2.6640625" customWidth="1"/>
    <col min="66" max="83" width="2.25" bestFit="1" customWidth="1"/>
    <col min="84" max="92" width="1.5" bestFit="1" customWidth="1"/>
    <col min="93" max="113" width="2.25" bestFit="1" customWidth="1"/>
  </cols>
  <sheetData>
    <row r="1" spans="1:113" ht="90" customHeight="1" x14ac:dyDescent="1.7">
      <c r="A1" s="14"/>
      <c r="B1" s="81" t="s">
        <v>25</v>
      </c>
      <c r="C1" s="18"/>
      <c r="D1" s="19"/>
      <c r="E1" s="20"/>
      <c r="F1" s="21"/>
      <c r="H1" s="1"/>
      <c r="I1" s="97" t="s">
        <v>21</v>
      </c>
      <c r="J1" s="98"/>
      <c r="K1" s="98"/>
      <c r="L1" s="98"/>
      <c r="M1" s="98"/>
      <c r="N1" s="98"/>
      <c r="O1" s="98"/>
      <c r="P1" s="24"/>
      <c r="Q1" s="104">
        <v>45901</v>
      </c>
      <c r="R1" s="105"/>
      <c r="S1" s="105"/>
      <c r="T1" s="105"/>
      <c r="U1" s="105"/>
      <c r="V1" s="105"/>
      <c r="W1" s="105"/>
      <c r="X1" s="105"/>
      <c r="Y1" s="105"/>
      <c r="Z1" s="105"/>
    </row>
    <row r="2" spans="1:113" ht="30" customHeight="1" x14ac:dyDescent="0.7">
      <c r="B2" s="79" t="s">
        <v>44</v>
      </c>
      <c r="C2" s="80" t="s">
        <v>20</v>
      </c>
      <c r="D2" s="22"/>
      <c r="E2" s="23"/>
      <c r="F2" s="22"/>
      <c r="I2" s="97" t="s">
        <v>22</v>
      </c>
      <c r="J2" s="98"/>
      <c r="K2" s="98"/>
      <c r="L2" s="98"/>
      <c r="M2" s="98"/>
      <c r="N2" s="98"/>
      <c r="O2" s="98"/>
      <c r="P2" s="24"/>
      <c r="Q2" s="95">
        <v>1</v>
      </c>
      <c r="R2" s="96"/>
      <c r="S2" s="96"/>
      <c r="T2" s="96"/>
      <c r="U2" s="96"/>
      <c r="V2" s="96"/>
      <c r="W2" s="96"/>
      <c r="X2" s="96"/>
      <c r="Y2" s="96"/>
      <c r="Z2" s="96"/>
    </row>
    <row r="3" spans="1:113" s="25" customFormat="1" ht="42" customHeight="1" x14ac:dyDescent="0.3">
      <c r="A3" s="13"/>
      <c r="B3" s="110" t="s">
        <v>45</v>
      </c>
      <c r="C3" s="110"/>
      <c r="D3" s="110"/>
      <c r="E3" s="110"/>
      <c r="F3" s="110"/>
    </row>
    <row r="4" spans="1:113" s="25" customFormat="1" ht="30" customHeight="1" x14ac:dyDescent="0.3">
      <c r="A4" s="14"/>
      <c r="B4" s="26"/>
      <c r="E4" s="27"/>
      <c r="I4" s="101">
        <f>I5</f>
        <v>45901</v>
      </c>
      <c r="J4" s="99"/>
      <c r="K4" s="99"/>
      <c r="L4" s="99"/>
      <c r="M4" s="99"/>
      <c r="N4" s="99"/>
      <c r="O4" s="99"/>
      <c r="P4" s="99">
        <f>P5</f>
        <v>45908</v>
      </c>
      <c r="Q4" s="99"/>
      <c r="R4" s="99"/>
      <c r="S4" s="99"/>
      <c r="T4" s="99"/>
      <c r="U4" s="99"/>
      <c r="V4" s="99"/>
      <c r="W4" s="99">
        <f>W5</f>
        <v>45915</v>
      </c>
      <c r="X4" s="99"/>
      <c r="Y4" s="99"/>
      <c r="Z4" s="99"/>
      <c r="AA4" s="99"/>
      <c r="AB4" s="99"/>
      <c r="AC4" s="99"/>
      <c r="AD4" s="99">
        <f>AD5</f>
        <v>45922</v>
      </c>
      <c r="AE4" s="99"/>
      <c r="AF4" s="99"/>
      <c r="AG4" s="99"/>
      <c r="AH4" s="99"/>
      <c r="AI4" s="99"/>
      <c r="AJ4" s="99"/>
      <c r="AK4" s="99">
        <f>AK5</f>
        <v>45929</v>
      </c>
      <c r="AL4" s="99"/>
      <c r="AM4" s="99"/>
      <c r="AN4" s="99"/>
      <c r="AO4" s="99"/>
      <c r="AP4" s="99"/>
      <c r="AQ4" s="99"/>
      <c r="AR4" s="99">
        <f>AR5</f>
        <v>45936</v>
      </c>
      <c r="AS4" s="99"/>
      <c r="AT4" s="99"/>
      <c r="AU4" s="99"/>
      <c r="AV4" s="99"/>
      <c r="AW4" s="99"/>
      <c r="AX4" s="99"/>
      <c r="AY4" s="99">
        <f>AY5</f>
        <v>45943</v>
      </c>
      <c r="AZ4" s="99"/>
      <c r="BA4" s="99"/>
      <c r="BB4" s="99"/>
      <c r="BC4" s="99"/>
      <c r="BD4" s="99"/>
      <c r="BE4" s="99"/>
      <c r="BF4" s="99">
        <f>BF5</f>
        <v>45950</v>
      </c>
      <c r="BG4" s="99"/>
      <c r="BH4" s="99"/>
      <c r="BI4" s="99"/>
      <c r="BJ4" s="99"/>
      <c r="BK4" s="99"/>
      <c r="BL4" s="100"/>
      <c r="BM4" s="99">
        <f t="shared" ref="BM4" si="0">BM5</f>
        <v>45957</v>
      </c>
      <c r="BN4" s="99"/>
      <c r="BO4" s="99"/>
      <c r="BP4" s="99"/>
      <c r="BQ4" s="99"/>
      <c r="BR4" s="99"/>
      <c r="BS4" s="100"/>
      <c r="BT4" s="99">
        <f t="shared" ref="BT4" si="1">BT5</f>
        <v>45964</v>
      </c>
      <c r="BU4" s="99"/>
      <c r="BV4" s="99"/>
      <c r="BW4" s="99"/>
      <c r="BX4" s="99"/>
      <c r="BY4" s="99"/>
      <c r="BZ4" s="100"/>
      <c r="CA4" s="99">
        <f t="shared" ref="CA4" si="2">CA5</f>
        <v>45971</v>
      </c>
      <c r="CB4" s="99"/>
      <c r="CC4" s="99"/>
      <c r="CD4" s="99"/>
      <c r="CE4" s="99"/>
      <c r="CF4" s="99"/>
      <c r="CG4" s="100"/>
      <c r="CH4" s="99">
        <f t="shared" ref="CH4" si="3">CH5</f>
        <v>45978</v>
      </c>
      <c r="CI4" s="99"/>
      <c r="CJ4" s="99"/>
      <c r="CK4" s="99"/>
      <c r="CL4" s="99"/>
      <c r="CM4" s="99"/>
      <c r="CN4" s="100"/>
      <c r="CO4" s="99">
        <f t="shared" ref="CO4" si="4">CO5</f>
        <v>45985</v>
      </c>
      <c r="CP4" s="99"/>
      <c r="CQ4" s="99"/>
      <c r="CR4" s="99"/>
      <c r="CS4" s="99"/>
      <c r="CT4" s="99"/>
      <c r="CU4" s="100"/>
      <c r="CV4" s="99">
        <f t="shared" ref="CV4" si="5">CV5</f>
        <v>45992</v>
      </c>
      <c r="CW4" s="99"/>
      <c r="CX4" s="99"/>
      <c r="CY4" s="99"/>
      <c r="CZ4" s="99"/>
      <c r="DA4" s="99"/>
      <c r="DB4" s="100"/>
      <c r="DC4" s="99">
        <f>DC5</f>
        <v>45999</v>
      </c>
      <c r="DD4" s="99"/>
      <c r="DE4" s="99"/>
      <c r="DF4" s="99"/>
      <c r="DG4" s="99"/>
      <c r="DH4" s="99"/>
      <c r="DI4" s="100"/>
    </row>
    <row r="5" spans="1:113" s="25" customFormat="1" ht="15" customHeight="1" x14ac:dyDescent="0.3">
      <c r="A5" s="89"/>
      <c r="B5" s="90" t="s">
        <v>5</v>
      </c>
      <c r="C5" s="92" t="s">
        <v>23</v>
      </c>
      <c r="D5" s="94" t="s">
        <v>1</v>
      </c>
      <c r="E5" s="94" t="s">
        <v>3</v>
      </c>
      <c r="F5" s="94" t="s">
        <v>4</v>
      </c>
      <c r="I5" s="28">
        <f>Project_Start-WEEKDAY(Project_Start,1)+2+7*(Display_Week-1)</f>
        <v>45901</v>
      </c>
      <c r="J5" s="28">
        <f>I5+1</f>
        <v>45902</v>
      </c>
      <c r="K5" s="28">
        <f t="shared" ref="K5:AX5" si="6">J5+1</f>
        <v>45903</v>
      </c>
      <c r="L5" s="28">
        <f t="shared" si="6"/>
        <v>45904</v>
      </c>
      <c r="M5" s="28">
        <f t="shared" si="6"/>
        <v>45905</v>
      </c>
      <c r="N5" s="28">
        <f t="shared" si="6"/>
        <v>45906</v>
      </c>
      <c r="O5" s="29">
        <f t="shared" si="6"/>
        <v>45907</v>
      </c>
      <c r="P5" s="30">
        <f>O5+1</f>
        <v>45908</v>
      </c>
      <c r="Q5" s="28">
        <f>P5+1</f>
        <v>45909</v>
      </c>
      <c r="R5" s="28">
        <f t="shared" si="6"/>
        <v>45910</v>
      </c>
      <c r="S5" s="28">
        <f t="shared" si="6"/>
        <v>45911</v>
      </c>
      <c r="T5" s="28">
        <f t="shared" si="6"/>
        <v>45912</v>
      </c>
      <c r="U5" s="28">
        <f t="shared" si="6"/>
        <v>45913</v>
      </c>
      <c r="V5" s="29">
        <f t="shared" si="6"/>
        <v>45914</v>
      </c>
      <c r="W5" s="30">
        <f>V5+1</f>
        <v>45915</v>
      </c>
      <c r="X5" s="28">
        <f>W5+1</f>
        <v>45916</v>
      </c>
      <c r="Y5" s="28">
        <f t="shared" si="6"/>
        <v>45917</v>
      </c>
      <c r="Z5" s="28">
        <f t="shared" si="6"/>
        <v>45918</v>
      </c>
      <c r="AA5" s="28">
        <f t="shared" si="6"/>
        <v>45919</v>
      </c>
      <c r="AB5" s="28">
        <f t="shared" si="6"/>
        <v>45920</v>
      </c>
      <c r="AC5" s="29">
        <f t="shared" si="6"/>
        <v>45921</v>
      </c>
      <c r="AD5" s="30">
        <f>AC5+1</f>
        <v>45922</v>
      </c>
      <c r="AE5" s="28">
        <f>AD5+1</f>
        <v>45923</v>
      </c>
      <c r="AF5" s="28">
        <f t="shared" si="6"/>
        <v>45924</v>
      </c>
      <c r="AG5" s="28">
        <f t="shared" si="6"/>
        <v>45925</v>
      </c>
      <c r="AH5" s="28">
        <f t="shared" si="6"/>
        <v>45926</v>
      </c>
      <c r="AI5" s="28">
        <f t="shared" si="6"/>
        <v>45927</v>
      </c>
      <c r="AJ5" s="29">
        <f t="shared" si="6"/>
        <v>45928</v>
      </c>
      <c r="AK5" s="30">
        <f>AJ5+1</f>
        <v>45929</v>
      </c>
      <c r="AL5" s="28">
        <f>AK5+1</f>
        <v>45930</v>
      </c>
      <c r="AM5" s="28">
        <f t="shared" si="6"/>
        <v>45931</v>
      </c>
      <c r="AN5" s="28">
        <f t="shared" si="6"/>
        <v>45932</v>
      </c>
      <c r="AO5" s="28">
        <f t="shared" si="6"/>
        <v>45933</v>
      </c>
      <c r="AP5" s="28">
        <f t="shared" si="6"/>
        <v>45934</v>
      </c>
      <c r="AQ5" s="29">
        <f t="shared" si="6"/>
        <v>45935</v>
      </c>
      <c r="AR5" s="30">
        <f>AQ5+1</f>
        <v>45936</v>
      </c>
      <c r="AS5" s="28">
        <f>AR5+1</f>
        <v>45937</v>
      </c>
      <c r="AT5" s="28">
        <f t="shared" si="6"/>
        <v>45938</v>
      </c>
      <c r="AU5" s="28">
        <f t="shared" si="6"/>
        <v>45939</v>
      </c>
      <c r="AV5" s="28">
        <f t="shared" si="6"/>
        <v>45940</v>
      </c>
      <c r="AW5" s="28">
        <f t="shared" si="6"/>
        <v>45941</v>
      </c>
      <c r="AX5" s="29">
        <f t="shared" si="6"/>
        <v>45942</v>
      </c>
      <c r="AY5" s="30">
        <f>AX5+1</f>
        <v>45943</v>
      </c>
      <c r="AZ5" s="28">
        <f>AY5+1</f>
        <v>45944</v>
      </c>
      <c r="BA5" s="28">
        <f t="shared" ref="BA5:BE5" si="7">AZ5+1</f>
        <v>45945</v>
      </c>
      <c r="BB5" s="28">
        <f t="shared" si="7"/>
        <v>45946</v>
      </c>
      <c r="BC5" s="28">
        <f t="shared" si="7"/>
        <v>45947</v>
      </c>
      <c r="BD5" s="28">
        <f t="shared" si="7"/>
        <v>45948</v>
      </c>
      <c r="BE5" s="29">
        <f t="shared" si="7"/>
        <v>45949</v>
      </c>
      <c r="BF5" s="30">
        <f>BE5+1</f>
        <v>45950</v>
      </c>
      <c r="BG5" s="28">
        <f>BF5+1</f>
        <v>45951</v>
      </c>
      <c r="BH5" s="28">
        <f t="shared" ref="BH5:BL5" si="8">BG5+1</f>
        <v>45952</v>
      </c>
      <c r="BI5" s="28">
        <f t="shared" si="8"/>
        <v>45953</v>
      </c>
      <c r="BJ5" s="28">
        <f t="shared" si="8"/>
        <v>45954</v>
      </c>
      <c r="BK5" s="28">
        <f t="shared" si="8"/>
        <v>45955</v>
      </c>
      <c r="BL5" s="28">
        <f t="shared" si="8"/>
        <v>45956</v>
      </c>
      <c r="BM5" s="28">
        <f t="shared" ref="BM5" si="9">BL5+1</f>
        <v>45957</v>
      </c>
      <c r="BN5" s="28">
        <f t="shared" ref="BN5" si="10">BM5+1</f>
        <v>45958</v>
      </c>
      <c r="BO5" s="28">
        <f t="shared" ref="BO5" si="11">BN5+1</f>
        <v>45959</v>
      </c>
      <c r="BP5" s="28">
        <f t="shared" ref="BP5" si="12">BO5+1</f>
        <v>45960</v>
      </c>
      <c r="BQ5" s="28">
        <f t="shared" ref="BQ5" si="13">BP5+1</f>
        <v>45961</v>
      </c>
      <c r="BR5" s="28">
        <f t="shared" ref="BR5" si="14">BQ5+1</f>
        <v>45962</v>
      </c>
      <c r="BS5" s="28">
        <f t="shared" ref="BS5" si="15">BR5+1</f>
        <v>45963</v>
      </c>
      <c r="BT5" s="28">
        <f t="shared" ref="BT5" si="16">BS5+1</f>
        <v>45964</v>
      </c>
      <c r="BU5" s="28">
        <f t="shared" ref="BU5" si="17">BT5+1</f>
        <v>45965</v>
      </c>
      <c r="BV5" s="28">
        <f t="shared" ref="BV5" si="18">BU5+1</f>
        <v>45966</v>
      </c>
      <c r="BW5" s="28">
        <f t="shared" ref="BW5" si="19">BV5+1</f>
        <v>45967</v>
      </c>
      <c r="BX5" s="28">
        <f t="shared" ref="BX5" si="20">BW5+1</f>
        <v>45968</v>
      </c>
      <c r="BY5" s="28">
        <f t="shared" ref="BY5" si="21">BX5+1</f>
        <v>45969</v>
      </c>
      <c r="BZ5" s="28">
        <f t="shared" ref="BZ5" si="22">BY5+1</f>
        <v>45970</v>
      </c>
      <c r="CA5" s="28">
        <f t="shared" ref="CA5" si="23">BZ5+1</f>
        <v>45971</v>
      </c>
      <c r="CB5" s="28">
        <f t="shared" ref="CB5" si="24">CA5+1</f>
        <v>45972</v>
      </c>
      <c r="CC5" s="28">
        <f t="shared" ref="CC5" si="25">CB5+1</f>
        <v>45973</v>
      </c>
      <c r="CD5" s="28">
        <f t="shared" ref="CD5" si="26">CC5+1</f>
        <v>45974</v>
      </c>
      <c r="CE5" s="28">
        <f t="shared" ref="CE5" si="27">CD5+1</f>
        <v>45975</v>
      </c>
      <c r="CF5" s="28">
        <f t="shared" ref="CF5" si="28">CE5+1</f>
        <v>45976</v>
      </c>
      <c r="CG5" s="28">
        <f t="shared" ref="CG5" si="29">CF5+1</f>
        <v>45977</v>
      </c>
      <c r="CH5" s="28">
        <f t="shared" ref="CH5" si="30">CG5+1</f>
        <v>45978</v>
      </c>
      <c r="CI5" s="28">
        <f t="shared" ref="CI5" si="31">CH5+1</f>
        <v>45979</v>
      </c>
      <c r="CJ5" s="28">
        <f t="shared" ref="CJ5" si="32">CI5+1</f>
        <v>45980</v>
      </c>
      <c r="CK5" s="28">
        <f t="shared" ref="CK5" si="33">CJ5+1</f>
        <v>45981</v>
      </c>
      <c r="CL5" s="28">
        <f t="shared" ref="CL5" si="34">CK5+1</f>
        <v>45982</v>
      </c>
      <c r="CM5" s="28">
        <f t="shared" ref="CM5" si="35">CL5+1</f>
        <v>45983</v>
      </c>
      <c r="CN5" s="28">
        <f t="shared" ref="CN5" si="36">CM5+1</f>
        <v>45984</v>
      </c>
      <c r="CO5" s="28">
        <f t="shared" ref="CO5" si="37">CN5+1</f>
        <v>45985</v>
      </c>
      <c r="CP5" s="28">
        <f t="shared" ref="CP5" si="38">CO5+1</f>
        <v>45986</v>
      </c>
      <c r="CQ5" s="28">
        <f t="shared" ref="CQ5" si="39">CP5+1</f>
        <v>45987</v>
      </c>
      <c r="CR5" s="28">
        <f t="shared" ref="CR5" si="40">CQ5+1</f>
        <v>45988</v>
      </c>
      <c r="CS5" s="28">
        <f t="shared" ref="CS5" si="41">CR5+1</f>
        <v>45989</v>
      </c>
      <c r="CT5" s="28">
        <f t="shared" ref="CT5" si="42">CS5+1</f>
        <v>45990</v>
      </c>
      <c r="CU5" s="28">
        <f t="shared" ref="CU5" si="43">CT5+1</f>
        <v>45991</v>
      </c>
      <c r="CV5" s="28">
        <f t="shared" ref="CV5" si="44">CU5+1</f>
        <v>45992</v>
      </c>
      <c r="CW5" s="28">
        <f t="shared" ref="CW5" si="45">CV5+1</f>
        <v>45993</v>
      </c>
      <c r="CX5" s="28">
        <f t="shared" ref="CX5" si="46">CW5+1</f>
        <v>45994</v>
      </c>
      <c r="CY5" s="28">
        <f t="shared" ref="CY5" si="47">CX5+1</f>
        <v>45995</v>
      </c>
      <c r="CZ5" s="28">
        <f t="shared" ref="CZ5" si="48">CY5+1</f>
        <v>45996</v>
      </c>
      <c r="DA5" s="28">
        <f t="shared" ref="DA5" si="49">CZ5+1</f>
        <v>45997</v>
      </c>
      <c r="DB5" s="28">
        <f t="shared" ref="DB5" si="50">DA5+1</f>
        <v>45998</v>
      </c>
      <c r="DC5" s="28">
        <f t="shared" ref="DC5" si="51">DB5+1</f>
        <v>45999</v>
      </c>
      <c r="DD5" s="28">
        <f t="shared" ref="DD5" si="52">DC5+1</f>
        <v>46000</v>
      </c>
      <c r="DE5" s="28">
        <f t="shared" ref="DE5" si="53">DD5+1</f>
        <v>46001</v>
      </c>
      <c r="DF5" s="28">
        <f t="shared" ref="DF5" si="54">DE5+1</f>
        <v>46002</v>
      </c>
      <c r="DG5" s="28">
        <f t="shared" ref="DG5" si="55">DF5+1</f>
        <v>46003</v>
      </c>
      <c r="DH5" s="28">
        <f t="shared" ref="DH5" si="56">DG5+1</f>
        <v>46004</v>
      </c>
      <c r="DI5" s="28">
        <f t="shared" ref="DI5" si="57">DH5+1</f>
        <v>46005</v>
      </c>
    </row>
    <row r="6" spans="1:113" s="25" customFormat="1" ht="15" customHeight="1" thickBot="1" x14ac:dyDescent="0.35">
      <c r="A6" s="89"/>
      <c r="B6" s="91"/>
      <c r="C6" s="106"/>
      <c r="D6" s="93"/>
      <c r="E6" s="93"/>
      <c r="F6" s="93"/>
      <c r="I6" s="31" t="str">
        <f t="shared" ref="I6:AN6" si="58">LEFT(TEXT(I5,"ddd"),1)</f>
        <v>M</v>
      </c>
      <c r="J6" s="32" t="str">
        <f t="shared" si="58"/>
        <v>T</v>
      </c>
      <c r="K6" s="32" t="str">
        <f t="shared" si="58"/>
        <v>W</v>
      </c>
      <c r="L6" s="32" t="str">
        <f t="shared" si="58"/>
        <v>T</v>
      </c>
      <c r="M6" s="32" t="str">
        <f t="shared" si="58"/>
        <v>F</v>
      </c>
      <c r="N6" s="32" t="str">
        <f t="shared" si="58"/>
        <v>S</v>
      </c>
      <c r="O6" s="32" t="str">
        <f t="shared" si="58"/>
        <v>S</v>
      </c>
      <c r="P6" s="32" t="str">
        <f t="shared" si="58"/>
        <v>M</v>
      </c>
      <c r="Q6" s="32" t="str">
        <f t="shared" si="58"/>
        <v>T</v>
      </c>
      <c r="R6" s="32" t="str">
        <f t="shared" si="58"/>
        <v>W</v>
      </c>
      <c r="S6" s="32" t="str">
        <f t="shared" si="58"/>
        <v>T</v>
      </c>
      <c r="T6" s="32" t="str">
        <f t="shared" si="58"/>
        <v>F</v>
      </c>
      <c r="U6" s="32" t="str">
        <f t="shared" si="58"/>
        <v>S</v>
      </c>
      <c r="V6" s="32" t="str">
        <f t="shared" si="58"/>
        <v>S</v>
      </c>
      <c r="W6" s="32" t="str">
        <f t="shared" si="58"/>
        <v>M</v>
      </c>
      <c r="X6" s="32" t="str">
        <f t="shared" si="58"/>
        <v>T</v>
      </c>
      <c r="Y6" s="32" t="str">
        <f t="shared" si="58"/>
        <v>W</v>
      </c>
      <c r="Z6" s="32" t="str">
        <f t="shared" si="58"/>
        <v>T</v>
      </c>
      <c r="AA6" s="32" t="str">
        <f t="shared" si="58"/>
        <v>F</v>
      </c>
      <c r="AB6" s="32" t="str">
        <f t="shared" si="58"/>
        <v>S</v>
      </c>
      <c r="AC6" s="32" t="str">
        <f t="shared" si="58"/>
        <v>S</v>
      </c>
      <c r="AD6" s="32" t="str">
        <f t="shared" si="58"/>
        <v>M</v>
      </c>
      <c r="AE6" s="32" t="str">
        <f t="shared" si="58"/>
        <v>T</v>
      </c>
      <c r="AF6" s="32" t="str">
        <f t="shared" si="58"/>
        <v>W</v>
      </c>
      <c r="AG6" s="32" t="str">
        <f t="shared" si="58"/>
        <v>T</v>
      </c>
      <c r="AH6" s="32" t="str">
        <f t="shared" si="58"/>
        <v>F</v>
      </c>
      <c r="AI6" s="32" t="str">
        <f t="shared" si="58"/>
        <v>S</v>
      </c>
      <c r="AJ6" s="32" t="str">
        <f t="shared" si="58"/>
        <v>S</v>
      </c>
      <c r="AK6" s="32" t="str">
        <f t="shared" si="58"/>
        <v>M</v>
      </c>
      <c r="AL6" s="32" t="str">
        <f t="shared" si="58"/>
        <v>T</v>
      </c>
      <c r="AM6" s="32" t="str">
        <f t="shared" si="58"/>
        <v>W</v>
      </c>
      <c r="AN6" s="32" t="str">
        <f t="shared" si="58"/>
        <v>T</v>
      </c>
      <c r="AO6" s="32" t="str">
        <f t="shared" ref="AO6:CZ6" si="59">LEFT(TEXT(AO5,"ddd"),1)</f>
        <v>F</v>
      </c>
      <c r="AP6" s="32" t="str">
        <f t="shared" si="59"/>
        <v>S</v>
      </c>
      <c r="AQ6" s="32" t="str">
        <f t="shared" si="59"/>
        <v>S</v>
      </c>
      <c r="AR6" s="32" t="str">
        <f t="shared" si="59"/>
        <v>M</v>
      </c>
      <c r="AS6" s="32" t="str">
        <f t="shared" si="59"/>
        <v>T</v>
      </c>
      <c r="AT6" s="32" t="str">
        <f t="shared" si="59"/>
        <v>W</v>
      </c>
      <c r="AU6" s="32" t="str">
        <f t="shared" si="59"/>
        <v>T</v>
      </c>
      <c r="AV6" s="32" t="str">
        <f t="shared" si="59"/>
        <v>F</v>
      </c>
      <c r="AW6" s="32" t="str">
        <f t="shared" si="59"/>
        <v>S</v>
      </c>
      <c r="AX6" s="32" t="str">
        <f t="shared" si="59"/>
        <v>S</v>
      </c>
      <c r="AY6" s="32" t="str">
        <f t="shared" si="59"/>
        <v>M</v>
      </c>
      <c r="AZ6" s="32" t="str">
        <f t="shared" si="59"/>
        <v>T</v>
      </c>
      <c r="BA6" s="32" t="str">
        <f t="shared" si="59"/>
        <v>W</v>
      </c>
      <c r="BB6" s="32" t="str">
        <f t="shared" si="59"/>
        <v>T</v>
      </c>
      <c r="BC6" s="32" t="str">
        <f t="shared" si="59"/>
        <v>F</v>
      </c>
      <c r="BD6" s="32" t="str">
        <f t="shared" si="59"/>
        <v>S</v>
      </c>
      <c r="BE6" s="32" t="str">
        <f t="shared" si="59"/>
        <v>S</v>
      </c>
      <c r="BF6" s="32" t="str">
        <f t="shared" si="59"/>
        <v>M</v>
      </c>
      <c r="BG6" s="32" t="str">
        <f t="shared" si="59"/>
        <v>T</v>
      </c>
      <c r="BH6" s="32" t="str">
        <f t="shared" si="59"/>
        <v>W</v>
      </c>
      <c r="BI6" s="32" t="str">
        <f t="shared" si="59"/>
        <v>T</v>
      </c>
      <c r="BJ6" s="32" t="str">
        <f t="shared" si="59"/>
        <v>F</v>
      </c>
      <c r="BK6" s="32" t="str">
        <f t="shared" si="59"/>
        <v>S</v>
      </c>
      <c r="BL6" s="33" t="str">
        <f t="shared" si="59"/>
        <v>S</v>
      </c>
      <c r="BM6" s="33" t="str">
        <f t="shared" si="59"/>
        <v>M</v>
      </c>
      <c r="BN6" s="33" t="str">
        <f t="shared" si="59"/>
        <v>T</v>
      </c>
      <c r="BO6" s="33" t="str">
        <f t="shared" si="59"/>
        <v>W</v>
      </c>
      <c r="BP6" s="33" t="str">
        <f t="shared" si="59"/>
        <v>T</v>
      </c>
      <c r="BQ6" s="33" t="str">
        <f t="shared" si="59"/>
        <v>F</v>
      </c>
      <c r="BR6" s="33" t="str">
        <f t="shared" si="59"/>
        <v>S</v>
      </c>
      <c r="BS6" s="33" t="str">
        <f t="shared" si="59"/>
        <v>S</v>
      </c>
      <c r="BT6" s="33" t="str">
        <f t="shared" si="59"/>
        <v>M</v>
      </c>
      <c r="BU6" s="33" t="str">
        <f t="shared" si="59"/>
        <v>T</v>
      </c>
      <c r="BV6" s="33" t="str">
        <f t="shared" si="59"/>
        <v>W</v>
      </c>
      <c r="BW6" s="33" t="str">
        <f t="shared" si="59"/>
        <v>T</v>
      </c>
      <c r="BX6" s="33" t="str">
        <f t="shared" si="59"/>
        <v>F</v>
      </c>
      <c r="BY6" s="33" t="str">
        <f t="shared" si="59"/>
        <v>S</v>
      </c>
      <c r="BZ6" s="33" t="str">
        <f t="shared" si="59"/>
        <v>S</v>
      </c>
      <c r="CA6" s="33" t="str">
        <f t="shared" si="59"/>
        <v>M</v>
      </c>
      <c r="CB6" s="33" t="str">
        <f t="shared" si="59"/>
        <v>T</v>
      </c>
      <c r="CC6" s="33" t="str">
        <f t="shared" si="59"/>
        <v>W</v>
      </c>
      <c r="CD6" s="33" t="str">
        <f t="shared" si="59"/>
        <v>T</v>
      </c>
      <c r="CE6" s="33" t="str">
        <f t="shared" si="59"/>
        <v>F</v>
      </c>
      <c r="CF6" s="33" t="str">
        <f t="shared" si="59"/>
        <v>S</v>
      </c>
      <c r="CG6" s="33" t="str">
        <f t="shared" si="59"/>
        <v>S</v>
      </c>
      <c r="CH6" s="33" t="str">
        <f t="shared" si="59"/>
        <v>M</v>
      </c>
      <c r="CI6" s="33" t="str">
        <f t="shared" si="59"/>
        <v>T</v>
      </c>
      <c r="CJ6" s="33" t="str">
        <f t="shared" si="59"/>
        <v>W</v>
      </c>
      <c r="CK6" s="33" t="str">
        <f t="shared" si="59"/>
        <v>T</v>
      </c>
      <c r="CL6" s="33" t="str">
        <f t="shared" si="59"/>
        <v>F</v>
      </c>
      <c r="CM6" s="33" t="str">
        <f t="shared" si="59"/>
        <v>S</v>
      </c>
      <c r="CN6" s="33" t="str">
        <f t="shared" si="59"/>
        <v>S</v>
      </c>
      <c r="CO6" s="33" t="str">
        <f t="shared" si="59"/>
        <v>M</v>
      </c>
      <c r="CP6" s="33" t="str">
        <f t="shared" si="59"/>
        <v>T</v>
      </c>
      <c r="CQ6" s="33" t="str">
        <f t="shared" si="59"/>
        <v>W</v>
      </c>
      <c r="CR6" s="33" t="str">
        <f t="shared" si="59"/>
        <v>T</v>
      </c>
      <c r="CS6" s="33" t="str">
        <f t="shared" si="59"/>
        <v>F</v>
      </c>
      <c r="CT6" s="33" t="str">
        <f t="shared" si="59"/>
        <v>S</v>
      </c>
      <c r="CU6" s="33" t="str">
        <f t="shared" si="59"/>
        <v>S</v>
      </c>
      <c r="CV6" s="33" t="str">
        <f t="shared" si="59"/>
        <v>M</v>
      </c>
      <c r="CW6" s="33" t="str">
        <f t="shared" si="59"/>
        <v>T</v>
      </c>
      <c r="CX6" s="33" t="str">
        <f t="shared" si="59"/>
        <v>W</v>
      </c>
      <c r="CY6" s="33" t="str">
        <f t="shared" si="59"/>
        <v>T</v>
      </c>
      <c r="CZ6" s="33" t="str">
        <f t="shared" si="59"/>
        <v>F</v>
      </c>
      <c r="DA6" s="33" t="str">
        <f t="shared" ref="DA6:DI6" si="60">LEFT(TEXT(DA5,"ddd"),1)</f>
        <v>S</v>
      </c>
      <c r="DB6" s="33" t="str">
        <f t="shared" si="60"/>
        <v>S</v>
      </c>
      <c r="DC6" s="33" t="str">
        <f t="shared" si="60"/>
        <v>M</v>
      </c>
      <c r="DD6" s="33" t="str">
        <f t="shared" si="60"/>
        <v>T</v>
      </c>
      <c r="DE6" s="33" t="str">
        <f t="shared" si="60"/>
        <v>W</v>
      </c>
      <c r="DF6" s="33" t="str">
        <f t="shared" si="60"/>
        <v>T</v>
      </c>
      <c r="DG6" s="33" t="str">
        <f t="shared" si="60"/>
        <v>F</v>
      </c>
      <c r="DH6" s="33" t="str">
        <f t="shared" si="60"/>
        <v>S</v>
      </c>
      <c r="DI6" s="33" t="str">
        <f t="shared" si="60"/>
        <v>S</v>
      </c>
    </row>
    <row r="7" spans="1:113" s="25" customFormat="1" ht="30" hidden="1" customHeight="1" thickBot="1" x14ac:dyDescent="0.35">
      <c r="A7" s="13" t="s">
        <v>19</v>
      </c>
      <c r="B7" s="34"/>
      <c r="C7" s="35"/>
      <c r="D7" s="34"/>
      <c r="E7" s="34"/>
      <c r="F7" s="34"/>
      <c r="H7" s="25" t="str">
        <f>IF(OR(ISBLANK(task_start),ISBLANK(task_end)),"",task_end-task_start+1)</f>
        <v/>
      </c>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row>
    <row r="8" spans="1:113" s="38" customFormat="1" ht="30" customHeight="1" thickBot="1" x14ac:dyDescent="0.35">
      <c r="A8" s="14"/>
      <c r="B8" s="108" t="s">
        <v>26</v>
      </c>
      <c r="C8" s="108"/>
      <c r="D8" s="108"/>
      <c r="E8" s="108"/>
      <c r="F8" s="108"/>
      <c r="G8" s="17"/>
      <c r="H8" s="5" t="str">
        <f t="shared" ref="H8:H55" si="61">IF(OR(ISBLANK(task_start),ISBLANK(task_end)),"",task_end-task_start+1)</f>
        <v/>
      </c>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row>
    <row r="9" spans="1:113" s="38" customFormat="1" ht="14.5" thickBot="1" x14ac:dyDescent="0.35">
      <c r="A9" s="14"/>
      <c r="B9" s="102" t="s">
        <v>30</v>
      </c>
      <c r="C9" s="39" t="s">
        <v>24</v>
      </c>
      <c r="D9" s="40">
        <v>0</v>
      </c>
      <c r="E9" s="41">
        <f>Project_Start</f>
        <v>45901</v>
      </c>
      <c r="F9" s="41">
        <f>E9+9</f>
        <v>45910</v>
      </c>
      <c r="G9" s="17"/>
      <c r="H9" s="5">
        <f t="shared" si="61"/>
        <v>10</v>
      </c>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c r="CQ9" s="42"/>
      <c r="CR9" s="42"/>
      <c r="CS9" s="42"/>
      <c r="CT9" s="42"/>
      <c r="CU9" s="42"/>
      <c r="CV9" s="42"/>
      <c r="CW9" s="42"/>
      <c r="CX9" s="42"/>
      <c r="CY9" s="42"/>
      <c r="CZ9" s="42"/>
      <c r="DA9" s="42"/>
      <c r="DB9" s="42"/>
      <c r="DC9" s="42"/>
      <c r="DD9" s="42"/>
      <c r="DE9" s="42"/>
      <c r="DF9" s="42"/>
      <c r="DG9" s="42"/>
      <c r="DH9" s="42"/>
      <c r="DI9" s="42"/>
    </row>
    <row r="10" spans="1:113" s="38" customFormat="1" ht="14.5" thickBot="1" x14ac:dyDescent="0.35">
      <c r="A10" s="14"/>
      <c r="B10" s="103" t="s">
        <v>31</v>
      </c>
      <c r="C10" s="39" t="s">
        <v>24</v>
      </c>
      <c r="D10" s="40">
        <v>0</v>
      </c>
      <c r="E10" s="43">
        <f>E9</f>
        <v>45901</v>
      </c>
      <c r="F10" s="43">
        <f>E10+4</f>
        <v>45905</v>
      </c>
      <c r="G10" s="17"/>
      <c r="H10" s="5">
        <f t="shared" si="61"/>
        <v>5</v>
      </c>
      <c r="I10" s="42"/>
      <c r="J10" s="42"/>
      <c r="K10" s="42"/>
      <c r="L10" s="42"/>
      <c r="M10" s="42"/>
      <c r="N10" s="42"/>
      <c r="O10" s="42"/>
      <c r="P10" s="42"/>
      <c r="Q10" s="42"/>
      <c r="R10" s="42"/>
      <c r="S10" s="42"/>
      <c r="T10" s="42"/>
      <c r="U10" s="44"/>
      <c r="V10" s="44"/>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row>
    <row r="11" spans="1:113" s="38" customFormat="1" ht="14.5" thickBot="1" x14ac:dyDescent="0.35">
      <c r="A11" s="13"/>
      <c r="B11" s="103" t="s">
        <v>32</v>
      </c>
      <c r="C11" s="39" t="s">
        <v>24</v>
      </c>
      <c r="D11" s="40">
        <v>0</v>
      </c>
      <c r="E11" s="43">
        <v>45903</v>
      </c>
      <c r="F11" s="43">
        <f>E11+4</f>
        <v>45907</v>
      </c>
      <c r="G11" s="17"/>
      <c r="H11" s="5">
        <f t="shared" si="61"/>
        <v>5</v>
      </c>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row>
    <row r="12" spans="1:113" s="38" customFormat="1" ht="14.5" thickBot="1" x14ac:dyDescent="0.35">
      <c r="A12" s="13"/>
      <c r="B12" s="103" t="s">
        <v>29</v>
      </c>
      <c r="C12" s="39" t="s">
        <v>24</v>
      </c>
      <c r="D12" s="40">
        <v>0</v>
      </c>
      <c r="E12" s="43">
        <v>45908</v>
      </c>
      <c r="F12" s="43">
        <f>E12+2</f>
        <v>45910</v>
      </c>
      <c r="G12" s="17"/>
      <c r="H12" s="5">
        <f t="shared" si="61"/>
        <v>3</v>
      </c>
      <c r="I12" s="42"/>
      <c r="J12" s="42"/>
      <c r="K12" s="42"/>
      <c r="L12" s="42"/>
      <c r="M12" s="42"/>
      <c r="N12" s="42"/>
      <c r="O12" s="42"/>
      <c r="P12" s="42"/>
      <c r="Q12" s="42"/>
      <c r="R12" s="42"/>
      <c r="S12" s="42"/>
      <c r="T12" s="42"/>
      <c r="U12" s="42"/>
      <c r="V12" s="42"/>
      <c r="W12" s="42"/>
      <c r="X12" s="42"/>
      <c r="Y12" s="44"/>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row>
    <row r="13" spans="1:113" s="38" customFormat="1" ht="14.5" thickBot="1" x14ac:dyDescent="0.35">
      <c r="A13" s="13"/>
      <c r="B13" s="103" t="s">
        <v>27</v>
      </c>
      <c r="C13" s="39" t="s">
        <v>24</v>
      </c>
      <c r="D13" s="40">
        <v>0</v>
      </c>
      <c r="E13" s="43">
        <v>45901</v>
      </c>
      <c r="F13" s="43">
        <f>E13+13</f>
        <v>45914</v>
      </c>
      <c r="G13" s="17"/>
      <c r="H13" s="5">
        <f t="shared" si="61"/>
        <v>14</v>
      </c>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row>
    <row r="14" spans="1:113" s="38" customFormat="1" ht="14.5" thickBot="1" x14ac:dyDescent="0.35">
      <c r="A14" s="13"/>
      <c r="B14" s="103" t="s">
        <v>33</v>
      </c>
      <c r="C14" s="39" t="s">
        <v>24</v>
      </c>
      <c r="D14" s="40">
        <v>0</v>
      </c>
      <c r="E14" s="43">
        <v>45902</v>
      </c>
      <c r="F14" s="43">
        <f>E14+8</f>
        <v>45910</v>
      </c>
      <c r="G14" s="17"/>
      <c r="H14" s="5"/>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row>
    <row r="15" spans="1:113" s="38" customFormat="1" ht="14.5" thickBot="1" x14ac:dyDescent="0.35">
      <c r="A15" s="13"/>
      <c r="B15" s="103" t="s">
        <v>36</v>
      </c>
      <c r="C15" s="39" t="s">
        <v>24</v>
      </c>
      <c r="D15" s="40">
        <v>0</v>
      </c>
      <c r="E15" s="43">
        <v>45908</v>
      </c>
      <c r="F15" s="43">
        <f>E15+6</f>
        <v>45914</v>
      </c>
      <c r="G15" s="17"/>
      <c r="H15" s="5"/>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c r="BP15" s="42"/>
      <c r="BQ15" s="42"/>
      <c r="BR15" s="42"/>
      <c r="BS15" s="42"/>
      <c r="BT15" s="42"/>
      <c r="BU15" s="42"/>
      <c r="BV15" s="42"/>
      <c r="BW15" s="42"/>
      <c r="BX15" s="42"/>
      <c r="BY15" s="42"/>
      <c r="BZ15" s="42"/>
      <c r="CA15" s="42"/>
      <c r="CB15" s="42"/>
      <c r="CC15" s="42"/>
      <c r="CD15" s="42"/>
      <c r="CE15" s="42"/>
      <c r="CF15" s="42"/>
      <c r="CG15" s="42"/>
      <c r="CH15" s="42"/>
      <c r="CI15" s="42"/>
      <c r="CJ15" s="42"/>
      <c r="CK15" s="42"/>
      <c r="CL15" s="42"/>
      <c r="CM15" s="42"/>
      <c r="CN15" s="42"/>
      <c r="CO15" s="42"/>
      <c r="CP15" s="42"/>
      <c r="CQ15" s="42"/>
      <c r="CR15" s="42"/>
      <c r="CS15" s="42"/>
      <c r="CT15" s="42"/>
      <c r="CU15" s="42"/>
      <c r="CV15" s="42"/>
      <c r="CW15" s="42"/>
      <c r="CX15" s="42"/>
      <c r="CY15" s="42"/>
      <c r="CZ15" s="42"/>
      <c r="DA15" s="42"/>
      <c r="DB15" s="42"/>
      <c r="DC15" s="42"/>
      <c r="DD15" s="42"/>
      <c r="DE15" s="42"/>
      <c r="DF15" s="42"/>
      <c r="DG15" s="42"/>
      <c r="DH15" s="42"/>
      <c r="DI15" s="42"/>
    </row>
    <row r="16" spans="1:113" s="38" customFormat="1" ht="14.5" thickBot="1" x14ac:dyDescent="0.35">
      <c r="A16" s="13"/>
      <c r="B16" s="103" t="s">
        <v>28</v>
      </c>
      <c r="C16" s="39" t="s">
        <v>24</v>
      </c>
      <c r="D16" s="40">
        <v>0</v>
      </c>
      <c r="E16" s="43">
        <v>45901</v>
      </c>
      <c r="F16" s="43">
        <f t="shared" ref="F16" si="62">E16+13</f>
        <v>45914</v>
      </c>
      <c r="G16" s="17"/>
      <c r="H16" s="5"/>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c r="CV16" s="42"/>
      <c r="CW16" s="42"/>
      <c r="CX16" s="42"/>
      <c r="CY16" s="42"/>
      <c r="CZ16" s="42"/>
      <c r="DA16" s="42"/>
      <c r="DB16" s="42"/>
      <c r="DC16" s="42"/>
      <c r="DD16" s="42"/>
      <c r="DE16" s="42"/>
      <c r="DF16" s="42"/>
      <c r="DG16" s="42"/>
      <c r="DH16" s="42"/>
      <c r="DI16" s="42"/>
    </row>
    <row r="17" spans="1:113" s="38" customFormat="1" ht="14.5" thickBot="1" x14ac:dyDescent="0.35">
      <c r="A17" s="13"/>
      <c r="B17" s="103" t="s">
        <v>34</v>
      </c>
      <c r="C17" s="39" t="s">
        <v>24</v>
      </c>
      <c r="D17" s="40">
        <v>0</v>
      </c>
      <c r="E17" s="43">
        <v>45901</v>
      </c>
      <c r="F17" s="43">
        <f>E17+6</f>
        <v>45907</v>
      </c>
      <c r="G17" s="17"/>
      <c r="H17" s="5"/>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c r="CV17" s="42"/>
      <c r="CW17" s="42"/>
      <c r="CX17" s="42"/>
      <c r="CY17" s="42"/>
      <c r="CZ17" s="42"/>
      <c r="DA17" s="42"/>
      <c r="DB17" s="42"/>
      <c r="DC17" s="42"/>
      <c r="DD17" s="42"/>
      <c r="DE17" s="42"/>
      <c r="DF17" s="42"/>
      <c r="DG17" s="42"/>
      <c r="DH17" s="42"/>
      <c r="DI17" s="42"/>
    </row>
    <row r="18" spans="1:113" s="38" customFormat="1" ht="14.5" thickBot="1" x14ac:dyDescent="0.35">
      <c r="A18" s="13"/>
      <c r="B18" s="103" t="s">
        <v>35</v>
      </c>
      <c r="C18" s="39" t="s">
        <v>24</v>
      </c>
      <c r="D18" s="40">
        <v>0</v>
      </c>
      <c r="E18" s="43">
        <v>45908</v>
      </c>
      <c r="F18" s="43">
        <f>E18+6</f>
        <v>45914</v>
      </c>
      <c r="G18" s="17"/>
      <c r="H18" s="5"/>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c r="CV18" s="42"/>
      <c r="CW18" s="42"/>
      <c r="CX18" s="42"/>
      <c r="CY18" s="42"/>
      <c r="CZ18" s="42"/>
      <c r="DA18" s="42"/>
      <c r="DB18" s="42"/>
      <c r="DC18" s="42"/>
      <c r="DD18" s="42"/>
      <c r="DE18" s="42"/>
      <c r="DF18" s="42"/>
      <c r="DG18" s="42"/>
      <c r="DH18" s="42"/>
      <c r="DI18" s="42"/>
    </row>
    <row r="19" spans="1:113" s="38" customFormat="1" ht="30" customHeight="1" thickBot="1" x14ac:dyDescent="0.35">
      <c r="A19" s="14"/>
      <c r="B19" s="107" t="s">
        <v>37</v>
      </c>
      <c r="C19" s="107"/>
      <c r="D19" s="107"/>
      <c r="E19" s="107"/>
      <c r="F19" s="107"/>
      <c r="G19" s="17"/>
      <c r="H19" s="5" t="str">
        <f t="shared" si="61"/>
        <v/>
      </c>
    </row>
    <row r="20" spans="1:113" s="38" customFormat="1" ht="14.5" thickBot="1" x14ac:dyDescent="0.35">
      <c r="A20" s="14"/>
      <c r="B20" s="45" t="s">
        <v>38</v>
      </c>
      <c r="C20" s="46" t="s">
        <v>24</v>
      </c>
      <c r="D20" s="47">
        <v>0.5</v>
      </c>
      <c r="E20" s="48">
        <v>45908</v>
      </c>
      <c r="F20" s="48">
        <v>45949</v>
      </c>
      <c r="G20" s="17"/>
      <c r="H20" s="5">
        <f t="shared" si="61"/>
        <v>42</v>
      </c>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row>
    <row r="21" spans="1:113" s="38" customFormat="1" ht="14.5" thickBot="1" x14ac:dyDescent="0.35">
      <c r="A21" s="13"/>
      <c r="B21" s="45" t="s">
        <v>50</v>
      </c>
      <c r="C21" s="46" t="s">
        <v>24</v>
      </c>
      <c r="D21" s="47">
        <v>0.5</v>
      </c>
      <c r="E21" s="48">
        <v>45908</v>
      </c>
      <c r="F21" s="48">
        <v>45921</v>
      </c>
      <c r="G21" s="17"/>
      <c r="H21" s="5">
        <f t="shared" si="61"/>
        <v>14</v>
      </c>
      <c r="I21" s="42"/>
      <c r="J21" s="42"/>
      <c r="K21" s="42"/>
      <c r="L21" s="42"/>
      <c r="M21" s="42"/>
      <c r="N21" s="42"/>
      <c r="O21" s="42"/>
      <c r="P21" s="42"/>
      <c r="Q21" s="42"/>
      <c r="R21" s="42"/>
      <c r="S21" s="42"/>
      <c r="T21" s="42"/>
      <c r="U21" s="44"/>
      <c r="V21" s="44"/>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row>
    <row r="22" spans="1:113" s="38" customFormat="1" ht="14.5" thickBot="1" x14ac:dyDescent="0.35">
      <c r="A22" s="13"/>
      <c r="B22" s="45" t="s">
        <v>51</v>
      </c>
      <c r="C22" s="46" t="s">
        <v>24</v>
      </c>
      <c r="D22" s="47">
        <v>0.5</v>
      </c>
      <c r="E22" s="48">
        <v>45915</v>
      </c>
      <c r="F22" s="48">
        <v>45935</v>
      </c>
      <c r="G22" s="17"/>
      <c r="H22" s="5">
        <f t="shared" si="61"/>
        <v>21</v>
      </c>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row>
    <row r="23" spans="1:113" s="38" customFormat="1" ht="14.5" thickBot="1" x14ac:dyDescent="0.35">
      <c r="A23" s="13"/>
      <c r="B23" s="45" t="s">
        <v>52</v>
      </c>
      <c r="C23" s="46"/>
      <c r="D23" s="47">
        <v>0.5</v>
      </c>
      <c r="E23" s="48">
        <v>45922</v>
      </c>
      <c r="F23" s="48">
        <v>45942</v>
      </c>
      <c r="G23" s="17"/>
      <c r="H23" s="5"/>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row>
    <row r="24" spans="1:113" s="38" customFormat="1" ht="14.5" thickBot="1" x14ac:dyDescent="0.35">
      <c r="A24" s="13"/>
      <c r="B24" s="45" t="s">
        <v>53</v>
      </c>
      <c r="C24" s="46"/>
      <c r="D24" s="47">
        <v>0.5</v>
      </c>
      <c r="E24" s="48">
        <v>45936</v>
      </c>
      <c r="F24" s="48">
        <v>45949</v>
      </c>
      <c r="G24" s="17"/>
      <c r="H24" s="5"/>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row>
    <row r="25" spans="1:113" s="38" customFormat="1" ht="14.5" thickBot="1" x14ac:dyDescent="0.35">
      <c r="A25" s="13"/>
      <c r="B25" s="45" t="s">
        <v>54</v>
      </c>
      <c r="C25" s="46"/>
      <c r="D25" s="47">
        <v>0.5</v>
      </c>
      <c r="E25" s="48">
        <v>45943</v>
      </c>
      <c r="F25" s="48">
        <v>45949</v>
      </c>
      <c r="G25" s="17"/>
      <c r="H25" s="5"/>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2"/>
      <c r="BR25" s="42"/>
      <c r="BS25" s="42"/>
      <c r="BT25" s="42"/>
      <c r="BU25" s="42"/>
      <c r="BV25" s="42"/>
      <c r="BW25" s="42"/>
      <c r="BX25" s="42"/>
      <c r="BY25" s="42"/>
      <c r="BZ25" s="42"/>
      <c r="CA25" s="42"/>
      <c r="CB25" s="42"/>
      <c r="CC25" s="42"/>
      <c r="CD25" s="42"/>
      <c r="CE25" s="42"/>
      <c r="CF25" s="42"/>
      <c r="CG25" s="42"/>
      <c r="CH25" s="42"/>
      <c r="CI25" s="42"/>
      <c r="CJ25" s="42"/>
      <c r="CK25" s="42"/>
      <c r="CL25" s="42"/>
      <c r="CM25" s="42"/>
      <c r="CN25" s="42"/>
      <c r="CO25" s="42"/>
      <c r="CP25" s="42"/>
      <c r="CQ25" s="42"/>
      <c r="CR25" s="42"/>
      <c r="CS25" s="42"/>
      <c r="CT25" s="42"/>
      <c r="CU25" s="42"/>
      <c r="CV25" s="42"/>
      <c r="CW25" s="42"/>
      <c r="CX25" s="42"/>
      <c r="CY25" s="42"/>
      <c r="CZ25" s="42"/>
      <c r="DA25" s="42"/>
      <c r="DB25" s="42"/>
      <c r="DC25" s="42"/>
      <c r="DD25" s="42"/>
      <c r="DE25" s="42"/>
      <c r="DF25" s="42"/>
      <c r="DG25" s="42"/>
      <c r="DH25" s="42"/>
      <c r="DI25" s="42"/>
    </row>
    <row r="26" spans="1:113" s="38" customFormat="1" ht="14.5" thickBot="1" x14ac:dyDescent="0.35">
      <c r="A26" s="13"/>
      <c r="B26" s="45" t="s">
        <v>39</v>
      </c>
      <c r="C26" s="46"/>
      <c r="D26" s="47">
        <v>0.5</v>
      </c>
      <c r="E26" s="48">
        <v>45922</v>
      </c>
      <c r="F26" s="48">
        <v>45949</v>
      </c>
      <c r="G26" s="17"/>
      <c r="H26" s="5"/>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2"/>
      <c r="BR26" s="42"/>
      <c r="BS26" s="42"/>
      <c r="BT26" s="42"/>
      <c r="BU26" s="42"/>
      <c r="BV26" s="42"/>
      <c r="BW26" s="42"/>
      <c r="BX26" s="42"/>
      <c r="BY26" s="42"/>
      <c r="BZ26" s="42"/>
      <c r="CA26" s="42"/>
      <c r="CB26" s="42"/>
      <c r="CC26" s="42"/>
      <c r="CD26" s="42"/>
      <c r="CE26" s="42"/>
      <c r="CF26" s="42"/>
      <c r="CG26" s="42"/>
      <c r="CH26" s="42"/>
      <c r="CI26" s="42"/>
      <c r="CJ26" s="42"/>
      <c r="CK26" s="42"/>
      <c r="CL26" s="42"/>
      <c r="CM26" s="42"/>
      <c r="CN26" s="42"/>
      <c r="CO26" s="42"/>
      <c r="CP26" s="42"/>
      <c r="CQ26" s="42"/>
      <c r="CR26" s="42"/>
      <c r="CS26" s="42"/>
      <c r="CT26" s="42"/>
      <c r="CU26" s="42"/>
      <c r="CV26" s="42"/>
      <c r="CW26" s="42"/>
      <c r="CX26" s="42"/>
      <c r="CY26" s="42"/>
      <c r="CZ26" s="42"/>
      <c r="DA26" s="42"/>
      <c r="DB26" s="42"/>
      <c r="DC26" s="42"/>
      <c r="DD26" s="42"/>
      <c r="DE26" s="42"/>
      <c r="DF26" s="42"/>
      <c r="DG26" s="42"/>
      <c r="DH26" s="42"/>
      <c r="DI26" s="42"/>
    </row>
    <row r="27" spans="1:113" s="38" customFormat="1" ht="14.5" thickBot="1" x14ac:dyDescent="0.35">
      <c r="A27" s="13"/>
      <c r="B27" s="45" t="s">
        <v>55</v>
      </c>
      <c r="C27" s="46"/>
      <c r="D27" s="47">
        <v>0.5</v>
      </c>
      <c r="E27" s="48">
        <v>45922</v>
      </c>
      <c r="F27" s="48">
        <v>45928</v>
      </c>
      <c r="G27" s="17"/>
      <c r="H27" s="5"/>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row>
    <row r="28" spans="1:113" s="38" customFormat="1" ht="14.5" thickBot="1" x14ac:dyDescent="0.35">
      <c r="A28" s="13"/>
      <c r="B28" s="45" t="s">
        <v>56</v>
      </c>
      <c r="C28" s="46" t="s">
        <v>24</v>
      </c>
      <c r="D28" s="47">
        <v>0.5</v>
      </c>
      <c r="E28" s="48">
        <v>45929</v>
      </c>
      <c r="F28" s="48">
        <v>45942</v>
      </c>
      <c r="G28" s="17"/>
      <c r="H28" s="5">
        <f t="shared" si="61"/>
        <v>14</v>
      </c>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row>
    <row r="29" spans="1:113" s="38" customFormat="1" ht="14.5" thickBot="1" x14ac:dyDescent="0.35">
      <c r="A29" s="13"/>
      <c r="B29" s="45" t="s">
        <v>57</v>
      </c>
      <c r="C29" s="46"/>
      <c r="D29" s="47">
        <v>0.5</v>
      </c>
      <c r="E29" s="48">
        <v>45936</v>
      </c>
      <c r="F29" s="48">
        <v>45949</v>
      </c>
      <c r="G29" s="17"/>
      <c r="H29" s="5"/>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c r="BN29" s="42"/>
      <c r="BO29" s="42"/>
      <c r="BP29" s="42"/>
      <c r="BQ29" s="42"/>
      <c r="BR29" s="42"/>
      <c r="BS29" s="42"/>
      <c r="BT29" s="42"/>
      <c r="BU29" s="42"/>
      <c r="BV29" s="42"/>
      <c r="BW29" s="42"/>
      <c r="BX29" s="42"/>
      <c r="BY29" s="42"/>
      <c r="BZ29" s="42"/>
      <c r="CA29" s="42"/>
      <c r="CB29" s="42"/>
      <c r="CC29" s="42"/>
      <c r="CD29" s="42"/>
      <c r="CE29" s="42"/>
      <c r="CF29" s="42"/>
      <c r="CG29" s="42"/>
      <c r="CH29" s="42"/>
      <c r="CI29" s="42"/>
      <c r="CJ29" s="42"/>
      <c r="CK29" s="42"/>
      <c r="CL29" s="42"/>
      <c r="CM29" s="42"/>
      <c r="CN29" s="42"/>
      <c r="CO29" s="42"/>
      <c r="CP29" s="42"/>
      <c r="CQ29" s="42"/>
      <c r="CR29" s="42"/>
      <c r="CS29" s="42"/>
      <c r="CT29" s="42"/>
      <c r="CU29" s="42"/>
      <c r="CV29" s="42"/>
      <c r="CW29" s="42"/>
      <c r="CX29" s="42"/>
      <c r="CY29" s="42"/>
      <c r="CZ29" s="42"/>
      <c r="DA29" s="42"/>
      <c r="DB29" s="42"/>
      <c r="DC29" s="42"/>
      <c r="DD29" s="42"/>
      <c r="DE29" s="42"/>
      <c r="DF29" s="42"/>
      <c r="DG29" s="42"/>
      <c r="DH29" s="42"/>
      <c r="DI29" s="42"/>
    </row>
    <row r="30" spans="1:113" s="38" customFormat="1" ht="14.5" thickBot="1" x14ac:dyDescent="0.35">
      <c r="A30" s="13"/>
      <c r="B30" s="45" t="s">
        <v>58</v>
      </c>
      <c r="C30" s="46"/>
      <c r="D30" s="47">
        <v>0.5</v>
      </c>
      <c r="E30" s="48">
        <v>45943</v>
      </c>
      <c r="F30" s="48">
        <v>45949</v>
      </c>
      <c r="G30" s="17"/>
      <c r="H30" s="5"/>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2"/>
      <c r="BP30" s="42"/>
      <c r="BQ30" s="42"/>
      <c r="BR30" s="42"/>
      <c r="BS30" s="42"/>
      <c r="BT30" s="42"/>
      <c r="BU30" s="42"/>
      <c r="BV30" s="42"/>
      <c r="BW30" s="42"/>
      <c r="BX30" s="42"/>
      <c r="BY30" s="42"/>
      <c r="BZ30" s="42"/>
      <c r="CA30" s="42"/>
      <c r="CB30" s="42"/>
      <c r="CC30" s="42"/>
      <c r="CD30" s="42"/>
      <c r="CE30" s="42"/>
      <c r="CF30" s="42"/>
      <c r="CG30" s="42"/>
      <c r="CH30" s="42"/>
      <c r="CI30" s="42"/>
      <c r="CJ30" s="42"/>
      <c r="CK30" s="42"/>
      <c r="CL30" s="42"/>
      <c r="CM30" s="42"/>
      <c r="CN30" s="42"/>
      <c r="CO30" s="42"/>
      <c r="CP30" s="42"/>
      <c r="CQ30" s="42"/>
      <c r="CR30" s="42"/>
      <c r="CS30" s="42"/>
      <c r="CT30" s="42"/>
      <c r="CU30" s="42"/>
      <c r="CV30" s="42"/>
      <c r="CW30" s="42"/>
      <c r="CX30" s="42"/>
      <c r="CY30" s="42"/>
      <c r="CZ30" s="42"/>
      <c r="DA30" s="42"/>
      <c r="DB30" s="42"/>
      <c r="DC30" s="42"/>
      <c r="DD30" s="42"/>
      <c r="DE30" s="42"/>
      <c r="DF30" s="42"/>
      <c r="DG30" s="42"/>
      <c r="DH30" s="42"/>
      <c r="DI30" s="42"/>
    </row>
    <row r="31" spans="1:113" s="38" customFormat="1" ht="30" customHeight="1" thickBot="1" x14ac:dyDescent="0.35">
      <c r="A31" s="13"/>
      <c r="B31" s="49" t="s">
        <v>40</v>
      </c>
      <c r="C31" s="50"/>
      <c r="D31" s="51"/>
      <c r="E31" s="52"/>
      <c r="F31" s="53"/>
      <c r="G31" s="17"/>
      <c r="H31" s="5" t="str">
        <f t="shared" si="61"/>
        <v/>
      </c>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4"/>
      <c r="BH31" s="54"/>
      <c r="BI31" s="54"/>
      <c r="BJ31" s="54"/>
      <c r="BK31" s="54"/>
      <c r="BL31" s="54"/>
    </row>
    <row r="32" spans="1:113" s="38" customFormat="1" ht="14.5" thickBot="1" x14ac:dyDescent="0.35">
      <c r="A32" s="13"/>
      <c r="B32" s="55" t="s">
        <v>41</v>
      </c>
      <c r="C32" s="56" t="s">
        <v>24</v>
      </c>
      <c r="D32" s="57">
        <v>0.5</v>
      </c>
      <c r="E32" s="58">
        <v>45943</v>
      </c>
      <c r="F32" s="58">
        <v>45956</v>
      </c>
      <c r="G32" s="17"/>
      <c r="H32" s="5">
        <f t="shared" si="61"/>
        <v>14</v>
      </c>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c r="BN32" s="42"/>
      <c r="BO32" s="42"/>
      <c r="BP32" s="42"/>
      <c r="BQ32" s="42"/>
      <c r="BR32" s="42"/>
      <c r="BS32" s="42"/>
      <c r="BT32" s="42"/>
      <c r="BU32" s="42"/>
      <c r="BV32" s="42"/>
      <c r="BW32" s="42"/>
      <c r="BX32" s="42"/>
      <c r="BY32" s="42"/>
      <c r="BZ32" s="42"/>
      <c r="CA32" s="42"/>
      <c r="CB32" s="42"/>
      <c r="CC32" s="42"/>
      <c r="CD32" s="42"/>
      <c r="CE32" s="42"/>
      <c r="CF32" s="42"/>
      <c r="CG32" s="42"/>
      <c r="CH32" s="42"/>
      <c r="CI32" s="42"/>
      <c r="CJ32" s="42"/>
      <c r="CK32" s="42"/>
      <c r="CL32" s="42"/>
      <c r="CM32" s="42"/>
      <c r="CN32" s="42"/>
      <c r="CO32" s="42"/>
      <c r="CP32" s="42"/>
      <c r="CQ32" s="42"/>
      <c r="CR32" s="42"/>
      <c r="CS32" s="42"/>
      <c r="CT32" s="42"/>
      <c r="CU32" s="42"/>
      <c r="CV32" s="42"/>
      <c r="CW32" s="42"/>
      <c r="CX32" s="42"/>
      <c r="CY32" s="42"/>
      <c r="CZ32" s="42"/>
      <c r="DA32" s="42"/>
      <c r="DB32" s="42"/>
      <c r="DC32" s="42"/>
      <c r="DD32" s="42"/>
      <c r="DE32" s="42"/>
      <c r="DF32" s="42"/>
      <c r="DG32" s="42"/>
      <c r="DH32" s="42"/>
      <c r="DI32" s="42"/>
    </row>
    <row r="33" spans="1:113" s="38" customFormat="1" ht="14.5" thickBot="1" x14ac:dyDescent="0.35">
      <c r="A33" s="13"/>
      <c r="B33" s="55" t="s">
        <v>59</v>
      </c>
      <c r="C33" s="56"/>
      <c r="D33" s="57">
        <v>0.5</v>
      </c>
      <c r="E33" s="58">
        <v>45943</v>
      </c>
      <c r="F33" s="58">
        <v>45949</v>
      </c>
      <c r="G33" s="17"/>
      <c r="H33" s="5"/>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c r="BN33" s="42"/>
      <c r="BO33" s="42"/>
      <c r="BP33" s="42"/>
      <c r="BQ33" s="42"/>
      <c r="BR33" s="42"/>
      <c r="BS33" s="42"/>
      <c r="BT33" s="42"/>
      <c r="BU33" s="42"/>
      <c r="BV33" s="42"/>
      <c r="BW33" s="42"/>
      <c r="BX33" s="42"/>
      <c r="BY33" s="42"/>
      <c r="BZ33" s="42"/>
      <c r="CA33" s="42"/>
      <c r="CB33" s="42"/>
      <c r="CC33" s="42"/>
      <c r="CD33" s="42"/>
      <c r="CE33" s="42"/>
      <c r="CF33" s="42"/>
      <c r="CG33" s="42"/>
      <c r="CH33" s="42"/>
      <c r="CI33" s="42"/>
      <c r="CJ33" s="42"/>
      <c r="CK33" s="42"/>
      <c r="CL33" s="42"/>
      <c r="CM33" s="42"/>
      <c r="CN33" s="42"/>
      <c r="CO33" s="42"/>
      <c r="CP33" s="42"/>
      <c r="CQ33" s="42"/>
      <c r="CR33" s="42"/>
      <c r="CS33" s="42"/>
      <c r="CT33" s="42"/>
      <c r="CU33" s="42"/>
      <c r="CV33" s="42"/>
      <c r="CW33" s="42"/>
      <c r="CX33" s="42"/>
      <c r="CY33" s="42"/>
      <c r="CZ33" s="42"/>
      <c r="DA33" s="42"/>
      <c r="DB33" s="42"/>
      <c r="DC33" s="42"/>
      <c r="DD33" s="42"/>
      <c r="DE33" s="42"/>
      <c r="DF33" s="42"/>
      <c r="DG33" s="42"/>
      <c r="DH33" s="42"/>
      <c r="DI33" s="42"/>
    </row>
    <row r="34" spans="1:113" s="38" customFormat="1" ht="14.5" thickBot="1" x14ac:dyDescent="0.35">
      <c r="A34" s="13"/>
      <c r="B34" s="109" t="s">
        <v>60</v>
      </c>
      <c r="C34" s="56"/>
      <c r="D34" s="57">
        <v>0.5</v>
      </c>
      <c r="E34" s="58">
        <v>45950</v>
      </c>
      <c r="F34" s="58">
        <v>45956</v>
      </c>
      <c r="G34" s="17"/>
      <c r="H34" s="5"/>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c r="BN34" s="42"/>
      <c r="BO34" s="42"/>
      <c r="BP34" s="42"/>
      <c r="BQ34" s="42"/>
      <c r="BR34" s="42"/>
      <c r="BS34" s="42"/>
      <c r="BT34" s="42"/>
      <c r="BU34" s="42"/>
      <c r="BV34" s="42"/>
      <c r="BW34" s="42"/>
      <c r="BX34" s="42"/>
      <c r="BY34" s="42"/>
      <c r="BZ34" s="42"/>
      <c r="CA34" s="42"/>
      <c r="CB34" s="42"/>
      <c r="CC34" s="42"/>
      <c r="CD34" s="42"/>
      <c r="CE34" s="42"/>
      <c r="CF34" s="42"/>
      <c r="CG34" s="42"/>
      <c r="CH34" s="42"/>
      <c r="CI34" s="42"/>
      <c r="CJ34" s="42"/>
      <c r="CK34" s="42"/>
      <c r="CL34" s="42"/>
      <c r="CM34" s="42"/>
      <c r="CN34" s="42"/>
      <c r="CO34" s="42"/>
      <c r="CP34" s="42"/>
      <c r="CQ34" s="42"/>
      <c r="CR34" s="42"/>
      <c r="CS34" s="42"/>
      <c r="CT34" s="42"/>
      <c r="CU34" s="42"/>
      <c r="CV34" s="42"/>
      <c r="CW34" s="42"/>
      <c r="CX34" s="42"/>
      <c r="CY34" s="42"/>
      <c r="CZ34" s="42"/>
      <c r="DA34" s="42"/>
      <c r="DB34" s="42"/>
      <c r="DC34" s="42"/>
      <c r="DD34" s="42"/>
      <c r="DE34" s="42"/>
      <c r="DF34" s="42"/>
      <c r="DG34" s="42"/>
      <c r="DH34" s="42"/>
      <c r="DI34" s="42"/>
    </row>
    <row r="35" spans="1:113" s="38" customFormat="1" ht="14.5" thickBot="1" x14ac:dyDescent="0.35">
      <c r="A35" s="13"/>
      <c r="B35" s="55" t="s">
        <v>42</v>
      </c>
      <c r="C35" s="56"/>
      <c r="D35" s="57">
        <v>0.5</v>
      </c>
      <c r="E35" s="58">
        <v>45950</v>
      </c>
      <c r="F35" s="58">
        <v>45970</v>
      </c>
      <c r="G35" s="17"/>
      <c r="H35" s="5"/>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c r="BO35" s="42"/>
      <c r="BP35" s="42"/>
      <c r="BQ35" s="42"/>
      <c r="BR35" s="42"/>
      <c r="BS35" s="42"/>
      <c r="BT35" s="42"/>
      <c r="BU35" s="42"/>
      <c r="BV35" s="42"/>
      <c r="BW35" s="42"/>
      <c r="BX35" s="42"/>
      <c r="BY35" s="42"/>
      <c r="BZ35" s="42"/>
      <c r="CA35" s="42"/>
      <c r="CB35" s="42"/>
      <c r="CC35" s="42"/>
      <c r="CD35" s="42"/>
      <c r="CE35" s="42"/>
      <c r="CF35" s="42"/>
      <c r="CG35" s="42"/>
      <c r="CH35" s="42"/>
      <c r="CI35" s="42"/>
      <c r="CJ35" s="42"/>
      <c r="CK35" s="42"/>
      <c r="CL35" s="42"/>
      <c r="CM35" s="42"/>
      <c r="CN35" s="42"/>
      <c r="CO35" s="42"/>
      <c r="CP35" s="42"/>
      <c r="CQ35" s="42"/>
      <c r="CR35" s="42"/>
      <c r="CS35" s="42"/>
      <c r="CT35" s="42"/>
      <c r="CU35" s="42"/>
      <c r="CV35" s="42"/>
      <c r="CW35" s="42"/>
      <c r="CX35" s="42"/>
      <c r="CY35" s="42"/>
      <c r="CZ35" s="42"/>
      <c r="DA35" s="42"/>
      <c r="DB35" s="42"/>
      <c r="DC35" s="42"/>
      <c r="DD35" s="42"/>
      <c r="DE35" s="42"/>
      <c r="DF35" s="42"/>
      <c r="DG35" s="42"/>
      <c r="DH35" s="42"/>
      <c r="DI35" s="42"/>
    </row>
    <row r="36" spans="1:113" s="38" customFormat="1" ht="14.5" thickBot="1" x14ac:dyDescent="0.35">
      <c r="A36" s="13"/>
      <c r="B36" s="55" t="s">
        <v>61</v>
      </c>
      <c r="C36" s="56"/>
      <c r="D36" s="57">
        <v>0.5</v>
      </c>
      <c r="E36" s="58">
        <v>45950</v>
      </c>
      <c r="F36" s="58">
        <v>45963</v>
      </c>
      <c r="G36" s="17"/>
      <c r="H36" s="5"/>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c r="CV36" s="42"/>
      <c r="CW36" s="42"/>
      <c r="CX36" s="42"/>
      <c r="CY36" s="42"/>
      <c r="CZ36" s="42"/>
      <c r="DA36" s="42"/>
      <c r="DB36" s="42"/>
      <c r="DC36" s="42"/>
      <c r="DD36" s="42"/>
      <c r="DE36" s="42"/>
      <c r="DF36" s="42"/>
      <c r="DG36" s="42"/>
      <c r="DH36" s="42"/>
      <c r="DI36" s="42"/>
    </row>
    <row r="37" spans="1:113" s="38" customFormat="1" ht="14.5" thickBot="1" x14ac:dyDescent="0.35">
      <c r="A37" s="13"/>
      <c r="B37" s="55" t="s">
        <v>62</v>
      </c>
      <c r="C37" s="56"/>
      <c r="D37" s="57">
        <v>0.5</v>
      </c>
      <c r="E37" s="58">
        <v>45957</v>
      </c>
      <c r="F37" s="58">
        <v>45970</v>
      </c>
      <c r="G37" s="17"/>
      <c r="H37" s="5"/>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c r="CV37" s="42"/>
      <c r="CW37" s="42"/>
      <c r="CX37" s="42"/>
      <c r="CY37" s="42"/>
      <c r="CZ37" s="42"/>
      <c r="DA37" s="42"/>
      <c r="DB37" s="42"/>
      <c r="DC37" s="42"/>
      <c r="DD37" s="42"/>
      <c r="DE37" s="42"/>
      <c r="DF37" s="42"/>
      <c r="DG37" s="42"/>
      <c r="DH37" s="42"/>
      <c r="DI37" s="42"/>
    </row>
    <row r="38" spans="1:113" s="38" customFormat="1" ht="14.5" thickBot="1" x14ac:dyDescent="0.35">
      <c r="A38" s="13"/>
      <c r="B38" s="55" t="s">
        <v>43</v>
      </c>
      <c r="C38" s="56"/>
      <c r="D38" s="57">
        <v>0.5</v>
      </c>
      <c r="E38" s="58">
        <v>45957</v>
      </c>
      <c r="F38" s="58">
        <v>45977</v>
      </c>
      <c r="G38" s="17"/>
      <c r="H38" s="5"/>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c r="CV38" s="42"/>
      <c r="CW38" s="42"/>
      <c r="CX38" s="42"/>
      <c r="CY38" s="42"/>
      <c r="CZ38" s="42"/>
      <c r="DA38" s="42"/>
      <c r="DB38" s="42"/>
      <c r="DC38" s="42"/>
      <c r="DD38" s="42"/>
      <c r="DE38" s="42"/>
      <c r="DF38" s="42"/>
      <c r="DG38" s="42"/>
      <c r="DH38" s="42"/>
      <c r="DI38" s="42"/>
    </row>
    <row r="39" spans="1:113" s="38" customFormat="1" ht="14.5" thickBot="1" x14ac:dyDescent="0.35">
      <c r="A39" s="13"/>
      <c r="B39" s="55" t="s">
        <v>63</v>
      </c>
      <c r="C39" s="56"/>
      <c r="D39" s="57">
        <v>0.5</v>
      </c>
      <c r="E39" s="58">
        <v>45957</v>
      </c>
      <c r="F39" s="58">
        <v>45970</v>
      </c>
      <c r="G39" s="17"/>
      <c r="H39" s="5"/>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c r="CV39" s="42"/>
      <c r="CW39" s="42"/>
      <c r="CX39" s="42"/>
      <c r="CY39" s="42"/>
      <c r="CZ39" s="42"/>
      <c r="DA39" s="42"/>
      <c r="DB39" s="42"/>
      <c r="DC39" s="42"/>
      <c r="DD39" s="42"/>
      <c r="DE39" s="42"/>
      <c r="DF39" s="42"/>
      <c r="DG39" s="42"/>
      <c r="DH39" s="42"/>
      <c r="DI39" s="42"/>
    </row>
    <row r="40" spans="1:113" s="38" customFormat="1" ht="14.5" thickBot="1" x14ac:dyDescent="0.35">
      <c r="A40" s="13"/>
      <c r="B40" s="55" t="s">
        <v>64</v>
      </c>
      <c r="C40" s="56"/>
      <c r="D40" s="57">
        <v>0.5</v>
      </c>
      <c r="E40" s="58">
        <v>45971</v>
      </c>
      <c r="F40" s="58">
        <v>45977</v>
      </c>
      <c r="G40" s="17"/>
      <c r="H40" s="5"/>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c r="CV40" s="42"/>
      <c r="CW40" s="42"/>
      <c r="CX40" s="42"/>
      <c r="CY40" s="42"/>
      <c r="CZ40" s="42"/>
      <c r="DA40" s="42"/>
      <c r="DB40" s="42"/>
      <c r="DC40" s="42"/>
      <c r="DD40" s="42"/>
      <c r="DE40" s="42"/>
      <c r="DF40" s="42"/>
      <c r="DG40" s="42"/>
      <c r="DH40" s="42"/>
      <c r="DI40" s="42"/>
    </row>
    <row r="41" spans="1:113" s="38" customFormat="1" ht="30" customHeight="1" thickBot="1" x14ac:dyDescent="0.35">
      <c r="A41" s="13"/>
      <c r="B41" s="59" t="s">
        <v>46</v>
      </c>
      <c r="C41" s="60"/>
      <c r="D41" s="61"/>
      <c r="E41" s="62"/>
      <c r="F41" s="63"/>
      <c r="G41" s="17"/>
      <c r="H41" s="5" t="str">
        <f t="shared" si="61"/>
        <v/>
      </c>
      <c r="I41" s="64"/>
      <c r="J41" s="64"/>
      <c r="K41" s="64"/>
      <c r="L41" s="64"/>
      <c r="M41" s="64"/>
      <c r="N41" s="64"/>
      <c r="O41" s="64"/>
      <c r="P41" s="64"/>
      <c r="Q41" s="64"/>
      <c r="R41" s="64"/>
      <c r="S41" s="64"/>
      <c r="T41" s="64"/>
      <c r="U41" s="64"/>
      <c r="V41" s="64"/>
      <c r="W41" s="64"/>
      <c r="X41" s="64"/>
      <c r="Y41" s="64"/>
      <c r="Z41" s="64"/>
      <c r="AA41" s="64"/>
      <c r="AB41" s="64"/>
      <c r="AC41" s="64"/>
      <c r="AD41" s="64"/>
      <c r="AE41" s="64"/>
      <c r="AF41" s="64"/>
      <c r="AG41" s="64"/>
      <c r="AH41" s="64"/>
      <c r="AI41" s="64"/>
      <c r="AJ41" s="64"/>
      <c r="AK41" s="64"/>
      <c r="AL41" s="64"/>
      <c r="AM41" s="64"/>
      <c r="AN41" s="64"/>
      <c r="AO41" s="64"/>
      <c r="AP41" s="64"/>
      <c r="AQ41" s="64"/>
      <c r="AR41" s="64"/>
      <c r="AS41" s="64"/>
      <c r="AT41" s="64"/>
      <c r="AU41" s="64"/>
      <c r="AV41" s="64"/>
      <c r="AW41" s="64"/>
      <c r="AX41" s="64"/>
      <c r="AY41" s="64"/>
      <c r="AZ41" s="64"/>
      <c r="BA41" s="64"/>
      <c r="BB41" s="64"/>
      <c r="BC41" s="64"/>
      <c r="BD41" s="64"/>
      <c r="BE41" s="64"/>
      <c r="BF41" s="64"/>
      <c r="BG41" s="64"/>
      <c r="BH41" s="64"/>
      <c r="BI41" s="64"/>
      <c r="BJ41" s="64"/>
      <c r="BK41" s="64"/>
      <c r="BL41" s="64"/>
    </row>
    <row r="42" spans="1:113" s="38" customFormat="1" ht="14.5" thickBot="1" x14ac:dyDescent="0.35">
      <c r="A42" s="13"/>
      <c r="B42" s="65" t="s">
        <v>47</v>
      </c>
      <c r="C42" s="66" t="s">
        <v>24</v>
      </c>
      <c r="D42" s="67">
        <v>0.25</v>
      </c>
      <c r="E42" s="68">
        <v>45915</v>
      </c>
      <c r="F42" s="68">
        <v>45984</v>
      </c>
      <c r="G42" s="17"/>
      <c r="H42" s="5">
        <f t="shared" si="61"/>
        <v>70</v>
      </c>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c r="CV42" s="42"/>
      <c r="CW42" s="42"/>
      <c r="CX42" s="42"/>
      <c r="CY42" s="42"/>
      <c r="CZ42" s="42"/>
      <c r="DA42" s="42"/>
      <c r="DB42" s="42"/>
      <c r="DC42" s="42"/>
      <c r="DD42" s="42"/>
      <c r="DE42" s="42"/>
      <c r="DF42" s="42"/>
      <c r="DG42" s="42"/>
      <c r="DH42" s="42"/>
      <c r="DI42" s="42"/>
    </row>
    <row r="43" spans="1:113" s="38" customFormat="1" ht="14.5" thickBot="1" x14ac:dyDescent="0.35">
      <c r="A43" s="13"/>
      <c r="B43" s="65" t="s">
        <v>65</v>
      </c>
      <c r="C43" s="66" t="s">
        <v>24</v>
      </c>
      <c r="D43" s="67">
        <v>0.25</v>
      </c>
      <c r="E43" s="68">
        <v>45915</v>
      </c>
      <c r="F43" s="68">
        <v>45928</v>
      </c>
      <c r="G43" s="17"/>
      <c r="H43" s="5">
        <f t="shared" si="61"/>
        <v>14</v>
      </c>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c r="CV43" s="42"/>
      <c r="CW43" s="42"/>
      <c r="CX43" s="42"/>
      <c r="CY43" s="42"/>
      <c r="CZ43" s="42"/>
      <c r="DA43" s="42"/>
      <c r="DB43" s="42"/>
      <c r="DC43" s="42"/>
      <c r="DD43" s="42"/>
      <c r="DE43" s="42"/>
      <c r="DF43" s="42"/>
      <c r="DG43" s="42"/>
      <c r="DH43" s="42"/>
      <c r="DI43" s="42"/>
    </row>
    <row r="44" spans="1:113" s="38" customFormat="1" ht="14.5" thickBot="1" x14ac:dyDescent="0.35">
      <c r="A44" s="13"/>
      <c r="B44" s="65" t="s">
        <v>66</v>
      </c>
      <c r="C44" s="66"/>
      <c r="D44" s="67">
        <v>0.25</v>
      </c>
      <c r="E44" s="68">
        <v>45929</v>
      </c>
      <c r="F44" s="68">
        <v>45942</v>
      </c>
      <c r="G44" s="17"/>
      <c r="H44" s="5"/>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c r="CV44" s="42"/>
      <c r="CW44" s="42"/>
      <c r="CX44" s="42"/>
      <c r="CY44" s="42"/>
      <c r="CZ44" s="42"/>
      <c r="DA44" s="42"/>
      <c r="DB44" s="42"/>
      <c r="DC44" s="42"/>
      <c r="DD44" s="42"/>
      <c r="DE44" s="42"/>
      <c r="DF44" s="42"/>
      <c r="DG44" s="42"/>
      <c r="DH44" s="42"/>
      <c r="DI44" s="42"/>
    </row>
    <row r="45" spans="1:113" s="38" customFormat="1" ht="14.5" thickBot="1" x14ac:dyDescent="0.35">
      <c r="A45" s="13"/>
      <c r="B45" s="65" t="s">
        <v>67</v>
      </c>
      <c r="C45" s="66"/>
      <c r="D45" s="67">
        <v>0.25</v>
      </c>
      <c r="E45" s="68">
        <v>45943</v>
      </c>
      <c r="F45" s="68">
        <v>45970</v>
      </c>
      <c r="G45" s="17"/>
      <c r="H45" s="5"/>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c r="CV45" s="42"/>
      <c r="CW45" s="42"/>
      <c r="CX45" s="42"/>
      <c r="CY45" s="42"/>
      <c r="CZ45" s="42"/>
      <c r="DA45" s="42"/>
      <c r="DB45" s="42"/>
      <c r="DC45" s="42"/>
      <c r="DD45" s="42"/>
      <c r="DE45" s="42"/>
      <c r="DF45" s="42"/>
      <c r="DG45" s="42"/>
      <c r="DH45" s="42"/>
      <c r="DI45" s="42"/>
    </row>
    <row r="46" spans="1:113" s="38" customFormat="1" ht="14.5" thickBot="1" x14ac:dyDescent="0.35">
      <c r="A46" s="13"/>
      <c r="B46" s="65" t="s">
        <v>68</v>
      </c>
      <c r="C46" s="66"/>
      <c r="D46" s="67">
        <v>0.25</v>
      </c>
      <c r="E46" s="68">
        <v>45971</v>
      </c>
      <c r="F46" s="68">
        <v>45984</v>
      </c>
      <c r="G46" s="17"/>
      <c r="H46" s="5"/>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c r="CV46" s="42"/>
      <c r="CW46" s="42"/>
      <c r="CX46" s="42"/>
      <c r="CY46" s="42"/>
      <c r="CZ46" s="42"/>
      <c r="DA46" s="42"/>
      <c r="DB46" s="42"/>
      <c r="DC46" s="42"/>
      <c r="DD46" s="42"/>
      <c r="DE46" s="42"/>
      <c r="DF46" s="42"/>
      <c r="DG46" s="42"/>
      <c r="DH46" s="42"/>
      <c r="DI46" s="42"/>
    </row>
    <row r="47" spans="1:113" s="38" customFormat="1" ht="14.5" thickBot="1" x14ac:dyDescent="0.35">
      <c r="A47" s="13"/>
      <c r="B47" s="65" t="s">
        <v>48</v>
      </c>
      <c r="C47" s="66"/>
      <c r="D47" s="67">
        <v>0.25</v>
      </c>
      <c r="E47" s="68">
        <v>45901</v>
      </c>
      <c r="F47" s="68">
        <v>45991</v>
      </c>
      <c r="G47" s="17"/>
      <c r="H47" s="5"/>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c r="CV47" s="42"/>
      <c r="CW47" s="42"/>
      <c r="CX47" s="42"/>
      <c r="CY47" s="42"/>
      <c r="CZ47" s="42"/>
      <c r="DA47" s="42"/>
      <c r="DB47" s="42"/>
      <c r="DC47" s="42"/>
      <c r="DD47" s="42"/>
      <c r="DE47" s="42"/>
      <c r="DF47" s="42"/>
      <c r="DG47" s="42"/>
      <c r="DH47" s="42"/>
      <c r="DI47" s="42"/>
    </row>
    <row r="48" spans="1:113" s="38" customFormat="1" ht="14.5" thickBot="1" x14ac:dyDescent="0.35">
      <c r="A48" s="13"/>
      <c r="B48" s="65" t="s">
        <v>69</v>
      </c>
      <c r="C48" s="66"/>
      <c r="D48" s="67">
        <v>0.25</v>
      </c>
      <c r="E48" s="68">
        <v>45901</v>
      </c>
      <c r="F48" s="68">
        <v>45991</v>
      </c>
      <c r="G48" s="17"/>
      <c r="H48" s="5"/>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c r="CV48" s="42"/>
      <c r="CW48" s="42"/>
      <c r="CX48" s="42"/>
      <c r="CY48" s="42"/>
      <c r="CZ48" s="42"/>
      <c r="DA48" s="42"/>
      <c r="DB48" s="42"/>
      <c r="DC48" s="42"/>
      <c r="DD48" s="42"/>
      <c r="DE48" s="42"/>
      <c r="DF48" s="42"/>
      <c r="DG48" s="42"/>
      <c r="DH48" s="42"/>
      <c r="DI48" s="42"/>
    </row>
    <row r="49" spans="1:113" s="38" customFormat="1" ht="14.5" thickBot="1" x14ac:dyDescent="0.35">
      <c r="A49" s="13"/>
      <c r="B49" s="65" t="s">
        <v>70</v>
      </c>
      <c r="C49" s="66"/>
      <c r="D49" s="67">
        <v>0.25</v>
      </c>
      <c r="E49" s="68">
        <v>45901</v>
      </c>
      <c r="F49" s="68">
        <v>45991</v>
      </c>
      <c r="G49" s="17"/>
      <c r="H49" s="5"/>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c r="CV49" s="42"/>
      <c r="CW49" s="42"/>
      <c r="CX49" s="42"/>
      <c r="CY49" s="42"/>
      <c r="CZ49" s="42"/>
      <c r="DA49" s="42"/>
      <c r="DB49" s="42"/>
      <c r="DC49" s="42"/>
      <c r="DD49" s="42"/>
      <c r="DE49" s="42"/>
      <c r="DF49" s="42"/>
      <c r="DG49" s="42"/>
      <c r="DH49" s="42"/>
      <c r="DI49" s="42"/>
    </row>
    <row r="50" spans="1:113" s="38" customFormat="1" ht="14.5" thickBot="1" x14ac:dyDescent="0.35">
      <c r="A50" s="13"/>
      <c r="B50" s="65" t="s">
        <v>49</v>
      </c>
      <c r="C50" s="66"/>
      <c r="D50" s="67">
        <v>0.25</v>
      </c>
      <c r="E50" s="68">
        <v>45971</v>
      </c>
      <c r="F50" s="68">
        <v>45991</v>
      </c>
      <c r="G50" s="17"/>
      <c r="H50" s="5"/>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c r="CV50" s="42"/>
      <c r="CW50" s="42"/>
      <c r="CX50" s="42"/>
      <c r="CY50" s="42"/>
      <c r="CZ50" s="42"/>
      <c r="DA50" s="42"/>
      <c r="DB50" s="42"/>
      <c r="DC50" s="42"/>
      <c r="DD50" s="42"/>
      <c r="DE50" s="42"/>
      <c r="DF50" s="42"/>
      <c r="DG50" s="42"/>
      <c r="DH50" s="42"/>
      <c r="DI50" s="42"/>
    </row>
    <row r="51" spans="1:113" s="38" customFormat="1" ht="14.5" thickBot="1" x14ac:dyDescent="0.35">
      <c r="A51" s="13"/>
      <c r="B51" s="65" t="s">
        <v>71</v>
      </c>
      <c r="C51" s="66"/>
      <c r="D51" s="67">
        <v>0.25</v>
      </c>
      <c r="E51" s="68">
        <v>45971</v>
      </c>
      <c r="F51" s="68">
        <v>45984</v>
      </c>
      <c r="G51" s="17"/>
      <c r="H51" s="5"/>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c r="CV51" s="42"/>
      <c r="CW51" s="42"/>
      <c r="CX51" s="42"/>
      <c r="CY51" s="42"/>
      <c r="CZ51" s="42"/>
      <c r="DA51" s="42"/>
      <c r="DB51" s="42"/>
      <c r="DC51" s="42"/>
      <c r="DD51" s="42"/>
      <c r="DE51" s="42"/>
      <c r="DF51" s="42"/>
      <c r="DG51" s="42"/>
      <c r="DH51" s="42"/>
      <c r="DI51" s="42"/>
    </row>
    <row r="52" spans="1:113" s="38" customFormat="1" ht="14.5" thickBot="1" x14ac:dyDescent="0.35">
      <c r="A52" s="13"/>
      <c r="B52" s="65" t="s">
        <v>72</v>
      </c>
      <c r="C52" s="66"/>
      <c r="D52" s="67">
        <v>0.25</v>
      </c>
      <c r="E52" s="68">
        <v>45978</v>
      </c>
      <c r="F52" s="68">
        <v>45987</v>
      </c>
      <c r="G52" s="17"/>
      <c r="H52" s="5"/>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c r="CV52" s="42"/>
      <c r="CW52" s="42"/>
      <c r="CX52" s="42"/>
      <c r="CY52" s="42"/>
      <c r="CZ52" s="42"/>
      <c r="DA52" s="42"/>
      <c r="DB52" s="42"/>
      <c r="DC52" s="42"/>
      <c r="DD52" s="42"/>
      <c r="DE52" s="42"/>
      <c r="DF52" s="42"/>
      <c r="DG52" s="42"/>
      <c r="DH52" s="42"/>
      <c r="DI52" s="42"/>
    </row>
    <row r="53" spans="1:113" s="38" customFormat="1" ht="14.5" thickBot="1" x14ac:dyDescent="0.35">
      <c r="A53" s="13"/>
      <c r="B53" s="65" t="s">
        <v>73</v>
      </c>
      <c r="C53" s="66"/>
      <c r="D53" s="67">
        <v>0.25</v>
      </c>
      <c r="E53" s="68">
        <v>45988</v>
      </c>
      <c r="F53" s="68">
        <v>45991</v>
      </c>
      <c r="G53" s="17"/>
      <c r="H53" s="5"/>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c r="CV53" s="42"/>
      <c r="CW53" s="42"/>
      <c r="CX53" s="42"/>
      <c r="CY53" s="42"/>
      <c r="CZ53" s="42"/>
      <c r="DA53" s="42"/>
      <c r="DB53" s="42"/>
      <c r="DC53" s="42"/>
      <c r="DD53" s="42"/>
      <c r="DE53" s="42"/>
      <c r="DF53" s="42"/>
      <c r="DG53" s="42"/>
      <c r="DH53" s="42"/>
      <c r="DI53" s="42"/>
    </row>
    <row r="54" spans="1:113" s="38" customFormat="1" ht="30" customHeight="1" thickBot="1" x14ac:dyDescent="0.35">
      <c r="A54" s="13"/>
      <c r="B54" s="69"/>
      <c r="C54" s="70"/>
      <c r="D54" s="71"/>
      <c r="E54" s="72"/>
      <c r="F54" s="72"/>
      <c r="G54" s="17"/>
      <c r="H54" s="5" t="str">
        <f t="shared" si="61"/>
        <v/>
      </c>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row>
    <row r="55" spans="1:113" s="38" customFormat="1" ht="30" customHeight="1" thickBot="1" x14ac:dyDescent="0.35">
      <c r="A55" s="14"/>
      <c r="B55" s="73" t="s">
        <v>0</v>
      </c>
      <c r="C55" s="74"/>
      <c r="D55" s="75"/>
      <c r="E55" s="76"/>
      <c r="F55" s="77"/>
      <c r="G55" s="17"/>
      <c r="H55" s="6" t="str">
        <f t="shared" si="61"/>
        <v/>
      </c>
      <c r="I55" s="78"/>
      <c r="J55" s="78"/>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c r="AQ55" s="78"/>
      <c r="AR55" s="78"/>
      <c r="AS55" s="78"/>
      <c r="AT55" s="78"/>
      <c r="AU55" s="78"/>
      <c r="AV55" s="78"/>
      <c r="AW55" s="78"/>
      <c r="AX55" s="78"/>
      <c r="AY55" s="78"/>
      <c r="AZ55" s="78"/>
      <c r="BA55" s="78"/>
      <c r="BB55" s="78"/>
      <c r="BC55" s="78"/>
      <c r="BD55" s="78"/>
      <c r="BE55" s="78"/>
      <c r="BF55" s="78"/>
      <c r="BG55" s="78"/>
      <c r="BH55" s="78"/>
      <c r="BI55" s="78"/>
      <c r="BJ55" s="78"/>
      <c r="BK55" s="78"/>
      <c r="BL55" s="78"/>
      <c r="BM55" s="78"/>
      <c r="BN55" s="78"/>
      <c r="BO55" s="78"/>
      <c r="BP55" s="78"/>
      <c r="BQ55" s="78"/>
      <c r="BR55" s="78"/>
      <c r="BS55" s="78"/>
      <c r="BT55" s="78"/>
      <c r="BU55" s="78"/>
      <c r="BV55" s="78"/>
      <c r="BW55" s="78"/>
      <c r="BX55" s="78"/>
      <c r="BY55" s="78"/>
      <c r="BZ55" s="78"/>
      <c r="CA55" s="78"/>
      <c r="CB55" s="78"/>
      <c r="CC55" s="78"/>
      <c r="CD55" s="78"/>
      <c r="CE55" s="78"/>
      <c r="CF55" s="78"/>
      <c r="CG55" s="78"/>
      <c r="CH55" s="78"/>
      <c r="CI55" s="78"/>
      <c r="CJ55" s="78"/>
      <c r="CK55" s="78"/>
      <c r="CL55" s="78"/>
      <c r="CM55" s="78"/>
      <c r="CN55" s="78"/>
      <c r="CO55" s="78"/>
      <c r="CP55" s="78"/>
      <c r="CQ55" s="78"/>
      <c r="CR55" s="78"/>
      <c r="CS55" s="78"/>
      <c r="CT55" s="78"/>
      <c r="CU55" s="78"/>
      <c r="CV55" s="78"/>
      <c r="CW55" s="78"/>
      <c r="CX55" s="78"/>
      <c r="CY55" s="78"/>
      <c r="CZ55" s="78"/>
      <c r="DA55" s="78"/>
      <c r="DB55" s="78"/>
      <c r="DC55" s="78"/>
      <c r="DD55" s="78"/>
      <c r="DE55" s="78"/>
      <c r="DF55" s="78"/>
      <c r="DG55" s="78"/>
      <c r="DH55" s="78"/>
      <c r="DI55" s="78"/>
    </row>
    <row r="56" spans="1:113" ht="30" customHeight="1" x14ac:dyDescent="0.3">
      <c r="G56" s="3"/>
    </row>
    <row r="57" spans="1:113" ht="30" customHeight="1" x14ac:dyDescent="0.3">
      <c r="C57" s="16"/>
      <c r="F57" s="15"/>
    </row>
    <row r="58" spans="1:113" ht="30" customHeight="1" x14ac:dyDescent="0.3">
      <c r="C58" s="4"/>
    </row>
  </sheetData>
  <mergeCells count="28">
    <mergeCell ref="CV4:DB4"/>
    <mergeCell ref="DC4:DI4"/>
    <mergeCell ref="B8:F8"/>
    <mergeCell ref="B19:F19"/>
    <mergeCell ref="B3:F3"/>
    <mergeCell ref="BM4:BS4"/>
    <mergeCell ref="BT4:BZ4"/>
    <mergeCell ref="CA4:CG4"/>
    <mergeCell ref="CH4:CN4"/>
    <mergeCell ref="CO4:CU4"/>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9:D18 D7 D20:D55">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BM4:DH5 BM6:DI6 BM9:DI18 BM20:DI27 BM32:DI40 BM42:DI53 I28:DI30 I31:BL53 I4:BL27 W14:DI18">
    <cfRule type="expression" dxfId="9" priority="1">
      <formula>AND(TODAY()&gt;=I$5, TODAY()&lt;J$5)</formula>
    </cfRule>
  </conditionalFormatting>
  <conditionalFormatting sqref="I9:DI18">
    <cfRule type="expression" dxfId="8" priority="6">
      <formula>AND(task_start&lt;=I$5,ROUNDDOWN((task_end-task_start+1)*task_progress,0)+task_start-1&gt;=I$5)</formula>
    </cfRule>
    <cfRule type="expression" dxfId="7" priority="7" stopIfTrue="1">
      <formula>AND(task_end&gt;=I$5,task_start&lt;J$5)</formula>
    </cfRule>
  </conditionalFormatting>
  <conditionalFormatting sqref="I20:DI30">
    <cfRule type="expression" dxfId="6" priority="4">
      <formula>AND(task_start&lt;=I$5,ROUNDDOWN((task_end-task_start+1)*task_progress,0)+task_start-1&gt;=I$5)</formula>
    </cfRule>
    <cfRule type="expression" dxfId="5" priority="5" stopIfTrue="1">
      <formula>AND(task_end&gt;=I$5,task_start&lt;J$5)</formula>
    </cfRule>
  </conditionalFormatting>
  <conditionalFormatting sqref="I32:DI40">
    <cfRule type="expression" dxfId="4" priority="2">
      <formula>AND(task_start&lt;=I$5,ROUNDDOWN((task_end-task_start+1)*task_progress,0)+task_start-1&gt;=I$5)</formula>
    </cfRule>
    <cfRule type="expression" dxfId="3" priority="3" stopIfTrue="1">
      <formula>AND(task_end&gt;=I$5,task_start&lt;J$5)</formula>
    </cfRule>
  </conditionalFormatting>
  <conditionalFormatting sqref="I42:DI53">
    <cfRule type="expression" dxfId="2" priority="36">
      <formula>AND(task_start&lt;=I$5,ROUNDDOWN((task_end-task_start+1)*task_progress,0)+task_start-1&gt;=I$5)</formula>
    </cfRule>
    <cfRule type="expression" dxfId="1" priority="37" stopIfTrue="1">
      <formula>AND(task_end&gt;=I$5,task_start&lt;J$5)</formula>
    </cfRule>
  </conditionalFormatting>
  <conditionalFormatting sqref="DI4:DI5">
    <cfRule type="expression" dxfId="0" priority="39">
      <formula>AND(TODAY()&gt;=DI$5, TODAY()&lt;#REF!)</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9" xr:uid="{4F48FC41-E335-47F1-87AA-3333A52AD81C}"/>
    <dataValidation allowBlank="1" showInputMessage="1" showErrorMessage="1" prompt="Phase 3's sample block starts in cell B20." sqref="A31" xr:uid="{956902D1-D3B5-416D-BB69-9362D193BC0A}"/>
    <dataValidation allowBlank="1" showInputMessage="1" showErrorMessage="1" prompt="Phase 4's sample block starts in cell B26." sqref="A41"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55"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D9:D18 D7 D20:D55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5" x14ac:dyDescent="0.25"/>
  <cols>
    <col min="1" max="1" width="87" style="7" customWidth="1"/>
    <col min="2" max="16384" width="9" style="1"/>
  </cols>
  <sheetData>
    <row r="1" spans="1:2" ht="46.5" customHeight="1" x14ac:dyDescent="0.25"/>
    <row r="2" spans="1:2" s="9" customFormat="1" ht="15.5" x14ac:dyDescent="0.3">
      <c r="A2" s="82" t="s">
        <v>8</v>
      </c>
      <c r="B2" s="8"/>
    </row>
    <row r="3" spans="1:2" s="11" customFormat="1" ht="27" customHeight="1" x14ac:dyDescent="0.3">
      <c r="A3" s="83"/>
      <c r="B3" s="12"/>
    </row>
    <row r="4" spans="1:2" s="10" customFormat="1" ht="30.5" x14ac:dyDescent="0.85">
      <c r="A4" s="84" t="s">
        <v>7</v>
      </c>
    </row>
    <row r="5" spans="1:2" ht="74.25" customHeight="1" x14ac:dyDescent="0.25">
      <c r="A5" s="85" t="s">
        <v>15</v>
      </c>
    </row>
    <row r="6" spans="1:2" ht="26.25" customHeight="1" x14ac:dyDescent="0.25">
      <c r="A6" s="84" t="s">
        <v>18</v>
      </c>
    </row>
    <row r="7" spans="1:2" s="7" customFormat="1" ht="205" customHeight="1" x14ac:dyDescent="0.3">
      <c r="A7" s="86" t="s">
        <v>17</v>
      </c>
    </row>
    <row r="8" spans="1:2" s="10" customFormat="1" ht="30.5" x14ac:dyDescent="0.85">
      <c r="A8" s="84" t="s">
        <v>9</v>
      </c>
    </row>
    <row r="9" spans="1:2" ht="42" x14ac:dyDescent="0.25">
      <c r="A9" s="85" t="s">
        <v>16</v>
      </c>
    </row>
    <row r="10" spans="1:2" s="7" customFormat="1" ht="28" customHeight="1" x14ac:dyDescent="0.3">
      <c r="A10" s="87" t="s">
        <v>14</v>
      </c>
    </row>
    <row r="11" spans="1:2" s="10" customFormat="1" ht="30.5" x14ac:dyDescent="0.85">
      <c r="A11" s="84" t="s">
        <v>6</v>
      </c>
    </row>
    <row r="12" spans="1:2" ht="28" x14ac:dyDescent="0.25">
      <c r="A12" s="85" t="s">
        <v>13</v>
      </c>
    </row>
    <row r="13" spans="1:2" s="7" customFormat="1" ht="28" customHeight="1" x14ac:dyDescent="0.3">
      <c r="A13" s="87" t="s">
        <v>2</v>
      </c>
    </row>
    <row r="14" spans="1:2" s="10" customFormat="1" ht="30.5" x14ac:dyDescent="0.85">
      <c r="A14" s="84" t="s">
        <v>10</v>
      </c>
    </row>
    <row r="15" spans="1:2" ht="75" customHeight="1" x14ac:dyDescent="0.25">
      <c r="A15" s="85" t="s">
        <v>11</v>
      </c>
    </row>
    <row r="16" spans="1:2" ht="70" x14ac:dyDescent="0.25">
      <c r="A16" s="85" t="s">
        <v>12</v>
      </c>
    </row>
    <row r="17" spans="1:1" x14ac:dyDescent="0.25">
      <c r="A17" s="88"/>
    </row>
    <row r="18" spans="1:1" x14ac:dyDescent="0.25">
      <c r="A18" s="88"/>
    </row>
    <row r="19" spans="1:1" x14ac:dyDescent="0.25">
      <c r="A19" s="88"/>
    </row>
    <row r="20" spans="1:1" x14ac:dyDescent="0.25">
      <c r="A20" s="88"/>
    </row>
    <row r="21" spans="1:1" x14ac:dyDescent="0.25">
      <c r="A21" s="88"/>
    </row>
    <row r="22" spans="1:1" x14ac:dyDescent="0.25">
      <c r="A22" s="88"/>
    </row>
    <row r="23" spans="1:1" x14ac:dyDescent="0.25">
      <c r="A23" s="88"/>
    </row>
    <row r="24" spans="1:1" x14ac:dyDescent="0.25">
      <c r="A24" s="88"/>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 Egypt Pratama</dc:creator>
  <dc:description/>
  <cp:lastModifiedBy>M Egypt Pratama</cp:lastModifiedBy>
  <dcterms:created xsi:type="dcterms:W3CDTF">2022-03-11T22:41:12Z</dcterms:created>
  <dcterms:modified xsi:type="dcterms:W3CDTF">2025-08-20T03:47:42Z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y fmtid="{D5CDD505-2E9C-101B-9397-08002B2CF9AE}" pid="4" name="MSIP_Label_38b525e5-f3da-4501-8f1e-526b6769fc56_Enabled">
    <vt:lpwstr>true</vt:lpwstr>
  </property>
  <property fmtid="{D5CDD505-2E9C-101B-9397-08002B2CF9AE}" pid="5" name="MSIP_Label_38b525e5-f3da-4501-8f1e-526b6769fc56_SetDate">
    <vt:lpwstr>2025-08-20T03:47:34Z</vt:lpwstr>
  </property>
  <property fmtid="{D5CDD505-2E9C-101B-9397-08002B2CF9AE}" pid="6" name="MSIP_Label_38b525e5-f3da-4501-8f1e-526b6769fc56_Method">
    <vt:lpwstr>Standard</vt:lpwstr>
  </property>
  <property fmtid="{D5CDD505-2E9C-101B-9397-08002B2CF9AE}" pid="7" name="MSIP_Label_38b525e5-f3da-4501-8f1e-526b6769fc56_Name">
    <vt:lpwstr>defa4170-0d19-0005-0004-bc88714345d2</vt:lpwstr>
  </property>
  <property fmtid="{D5CDD505-2E9C-101B-9397-08002B2CF9AE}" pid="8" name="MSIP_Label_38b525e5-f3da-4501-8f1e-526b6769fc56_SiteId">
    <vt:lpwstr>db6e1183-4c65-405c-82ce-7cd53fa6e9dc</vt:lpwstr>
  </property>
  <property fmtid="{D5CDD505-2E9C-101B-9397-08002B2CF9AE}" pid="9" name="MSIP_Label_38b525e5-f3da-4501-8f1e-526b6769fc56_ActionId">
    <vt:lpwstr>81e0b608-46a7-4e4c-acb4-4d83d87f1c37</vt:lpwstr>
  </property>
  <property fmtid="{D5CDD505-2E9C-101B-9397-08002B2CF9AE}" pid="10" name="MSIP_Label_38b525e5-f3da-4501-8f1e-526b6769fc56_ContentBits">
    <vt:lpwstr>0</vt:lpwstr>
  </property>
  <property fmtid="{D5CDD505-2E9C-101B-9397-08002B2CF9AE}" pid="11" name="MSIP_Label_38b525e5-f3da-4501-8f1e-526b6769fc56_Tag">
    <vt:lpwstr>10, 3, 0, 1</vt:lpwstr>
  </property>
</Properties>
</file>