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2\N3C_2022_LongCovid\docs\"/>
    </mc:Choice>
  </mc:AlternateContent>
  <xr:revisionPtr revIDLastSave="0" documentId="13_ncr:1_{BBCDEAC7-D17E-445E-A634-BB7E8186E62A}" xr6:coauthVersionLast="47" xr6:coauthVersionMax="47" xr10:uidLastSave="{00000000-0000-0000-0000-000000000000}"/>
  <bookViews>
    <workbookView xWindow="11442" yWindow="0" windowWidth="11676" windowHeight="13758" tabRatio="500" xr2:uid="{00000000-000D-0000-FFFF-FFFF00000000}"/>
  </bookViews>
  <sheets>
    <sheet name="Conditions" sheetId="1" r:id="rId1"/>
    <sheet name="Musal" sheetId="6" r:id="rId2"/>
    <sheet name="Drugs" sheetId="2" r:id="rId3"/>
    <sheet name="Observations" sheetId="3" r:id="rId4"/>
    <sheet name="Diagnosis" sheetId="4" r:id="rId5"/>
    <sheet name="Kutools_Chart" sheetId="5" state="hidden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6" l="1"/>
  <c r="B27" i="5" l="1"/>
  <c r="A27" i="5"/>
  <c r="B30" i="5"/>
  <c r="A30" i="5"/>
  <c r="B28" i="5"/>
  <c r="A28" i="5"/>
  <c r="B29" i="5"/>
  <c r="A29" i="5"/>
  <c r="B31" i="5"/>
  <c r="A31" i="5"/>
  <c r="B32" i="5"/>
  <c r="A32" i="5"/>
  <c r="B33" i="5"/>
  <c r="A33" i="5"/>
  <c r="B34" i="5"/>
  <c r="A34" i="5"/>
  <c r="B35" i="5"/>
  <c r="A35" i="5"/>
  <c r="B37" i="5"/>
  <c r="A37" i="5"/>
  <c r="B44" i="5"/>
  <c r="A44" i="5"/>
  <c r="B38" i="5"/>
  <c r="A38" i="5"/>
  <c r="B36" i="5"/>
  <c r="A36" i="5"/>
  <c r="B42" i="5"/>
  <c r="A42" i="5"/>
  <c r="B40" i="5"/>
  <c r="A40" i="5"/>
  <c r="B41" i="5"/>
  <c r="A41" i="5"/>
  <c r="B39" i="5"/>
  <c r="A39" i="5"/>
  <c r="B45" i="5"/>
  <c r="A45" i="5"/>
  <c r="B47" i="5"/>
  <c r="A47" i="5"/>
  <c r="B46" i="5"/>
  <c r="A46" i="5"/>
  <c r="B48" i="5"/>
  <c r="A48" i="5"/>
  <c r="B49" i="5"/>
  <c r="A49" i="5"/>
  <c r="B43" i="5"/>
  <c r="A43" i="5"/>
  <c r="B50" i="5"/>
  <c r="A50" i="5"/>
  <c r="B27" i="1"/>
  <c r="C1" i="5"/>
  <c r="A23" i="5"/>
  <c r="B23" i="5"/>
  <c r="E24" i="5" s="1"/>
  <c r="A22" i="5"/>
  <c r="B22" i="5"/>
  <c r="F16" i="5" s="1"/>
  <c r="A21" i="5"/>
  <c r="B21" i="5"/>
  <c r="G9" i="5" s="1"/>
  <c r="A20" i="5"/>
  <c r="B20" i="5"/>
  <c r="H18" i="5" s="1"/>
  <c r="A19" i="5"/>
  <c r="B19" i="5"/>
  <c r="I14" i="5" s="1"/>
  <c r="A18" i="5"/>
  <c r="B18" i="5"/>
  <c r="J5" i="5" s="1"/>
  <c r="A17" i="5"/>
  <c r="B17" i="5"/>
  <c r="K7" i="5" s="1"/>
  <c r="A16" i="5"/>
  <c r="B16" i="5"/>
  <c r="L5" i="5" s="1"/>
  <c r="A15" i="5"/>
  <c r="B15" i="5"/>
  <c r="M4" i="5" s="1"/>
  <c r="A14" i="5"/>
  <c r="B14" i="5"/>
  <c r="N4" i="5" s="1"/>
  <c r="A13" i="5"/>
  <c r="B13" i="5"/>
  <c r="O5" i="5" s="1"/>
  <c r="A12" i="5"/>
  <c r="B12" i="5"/>
  <c r="P6" i="5" s="1"/>
  <c r="A11" i="5"/>
  <c r="B11" i="5"/>
  <c r="Q10" i="5" s="1"/>
  <c r="A10" i="5"/>
  <c r="B10" i="5"/>
  <c r="R9" i="5" s="1"/>
  <c r="A9" i="5"/>
  <c r="B9" i="5"/>
  <c r="S3" i="5" s="1"/>
  <c r="A8" i="5"/>
  <c r="B8" i="5"/>
  <c r="T9" i="5" s="1"/>
  <c r="A7" i="5"/>
  <c r="B7" i="5"/>
  <c r="C8" i="5" s="1"/>
  <c r="A6" i="5"/>
  <c r="B6" i="5"/>
  <c r="V4" i="5" s="1"/>
  <c r="A5" i="5"/>
  <c r="B5" i="5"/>
  <c r="W5" i="5" s="1"/>
  <c r="A4" i="5"/>
  <c r="B4" i="5"/>
  <c r="C5" i="5" s="1"/>
  <c r="A3" i="5"/>
  <c r="B3" i="5"/>
  <c r="Y4" i="5" s="1"/>
  <c r="A2" i="5"/>
  <c r="B2" i="5"/>
  <c r="Z3" i="5" s="1"/>
  <c r="A1" i="5"/>
  <c r="B1" i="5"/>
  <c r="AA2" i="5" s="1"/>
  <c r="B24" i="5"/>
  <c r="D17" i="5" s="1"/>
  <c r="A24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I6" i="5" l="1"/>
  <c r="C3" i="5"/>
  <c r="I5" i="5"/>
  <c r="J7" i="5"/>
  <c r="J8" i="5"/>
  <c r="J9" i="5"/>
  <c r="I19" i="5"/>
  <c r="I20" i="5"/>
  <c r="J15" i="5"/>
  <c r="N5" i="5"/>
  <c r="I10" i="5"/>
  <c r="I18" i="5"/>
  <c r="C2" i="5"/>
  <c r="N6" i="5"/>
  <c r="I16" i="5"/>
  <c r="Q1" i="5"/>
  <c r="C12" i="5"/>
  <c r="Q6" i="5"/>
  <c r="F2" i="5"/>
  <c r="Q12" i="5"/>
  <c r="H1" i="5"/>
  <c r="H3" i="5"/>
  <c r="H6" i="5"/>
  <c r="P7" i="5"/>
  <c r="H8" i="5"/>
  <c r="H11" i="5"/>
  <c r="H15" i="5"/>
  <c r="C11" i="5"/>
  <c r="H17" i="5"/>
  <c r="K9" i="5"/>
  <c r="R1" i="5"/>
  <c r="H16" i="5"/>
  <c r="L7" i="5"/>
  <c r="P4" i="5"/>
  <c r="H9" i="5"/>
  <c r="H21" i="5"/>
  <c r="C13" i="5"/>
  <c r="I1" i="5"/>
  <c r="L8" i="5"/>
  <c r="S9" i="5"/>
  <c r="H5" i="5"/>
  <c r="H7" i="5"/>
  <c r="P11" i="5"/>
  <c r="R2" i="5"/>
  <c r="E12" i="5"/>
  <c r="I3" i="5"/>
  <c r="L9" i="5"/>
  <c r="U1" i="5"/>
  <c r="P3" i="5"/>
  <c r="P9" i="5"/>
  <c r="P10" i="5"/>
  <c r="F1" i="5"/>
  <c r="I4" i="5"/>
  <c r="M8" i="5"/>
  <c r="D21" i="5"/>
  <c r="K11" i="5"/>
  <c r="K12" i="5"/>
  <c r="C19" i="5"/>
  <c r="E10" i="5"/>
  <c r="J13" i="5"/>
  <c r="K15" i="5"/>
  <c r="R6" i="5"/>
  <c r="D2" i="5"/>
  <c r="E11" i="5"/>
  <c r="H12" i="5"/>
  <c r="I17" i="5"/>
  <c r="J14" i="5"/>
  <c r="L6" i="5"/>
  <c r="P8" i="5"/>
  <c r="R7" i="5"/>
  <c r="R10" i="5"/>
  <c r="R8" i="5"/>
  <c r="D5" i="5"/>
  <c r="J17" i="5"/>
  <c r="R11" i="5"/>
  <c r="D6" i="5"/>
  <c r="F17" i="5"/>
  <c r="H19" i="5"/>
  <c r="J1" i="5"/>
  <c r="J18" i="5"/>
  <c r="L10" i="5"/>
  <c r="P12" i="5"/>
  <c r="S4" i="5"/>
  <c r="D3" i="5"/>
  <c r="D4" i="5"/>
  <c r="J16" i="5"/>
  <c r="D7" i="5"/>
  <c r="F18" i="5"/>
  <c r="H20" i="5"/>
  <c r="J2" i="5"/>
  <c r="J19" i="5"/>
  <c r="L11" i="5"/>
  <c r="P13" i="5"/>
  <c r="S5" i="5"/>
  <c r="S6" i="5"/>
  <c r="D20" i="5"/>
  <c r="D22" i="5"/>
  <c r="D8" i="5"/>
  <c r="J3" i="5"/>
  <c r="K3" i="5"/>
  <c r="M5" i="5"/>
  <c r="D18" i="5"/>
  <c r="J4" i="5"/>
  <c r="K4" i="5"/>
  <c r="M6" i="5"/>
  <c r="S7" i="5"/>
  <c r="D19" i="5"/>
  <c r="H4" i="5"/>
  <c r="I2" i="5"/>
  <c r="J6" i="5"/>
  <c r="K8" i="5"/>
  <c r="M7" i="5"/>
  <c r="Q11" i="5"/>
  <c r="S8" i="5"/>
  <c r="S10" i="5"/>
  <c r="U2" i="5"/>
  <c r="K10" i="5"/>
  <c r="D23" i="5"/>
  <c r="J10" i="5"/>
  <c r="R3" i="5"/>
  <c r="D24" i="5"/>
  <c r="J11" i="5"/>
  <c r="K13" i="5"/>
  <c r="R4" i="5"/>
  <c r="U3" i="5"/>
  <c r="C18" i="5"/>
  <c r="E9" i="5"/>
  <c r="H10" i="5"/>
  <c r="I15" i="5"/>
  <c r="J12" i="5"/>
  <c r="K14" i="5"/>
  <c r="P5" i="5"/>
  <c r="R5" i="5"/>
  <c r="U4" i="5"/>
  <c r="X1" i="5"/>
  <c r="X2" i="5"/>
  <c r="X3" i="5"/>
  <c r="X4" i="5"/>
  <c r="W2" i="5"/>
  <c r="W3" i="5"/>
  <c r="F3" i="5"/>
  <c r="G12" i="5"/>
  <c r="N7" i="5"/>
  <c r="O8" i="5"/>
  <c r="F4" i="5"/>
  <c r="O9" i="5"/>
  <c r="C15" i="5"/>
  <c r="F5" i="5"/>
  <c r="M9" i="5"/>
  <c r="O10" i="5"/>
  <c r="U5" i="5"/>
  <c r="E15" i="5"/>
  <c r="D9" i="5"/>
  <c r="E16" i="5"/>
  <c r="G17" i="5"/>
  <c r="T1" i="5"/>
  <c r="X5" i="5"/>
  <c r="O6" i="5"/>
  <c r="W4" i="5"/>
  <c r="F20" i="5"/>
  <c r="E13" i="5"/>
  <c r="C16" i="5"/>
  <c r="E14" i="5"/>
  <c r="G15" i="5"/>
  <c r="M10" i="5"/>
  <c r="C17" i="5"/>
  <c r="F7" i="5"/>
  <c r="G16" i="5"/>
  <c r="L12" i="5"/>
  <c r="M11" i="5"/>
  <c r="N11" i="5"/>
  <c r="O12" i="5"/>
  <c r="U7" i="5"/>
  <c r="D25" i="5"/>
  <c r="F8" i="5"/>
  <c r="G1" i="5"/>
  <c r="L13" i="5"/>
  <c r="M12" i="5"/>
  <c r="N12" i="5"/>
  <c r="O13" i="5"/>
  <c r="Q2" i="5"/>
  <c r="U8" i="5"/>
  <c r="D10" i="5"/>
  <c r="E1" i="5"/>
  <c r="E17" i="5"/>
  <c r="F9" i="5"/>
  <c r="G2" i="5"/>
  <c r="G18" i="5"/>
  <c r="I7" i="5"/>
  <c r="K16" i="5"/>
  <c r="L14" i="5"/>
  <c r="M13" i="5"/>
  <c r="N13" i="5"/>
  <c r="O14" i="5"/>
  <c r="Q3" i="5"/>
  <c r="T2" i="5"/>
  <c r="V1" i="5"/>
  <c r="C4" i="5"/>
  <c r="C20" i="5"/>
  <c r="D11" i="5"/>
  <c r="E2" i="5"/>
  <c r="E18" i="5"/>
  <c r="F10" i="5"/>
  <c r="G3" i="5"/>
  <c r="G19" i="5"/>
  <c r="H13" i="5"/>
  <c r="I8" i="5"/>
  <c r="K1" i="5"/>
  <c r="K17" i="5"/>
  <c r="L15" i="5"/>
  <c r="M14" i="5"/>
  <c r="N14" i="5"/>
  <c r="P1" i="5"/>
  <c r="Q4" i="5"/>
  <c r="T3" i="5"/>
  <c r="V2" i="5"/>
  <c r="C21" i="5"/>
  <c r="D12" i="5"/>
  <c r="E3" i="5"/>
  <c r="E19" i="5"/>
  <c r="F11" i="5"/>
  <c r="G4" i="5"/>
  <c r="G20" i="5"/>
  <c r="H14" i="5"/>
  <c r="I9" i="5"/>
  <c r="K2" i="5"/>
  <c r="K18" i="5"/>
  <c r="L16" i="5"/>
  <c r="M15" i="5"/>
  <c r="N15" i="5"/>
  <c r="P2" i="5"/>
  <c r="Q5" i="5"/>
  <c r="T4" i="5"/>
  <c r="V3" i="5"/>
  <c r="Y1" i="5"/>
  <c r="Y2" i="5"/>
  <c r="Y3" i="5"/>
  <c r="F21" i="5"/>
  <c r="N9" i="5"/>
  <c r="F22" i="5"/>
  <c r="O11" i="5"/>
  <c r="U6" i="5"/>
  <c r="F23" i="5"/>
  <c r="C22" i="5"/>
  <c r="E4" i="5"/>
  <c r="F12" i="5"/>
  <c r="G21" i="5"/>
  <c r="L17" i="5"/>
  <c r="O1" i="5"/>
  <c r="T5" i="5"/>
  <c r="C7" i="5"/>
  <c r="D14" i="5"/>
  <c r="E21" i="5"/>
  <c r="G6" i="5"/>
  <c r="G22" i="5"/>
  <c r="I11" i="5"/>
  <c r="L2" i="5"/>
  <c r="M1" i="5"/>
  <c r="N1" i="5"/>
  <c r="O2" i="5"/>
  <c r="Q7" i="5"/>
  <c r="T6" i="5"/>
  <c r="V5" i="5"/>
  <c r="C24" i="5"/>
  <c r="D15" i="5"/>
  <c r="E6" i="5"/>
  <c r="E22" i="5"/>
  <c r="F14" i="5"/>
  <c r="G7" i="5"/>
  <c r="I12" i="5"/>
  <c r="K5" i="5"/>
  <c r="L3" i="5"/>
  <c r="M2" i="5"/>
  <c r="N2" i="5"/>
  <c r="O3" i="5"/>
  <c r="Q8" i="5"/>
  <c r="S1" i="5"/>
  <c r="T7" i="5"/>
  <c r="V6" i="5"/>
  <c r="C9" i="5"/>
  <c r="C25" i="5"/>
  <c r="D16" i="5"/>
  <c r="E7" i="5"/>
  <c r="E23" i="5"/>
  <c r="F15" i="5"/>
  <c r="G8" i="5"/>
  <c r="H2" i="5"/>
  <c r="I13" i="5"/>
  <c r="K6" i="5"/>
  <c r="L4" i="5"/>
  <c r="M3" i="5"/>
  <c r="N3" i="5"/>
  <c r="O4" i="5"/>
  <c r="Q9" i="5"/>
  <c r="S2" i="5"/>
  <c r="T8" i="5"/>
  <c r="V7" i="5"/>
  <c r="Z1" i="5"/>
  <c r="G10" i="5"/>
  <c r="G11" i="5"/>
  <c r="O7" i="5"/>
  <c r="F19" i="5"/>
  <c r="C14" i="5"/>
  <c r="G13" i="5"/>
  <c r="N8" i="5"/>
  <c r="G14" i="5"/>
  <c r="W6" i="5"/>
  <c r="F6" i="5"/>
  <c r="N10" i="5"/>
  <c r="C6" i="5"/>
  <c r="D13" i="5"/>
  <c r="E20" i="5"/>
  <c r="G5" i="5"/>
  <c r="L1" i="5"/>
  <c r="M16" i="5"/>
  <c r="C23" i="5"/>
  <c r="E5" i="5"/>
  <c r="F13" i="5"/>
  <c r="C10" i="5"/>
  <c r="D1" i="5"/>
  <c r="E8" i="5"/>
  <c r="W1" i="5"/>
  <c r="Z2" i="5"/>
  <c r="AA1" i="5"/>
</calcChain>
</file>

<file path=xl/sharedStrings.xml><?xml version="1.0" encoding="utf-8"?>
<sst xmlns="http://schemas.openxmlformats.org/spreadsheetml/2006/main" count="240" uniqueCount="155">
  <si>
    <t>Conditions</t>
  </si>
  <si>
    <t>Patient Count</t>
  </si>
  <si>
    <t>Average Duration</t>
  </si>
  <si>
    <t>Drugs</t>
  </si>
  <si>
    <t>Other_drug_,</t>
  </si>
  <si>
    <t>Potassium_drug_,</t>
  </si>
  <si>
    <t>Sodium_chlo_drug_,</t>
  </si>
  <si>
    <t>Ondansetron_drug_,</t>
  </si>
  <si>
    <t>Omeprazole_drug_,</t>
  </si>
  <si>
    <t>Metoprolol_drug_,</t>
  </si>
  <si>
    <t>Polyethykene_drug_,</t>
  </si>
  <si>
    <t>Vancomycin_drug_,</t>
  </si>
  <si>
    <t>Midazolam_drug_,</t>
  </si>
  <si>
    <t>Naproxen_drug_,</t>
  </si>
  <si>
    <t>Enoxaparin_drug_,</t>
  </si>
  <si>
    <t>Bupivacaine_drug_,</t>
  </si>
  <si>
    <t>Nicotine_drug_,</t>
  </si>
  <si>
    <t>Zolpidem_drug_,</t>
  </si>
  <si>
    <t>Fluorescein_drug_,</t>
  </si>
  <si>
    <t>Ofloxacin_drug_,</t>
  </si>
  <si>
    <t>Doxy_drug_,</t>
  </si>
  <si>
    <t>Atenolol_drug_,</t>
  </si>
  <si>
    <t>Sennapod_drug_,</t>
  </si>
  <si>
    <t>Observations</t>
  </si>
  <si>
    <t>Diagnosis</t>
  </si>
  <si>
    <t>Patient Counts</t>
  </si>
  <si>
    <t>Other_Cond_,</t>
  </si>
  <si>
    <t>Covid_Cond_,</t>
  </si>
  <si>
    <t>Cough_Cond_,</t>
  </si>
  <si>
    <t>Obesity_Cond_,</t>
  </si>
  <si>
    <t>Fatigue_Cond_,</t>
  </si>
  <si>
    <t>Fever_Cond_,</t>
  </si>
  <si>
    <t>Renal_Cond_,</t>
  </si>
  <si>
    <t>Respiratory_fail_Cond_,</t>
  </si>
  <si>
    <t>Trial_fib_Cond_,</t>
  </si>
  <si>
    <t>Allergic_rhinitis_Cond_,</t>
  </si>
  <si>
    <t>Oltagia_Cond_,</t>
  </si>
  <si>
    <t>Venticular_Cond_,</t>
  </si>
  <si>
    <t>Pain_hand_Cond_,</t>
  </si>
  <si>
    <t>Pain_limb_Cond_,</t>
  </si>
  <si>
    <t>Disorders_Cond_,</t>
  </si>
  <si>
    <t>Elevation_Cond_,</t>
  </si>
  <si>
    <t>Bypass_graft_Cond_,</t>
  </si>
  <si>
    <t>Deformity_foot_Cond_,</t>
  </si>
  <si>
    <t>Effusion_Cond_,</t>
  </si>
  <si>
    <t>Hernia_Cond_,</t>
  </si>
  <si>
    <t>Nutricional_def_Cond_,</t>
  </si>
  <si>
    <t>Cyst_Cond_,</t>
  </si>
  <si>
    <t>Brain_injury_Cond_,</t>
  </si>
  <si>
    <t>LossOfTaste_Cond_,</t>
  </si>
  <si>
    <t>%</t>
  </si>
  <si>
    <t>Note: This data table is added when creating the Timeline Chart. Errors may occur to the Timeline Chart if you modify or remove the data table.</t>
  </si>
  <si>
    <t>Other</t>
  </si>
  <si>
    <t>COVID-19</t>
  </si>
  <si>
    <t>Cough</t>
  </si>
  <si>
    <t>Obesity</t>
  </si>
  <si>
    <t>Fever</t>
  </si>
  <si>
    <t>Fatigue</t>
  </si>
  <si>
    <t>Renal</t>
  </si>
  <si>
    <t>Respiratory</t>
  </si>
  <si>
    <t>Trial Fibrosis</t>
  </si>
  <si>
    <t>Allergic</t>
  </si>
  <si>
    <t>Oltagia</t>
  </si>
  <si>
    <t>Venticular</t>
  </si>
  <si>
    <t>Hand Pain</t>
  </si>
  <si>
    <t>Limb Pain</t>
  </si>
  <si>
    <t>Disorders</t>
  </si>
  <si>
    <t>Elevation</t>
  </si>
  <si>
    <t>Bypass</t>
  </si>
  <si>
    <t>Deformity</t>
  </si>
  <si>
    <t>Effusion</t>
  </si>
  <si>
    <t>Hernia</t>
  </si>
  <si>
    <t>Nutricional</t>
  </si>
  <si>
    <t>Cyst</t>
  </si>
  <si>
    <t>Brain Injury</t>
  </si>
  <si>
    <t>Loss of Taste</t>
  </si>
  <si>
    <t>year_of_birth,</t>
  </si>
  <si>
    <t>gender_source_value,</t>
  </si>
  <si>
    <t>is_age_90_or_older,</t>
  </si>
  <si>
    <t>race_concept_name,</t>
  </si>
  <si>
    <t>Missing Values</t>
  </si>
  <si>
    <t>Distinct</t>
  </si>
  <si>
    <t>Max</t>
  </si>
  <si>
    <t>Min</t>
  </si>
  <si>
    <t>Avg Occurrences</t>
  </si>
  <si>
    <t>Number of Patients</t>
  </si>
  <si>
    <t>Sennapod</t>
  </si>
  <si>
    <t>Atenolol</t>
  </si>
  <si>
    <t>Doxy</t>
  </si>
  <si>
    <t>Enoxaparin</t>
  </si>
  <si>
    <t>Fluorescein</t>
  </si>
  <si>
    <t>Metoprolol</t>
  </si>
  <si>
    <t>Midazolam</t>
  </si>
  <si>
    <t>Naproxen</t>
  </si>
  <si>
    <t>Nicotine</t>
  </si>
  <si>
    <t>Ofloxacin</t>
  </si>
  <si>
    <t>Omeprazole</t>
  </si>
  <si>
    <t>Polyethykene</t>
  </si>
  <si>
    <t>Potassium</t>
  </si>
  <si>
    <t>Sodium</t>
  </si>
  <si>
    <t>Vancomycin</t>
  </si>
  <si>
    <t>Zolpidem</t>
  </si>
  <si>
    <t>Bupivacaine</t>
  </si>
  <si>
    <t>Colonoscopy</t>
  </si>
  <si>
    <t>Physicians Consultation</t>
  </si>
  <si>
    <t>Decalcification</t>
  </si>
  <si>
    <t>Nursing Service</t>
  </si>
  <si>
    <t>Excision of Liver</t>
  </si>
  <si>
    <t>Oxygenation</t>
  </si>
  <si>
    <t>Consultation for Radiation</t>
  </si>
  <si>
    <t>Immunization</t>
  </si>
  <si>
    <t>Incision and Drainage</t>
  </si>
  <si>
    <t>Hospital Care</t>
  </si>
  <si>
    <t>Anesthetic Injection</t>
  </si>
  <si>
    <t>AntiInflammatory into Vein</t>
  </si>
  <si>
    <t>Magentic Resonance</t>
  </si>
  <si>
    <t>Noninvasive</t>
  </si>
  <si>
    <t>Radiologic Exam</t>
  </si>
  <si>
    <t>Removal of Infusion Device</t>
  </si>
  <si>
    <t>Gynecological Exam</t>
  </si>
  <si>
    <t>Staged Operation</t>
  </si>
  <si>
    <t>Tympanometry Test</t>
  </si>
  <si>
    <t>Sodium_chlo</t>
  </si>
  <si>
    <t>Ondansetron</t>
  </si>
  <si>
    <t xml:space="preserve">Prior Procedure </t>
  </si>
  <si>
    <t xml:space="preserve">Long Term </t>
  </si>
  <si>
    <t xml:space="preserve">Never Smoked </t>
  </si>
  <si>
    <t xml:space="preserve">Overweight </t>
  </si>
  <si>
    <t>History Observation</t>
  </si>
  <si>
    <t xml:space="preserve">Abnormal </t>
  </si>
  <si>
    <t xml:space="preserve">Current Smoker </t>
  </si>
  <si>
    <t xml:space="preserve">Family History </t>
  </si>
  <si>
    <t xml:space="preserve">Allergy </t>
  </si>
  <si>
    <t>Respiration Rate</t>
  </si>
  <si>
    <t xml:space="preserve">Former Smoker </t>
  </si>
  <si>
    <t xml:space="preserve">Fall </t>
  </si>
  <si>
    <t xml:space="preserve">Required Vaccine </t>
  </si>
  <si>
    <t xml:space="preserve">Never Used Tobacco </t>
  </si>
  <si>
    <t xml:space="preserve">Health Status </t>
  </si>
  <si>
    <t xml:space="preserve">Malnutrition </t>
  </si>
  <si>
    <t xml:space="preserve">Antenatal Care </t>
  </si>
  <si>
    <t>Post Op</t>
  </si>
  <si>
    <t xml:space="preserve">Alcohol </t>
  </si>
  <si>
    <t xml:space="preserve">High Risk Pregnancy </t>
  </si>
  <si>
    <t xml:space="preserve">Severely Obese </t>
  </si>
  <si>
    <t xml:space="preserve">Symptoms Aggravating </t>
  </si>
  <si>
    <t xml:space="preserve">Contraceptive </t>
  </si>
  <si>
    <t xml:space="preserve">Malignant Disease </t>
  </si>
  <si>
    <t>Congregate Care</t>
  </si>
  <si>
    <t xml:space="preserve">Dialysis </t>
  </si>
  <si>
    <t xml:space="preserve">Accident </t>
  </si>
  <si>
    <t xml:space="preserve">Drug Indicated </t>
  </si>
  <si>
    <t xml:space="preserve">Tobacco Product </t>
  </si>
  <si>
    <t xml:space="preserve">Overexertion </t>
  </si>
  <si>
    <t xml:space="preserve">Fetal Disorder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</si>
</sst>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0" fillId="0" borderId="1" xfId="0" applyBorder="1"/>
    <xf numFmtId="2" fontId="0" fillId="0" borderId="1" xfId="0" applyNumberFormat="1" applyBorder="1"/>
    <xf numFmtId="3" fontId="2" fillId="0" borderId="0" xfId="0" applyNumberFormat="1" applyFont="1"/>
    <xf numFmtId="3" fontId="0" fillId="0" borderId="0" xfId="0" applyNumberFormat="1"/>
    <xf numFmtId="0" fontId="4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CADC"/>
      <color rgb="FF9A668E"/>
      <color rgb="FFFEE5B4"/>
      <color rgb="FFFF9900"/>
      <color rgb="FFF5BDBD"/>
      <color rgb="FFE75F5F"/>
      <color rgb="FFB36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Average Duration of Conditions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Conditions!$D$1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Conditions!$D$2:$D$25</c:f>
              <c:numCache>
                <c:formatCode>#,##0</c:formatCode>
                <c:ptCount val="24"/>
                <c:pt idx="0">
                  <c:v>37428</c:v>
                </c:pt>
                <c:pt idx="1">
                  <c:v>24526</c:v>
                </c:pt>
                <c:pt idx="2">
                  <c:v>13906</c:v>
                </c:pt>
                <c:pt idx="3">
                  <c:v>9508</c:v>
                </c:pt>
                <c:pt idx="4">
                  <c:v>7933</c:v>
                </c:pt>
                <c:pt idx="5">
                  <c:v>7851</c:v>
                </c:pt>
                <c:pt idx="6">
                  <c:v>5177</c:v>
                </c:pt>
                <c:pt idx="7">
                  <c:v>4837</c:v>
                </c:pt>
                <c:pt idx="8">
                  <c:v>2333</c:v>
                </c:pt>
                <c:pt idx="9">
                  <c:v>1633</c:v>
                </c:pt>
                <c:pt idx="10">
                  <c:v>1506</c:v>
                </c:pt>
                <c:pt idx="11">
                  <c:v>1308</c:v>
                </c:pt>
                <c:pt idx="12">
                  <c:v>1131</c:v>
                </c:pt>
                <c:pt idx="13">
                  <c:v>1112</c:v>
                </c:pt>
                <c:pt idx="14">
                  <c:v>920</c:v>
                </c:pt>
                <c:pt idx="15">
                  <c:v>831</c:v>
                </c:pt>
                <c:pt idx="16">
                  <c:v>565</c:v>
                </c:pt>
                <c:pt idx="17">
                  <c:v>283</c:v>
                </c:pt>
                <c:pt idx="18">
                  <c:v>252</c:v>
                </c:pt>
                <c:pt idx="19">
                  <c:v>177</c:v>
                </c:pt>
                <c:pt idx="20">
                  <c:v>166</c:v>
                </c:pt>
                <c:pt idx="21">
                  <c:v>92</c:v>
                </c:pt>
                <c:pt idx="22">
                  <c:v>84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1-4BAE-98CC-E775DA79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251911"/>
        <c:axId val="9146269"/>
      </c:lineChart>
      <c:catAx>
        <c:axId val="19251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9146269"/>
        <c:crosses val="autoZero"/>
        <c:auto val="1"/>
        <c:lblAlgn val="ctr"/>
        <c:lblOffset val="100"/>
        <c:noMultiLvlLbl val="1"/>
      </c:catAx>
      <c:valAx>
        <c:axId val="9146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Days</a:t>
                </a:r>
              </a:p>
            </c:rich>
          </c:tx>
          <c:layout>
            <c:manualLayout>
              <c:xMode val="edge"/>
              <c:yMode val="edge"/>
              <c:x val="1.7056973086333398E-2"/>
              <c:y val="0.3501825981102539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1925191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232962469018499"/>
          <c:y val="0.36048258538234901"/>
          <c:w val="0.14651235300923801"/>
          <c:h val="3.2444487383862297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Musal!$B$1</c:f>
              <c:strCache>
                <c:ptCount val="1"/>
                <c:pt idx="0">
                  <c:v>Missing 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(Musal!$A$23:$A$38,Musal!$A$40:$A$41,Musal!$A$62:$A$65)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Musal!$B$2:$B$65</c15:sqref>
                  </c15:fullRef>
                </c:ext>
              </c:extLst>
              <c:f>(Musal!$B$23:$B$38,Musal!$B$40:$B$41,Musal!$B$62:$B$65)</c:f>
            </c:numRef>
          </c:val>
          <c:extLst>
            <c:ext xmlns:c16="http://schemas.microsoft.com/office/drawing/2014/chart" uri="{C3380CC4-5D6E-409C-BE32-E72D297353CC}">
              <c16:uniqueId val="{00000001-38E6-4482-B215-241CD10B43EE}"/>
            </c:ext>
          </c:extLst>
        </c:ser>
        <c:ser>
          <c:idx val="1"/>
          <c:order val="1"/>
          <c:tx>
            <c:strRef>
              <c:f>Musal!$C$1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(Musal!$A$23:$A$38,Musal!$A$40:$A$41,Musal!$A$62:$A$65)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Musal!$C$2:$C$65</c15:sqref>
                  </c15:fullRef>
                </c:ext>
              </c:extLst>
              <c:f>(Musal!$C$23:$C$38,Musal!$C$40:$C$41,Musal!$C$62:$C$65)</c:f>
            </c:numRef>
          </c:val>
          <c:extLst>
            <c:ext xmlns:c16="http://schemas.microsoft.com/office/drawing/2014/chart" uri="{C3380CC4-5D6E-409C-BE32-E72D297353CC}">
              <c16:uniqueId val="{00000002-38E6-4482-B215-241CD10B43EE}"/>
            </c:ext>
          </c:extLst>
        </c:ser>
        <c:ser>
          <c:idx val="2"/>
          <c:order val="2"/>
          <c:tx>
            <c:strRef>
              <c:f>Musal!$D$1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(Musal!$A$23:$A$38,Musal!$A$40:$A$41,Musal!$A$62:$A$65)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Musal!$D$2:$D$65</c15:sqref>
                  </c15:fullRef>
                </c:ext>
              </c:extLst>
              <c:f>(Musal!$D$23:$D$38,Musal!$D$40:$D$41,Musal!$D$62:$D$65)</c:f>
            </c:numRef>
          </c:val>
          <c:extLst>
            <c:ext xmlns:c16="http://schemas.microsoft.com/office/drawing/2014/chart" uri="{C3380CC4-5D6E-409C-BE32-E72D297353CC}">
              <c16:uniqueId val="{00000003-38E6-4482-B215-241CD10B43EE}"/>
            </c:ext>
          </c:extLst>
        </c:ser>
        <c:ser>
          <c:idx val="3"/>
          <c:order val="3"/>
          <c:tx>
            <c:strRef>
              <c:f>Musal!$E$1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(Musal!$A$23:$A$38,Musal!$A$40:$A$41,Musal!$A$62:$A$65)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Musal!$E$2:$E$65</c15:sqref>
                  </c15:fullRef>
                </c:ext>
              </c:extLst>
              <c:f>(Musal!$E$23:$E$38,Musal!$E$40:$E$41,Musal!$E$62:$E$65)</c:f>
            </c:numRef>
          </c:val>
          <c:extLst>
            <c:ext xmlns:c16="http://schemas.microsoft.com/office/drawing/2014/chart" uri="{C3380CC4-5D6E-409C-BE32-E72D297353CC}">
              <c16:uniqueId val="{00000004-38E6-4482-B215-241CD10B4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</c:barChart>
      <c:barChart>
        <c:barDir val="bar"/>
        <c:grouping val="clustered"/>
        <c:varyColors val="0"/>
        <c:ser>
          <c:idx val="5"/>
          <c:order val="5"/>
          <c:tx>
            <c:v>Number of Patients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Musal!$A$6:$A$65</c15:sqref>
                  </c15:fullRef>
                </c:ext>
              </c:extLst>
              <c:f>(Musal!$A$27:$A$42,Musal!$A$44:$A$45)</c:f>
              <c:strCache>
                <c:ptCount val="18"/>
                <c:pt idx="0">
                  <c:v>Bupivacaine</c:v>
                </c:pt>
                <c:pt idx="1">
                  <c:v>Sodium</c:v>
                </c:pt>
                <c:pt idx="2">
                  <c:v>Other</c:v>
                </c:pt>
                <c:pt idx="3">
                  <c:v>Sennapod</c:v>
                </c:pt>
                <c:pt idx="4">
                  <c:v>Atenolol</c:v>
                </c:pt>
                <c:pt idx="5">
                  <c:v>Doxy</c:v>
                </c:pt>
                <c:pt idx="6">
                  <c:v>Enoxaparin</c:v>
                </c:pt>
                <c:pt idx="7">
                  <c:v>Fluorescein</c:v>
                </c:pt>
                <c:pt idx="8">
                  <c:v>Metoprolol</c:v>
                </c:pt>
                <c:pt idx="9">
                  <c:v>Midazolam</c:v>
                </c:pt>
                <c:pt idx="10">
                  <c:v>Naproxen</c:v>
                </c:pt>
                <c:pt idx="11">
                  <c:v>Nicotine</c:v>
                </c:pt>
                <c:pt idx="12">
                  <c:v>Ofloxacin</c:v>
                </c:pt>
                <c:pt idx="13">
                  <c:v>Omeprazole</c:v>
                </c:pt>
                <c:pt idx="14">
                  <c:v>Polyethykene</c:v>
                </c:pt>
                <c:pt idx="15">
                  <c:v>Potassium</c:v>
                </c:pt>
                <c:pt idx="16">
                  <c:v>Vancomycin</c:v>
                </c:pt>
                <c:pt idx="17">
                  <c:v>Zolpidem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Musal!$G$6:$G$65</c15:sqref>
                  </c15:fullRef>
                </c:ext>
              </c:extLst>
              <c:f>(Musal!$G$27:$G$42,Musal!$G$44:$G$45)</c:f>
              <c:numCache>
                <c:formatCode>#,##0</c:formatCode>
                <c:ptCount val="18"/>
                <c:pt idx="0">
                  <c:v>644</c:v>
                </c:pt>
                <c:pt idx="1">
                  <c:v>2713</c:v>
                </c:pt>
                <c:pt idx="2">
                  <c:v>4101</c:v>
                </c:pt>
                <c:pt idx="3">
                  <c:v>139</c:v>
                </c:pt>
                <c:pt idx="4">
                  <c:v>180</c:v>
                </c:pt>
                <c:pt idx="5">
                  <c:v>226</c:v>
                </c:pt>
                <c:pt idx="6">
                  <c:v>1234</c:v>
                </c:pt>
                <c:pt idx="7">
                  <c:v>392</c:v>
                </c:pt>
                <c:pt idx="8">
                  <c:v>2518</c:v>
                </c:pt>
                <c:pt idx="9">
                  <c:v>1830</c:v>
                </c:pt>
                <c:pt idx="10">
                  <c:v>1349</c:v>
                </c:pt>
                <c:pt idx="11">
                  <c:v>512</c:v>
                </c:pt>
                <c:pt idx="12">
                  <c:v>244</c:v>
                </c:pt>
                <c:pt idx="13">
                  <c:v>2864</c:v>
                </c:pt>
                <c:pt idx="14">
                  <c:v>3461</c:v>
                </c:pt>
                <c:pt idx="15">
                  <c:v>5828</c:v>
                </c:pt>
                <c:pt idx="16">
                  <c:v>278</c:v>
                </c:pt>
                <c:pt idx="17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E6-4482-B215-241CD10B4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Average Duration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Musal!$A$6:$A$65</c15:sqref>
                        </c15:fullRef>
                        <c15:formulaRef>
                          <c15:sqref>(Musal!$A$27:$A$42,Musal!$A$44:$A$45)</c15:sqref>
                        </c15:formulaRef>
                      </c:ext>
                    </c:extLst>
                    <c:strCache>
                      <c:ptCount val="18"/>
                      <c:pt idx="0">
                        <c:v>Bupivacaine</c:v>
                      </c:pt>
                      <c:pt idx="1">
                        <c:v>Sodium</c:v>
                      </c:pt>
                      <c:pt idx="2">
                        <c:v>Other</c:v>
                      </c:pt>
                      <c:pt idx="3">
                        <c:v>Sennapod</c:v>
                      </c:pt>
                      <c:pt idx="4">
                        <c:v>Atenolol</c:v>
                      </c:pt>
                      <c:pt idx="5">
                        <c:v>Doxy</c:v>
                      </c:pt>
                      <c:pt idx="6">
                        <c:v>Enoxaparin</c:v>
                      </c:pt>
                      <c:pt idx="7">
                        <c:v>Fluorescein</c:v>
                      </c:pt>
                      <c:pt idx="8">
                        <c:v>Metoprolol</c:v>
                      </c:pt>
                      <c:pt idx="9">
                        <c:v>Midazolam</c:v>
                      </c:pt>
                      <c:pt idx="10">
                        <c:v>Naproxen</c:v>
                      </c:pt>
                      <c:pt idx="11">
                        <c:v>Nicotine</c:v>
                      </c:pt>
                      <c:pt idx="12">
                        <c:v>Ofloxacin</c:v>
                      </c:pt>
                      <c:pt idx="13">
                        <c:v>Omeprazole</c:v>
                      </c:pt>
                      <c:pt idx="14">
                        <c:v>Polyethykene</c:v>
                      </c:pt>
                      <c:pt idx="15">
                        <c:v>Potassium</c:v>
                      </c:pt>
                      <c:pt idx="16">
                        <c:v>Vancomycin</c:v>
                      </c:pt>
                      <c:pt idx="17">
                        <c:v>Zolpidem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Musal!$F$6:$F$65</c15:sqref>
                        </c15:fullRef>
                        <c15:formulaRef>
                          <c15:sqref>(Musal!$F$27:$F$42,Musal!$F$44:$F$45)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E6-4482-B215-241CD10B43EE}"/>
                  </c:ext>
                </c:extLst>
              </c15:ser>
            </c15:filteredBarSeries>
          </c:ext>
        </c:extLst>
      </c:barChart>
      <c:catAx>
        <c:axId val="3770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3791"/>
        <c:crossesAt val="0"/>
        <c:auto val="1"/>
        <c:lblAlgn val="ctr"/>
        <c:lblOffset val="100"/>
        <c:noMultiLvlLbl val="0"/>
      </c:catAx>
      <c:valAx>
        <c:axId val="376983791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358675057434"/>
          <c:y val="0.3912715917037724"/>
          <c:w val="9.7527634248764469E-2"/>
          <c:h val="0.213935262183885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Musal!$B$1</c:f>
              <c:strCache>
                <c:ptCount val="1"/>
                <c:pt idx="0">
                  <c:v>Missing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Musal!$A$42:$A$65</c:f>
              <c:strCache>
                <c:ptCount val="24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Musal!$B$2:$B$65</c15:sqref>
                  </c15:fullRef>
                </c:ext>
              </c:extLst>
              <c:f>Musal!$B$42:$B$65</c:f>
            </c:numRef>
          </c:val>
          <c:extLst>
            <c:ext xmlns:c16="http://schemas.microsoft.com/office/drawing/2014/chart" uri="{C3380CC4-5D6E-409C-BE32-E72D297353CC}">
              <c16:uniqueId val="{00000001-E0C6-437E-80D6-E22ACFABC33F}"/>
            </c:ext>
          </c:extLst>
        </c:ser>
        <c:ser>
          <c:idx val="1"/>
          <c:order val="1"/>
          <c:tx>
            <c:strRef>
              <c:f>Musal!$C$1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Musal!$A$42:$A$65</c:f>
              <c:strCache>
                <c:ptCount val="24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Musal!$C$2:$C$65</c15:sqref>
                  </c15:fullRef>
                </c:ext>
              </c:extLst>
              <c:f>Musal!$C$42:$C$65</c:f>
            </c:numRef>
          </c:val>
          <c:extLst>
            <c:ext xmlns:c16="http://schemas.microsoft.com/office/drawing/2014/chart" uri="{C3380CC4-5D6E-409C-BE32-E72D297353CC}">
              <c16:uniqueId val="{00000002-E0C6-437E-80D6-E22ACFABC33F}"/>
            </c:ext>
          </c:extLst>
        </c:ser>
        <c:ser>
          <c:idx val="2"/>
          <c:order val="2"/>
          <c:tx>
            <c:strRef>
              <c:f>Musal!$D$1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Musal!$A$42:$A$65</c:f>
              <c:strCache>
                <c:ptCount val="24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Musal!$D$2:$D$65</c15:sqref>
                  </c15:fullRef>
                </c:ext>
              </c:extLst>
              <c:f>Musal!$D$42:$D$65</c:f>
            </c:numRef>
          </c:val>
          <c:extLst>
            <c:ext xmlns:c16="http://schemas.microsoft.com/office/drawing/2014/chart" uri="{C3380CC4-5D6E-409C-BE32-E72D297353CC}">
              <c16:uniqueId val="{00000003-E0C6-437E-80D6-E22ACFABC33F}"/>
            </c:ext>
          </c:extLst>
        </c:ser>
        <c:ser>
          <c:idx val="3"/>
          <c:order val="3"/>
          <c:tx>
            <c:strRef>
              <c:f>Musal!$E$1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Musal!$A$42:$A$65</c:f>
              <c:strCache>
                <c:ptCount val="24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Musal!$E$2:$E$65</c15:sqref>
                  </c15:fullRef>
                </c:ext>
              </c:extLst>
              <c:f>Musal!$E$42:$E$65</c:f>
            </c:numRef>
          </c:val>
          <c:extLst>
            <c:ext xmlns:c16="http://schemas.microsoft.com/office/drawing/2014/chart" uri="{C3380CC4-5D6E-409C-BE32-E72D297353CC}">
              <c16:uniqueId val="{00000004-E0C6-437E-80D6-E22ACFABC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</c:barChart>
      <c:barChart>
        <c:barDir val="bar"/>
        <c:grouping val="clustered"/>
        <c:varyColors val="0"/>
        <c:ser>
          <c:idx val="5"/>
          <c:order val="5"/>
          <c:tx>
            <c:v>Number of Patients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Musal!$A$6:$A$65</c15:sqref>
                  </c15:fullRef>
                </c:ext>
              </c:extLst>
              <c:f>Musal!$A$46:$A$65</c:f>
              <c:strCache>
                <c:ptCount val="20"/>
                <c:pt idx="0">
                  <c:v>Respiratory</c:v>
                </c:pt>
                <c:pt idx="1">
                  <c:v>Colonoscopy</c:v>
                </c:pt>
                <c:pt idx="2">
                  <c:v>Physicians Consultation</c:v>
                </c:pt>
                <c:pt idx="3">
                  <c:v>Decalcification</c:v>
                </c:pt>
                <c:pt idx="4">
                  <c:v>Nursing Service</c:v>
                </c:pt>
                <c:pt idx="5">
                  <c:v>Excision of Liver</c:v>
                </c:pt>
                <c:pt idx="6">
                  <c:v>Oxygenation</c:v>
                </c:pt>
                <c:pt idx="7">
                  <c:v>Consultation for Radiation</c:v>
                </c:pt>
                <c:pt idx="8">
                  <c:v>Immunization</c:v>
                </c:pt>
                <c:pt idx="9">
                  <c:v>Incision and Drainage</c:v>
                </c:pt>
                <c:pt idx="10">
                  <c:v>Hospital Care</c:v>
                </c:pt>
                <c:pt idx="11">
                  <c:v>Anesthetic Injection</c:v>
                </c:pt>
                <c:pt idx="12">
                  <c:v>AntiInflammatory into Vein</c:v>
                </c:pt>
                <c:pt idx="13">
                  <c:v>Magentic Resonance</c:v>
                </c:pt>
                <c:pt idx="14">
                  <c:v>Noninvasive</c:v>
                </c:pt>
                <c:pt idx="15">
                  <c:v>Radiologic Exam</c:v>
                </c:pt>
                <c:pt idx="16">
                  <c:v>Removal of Infusion Device</c:v>
                </c:pt>
                <c:pt idx="17">
                  <c:v>Gynecological Exam</c:v>
                </c:pt>
                <c:pt idx="18">
                  <c:v>Staged Operation</c:v>
                </c:pt>
                <c:pt idx="19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Musal!$G$6:$G$65</c15:sqref>
                  </c15:fullRef>
                </c:ext>
              </c:extLst>
              <c:f>Musal!$G$46:$G$65</c:f>
              <c:numCache>
                <c:formatCode>#,##0</c:formatCode>
                <c:ptCount val="20"/>
                <c:pt idx="0">
                  <c:v>187</c:v>
                </c:pt>
                <c:pt idx="1">
                  <c:v>840</c:v>
                </c:pt>
                <c:pt idx="2">
                  <c:v>233</c:v>
                </c:pt>
                <c:pt idx="3">
                  <c:v>507</c:v>
                </c:pt>
                <c:pt idx="4">
                  <c:v>122</c:v>
                </c:pt>
                <c:pt idx="5">
                  <c:v>7</c:v>
                </c:pt>
                <c:pt idx="6">
                  <c:v>72</c:v>
                </c:pt>
                <c:pt idx="7">
                  <c:v>84</c:v>
                </c:pt>
                <c:pt idx="8">
                  <c:v>8570</c:v>
                </c:pt>
                <c:pt idx="9">
                  <c:v>425</c:v>
                </c:pt>
                <c:pt idx="10">
                  <c:v>1731</c:v>
                </c:pt>
                <c:pt idx="11">
                  <c:v>188</c:v>
                </c:pt>
                <c:pt idx="12">
                  <c:v>567</c:v>
                </c:pt>
                <c:pt idx="13">
                  <c:v>977</c:v>
                </c:pt>
                <c:pt idx="14">
                  <c:v>548</c:v>
                </c:pt>
                <c:pt idx="15">
                  <c:v>2443</c:v>
                </c:pt>
                <c:pt idx="16">
                  <c:v>19</c:v>
                </c:pt>
                <c:pt idx="17">
                  <c:v>481</c:v>
                </c:pt>
                <c:pt idx="18">
                  <c:v>208</c:v>
                </c:pt>
                <c:pt idx="19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C6-437E-80D6-E22ACFABC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Average Duration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Musal!$A$6:$A$65</c15:sqref>
                        </c15:fullRef>
                        <c15:formulaRef>
                          <c15:sqref>Musal!$A$46:$A$65</c15:sqref>
                        </c15:formulaRef>
                      </c:ext>
                    </c:extLst>
                    <c:strCache>
                      <c:ptCount val="20"/>
                      <c:pt idx="0">
                        <c:v>Respiratory</c:v>
                      </c:pt>
                      <c:pt idx="1">
                        <c:v>Colonoscopy</c:v>
                      </c:pt>
                      <c:pt idx="2">
                        <c:v>Physicians Consultation</c:v>
                      </c:pt>
                      <c:pt idx="3">
                        <c:v>Decalcification</c:v>
                      </c:pt>
                      <c:pt idx="4">
                        <c:v>Nursing Service</c:v>
                      </c:pt>
                      <c:pt idx="5">
                        <c:v>Excision of Liver</c:v>
                      </c:pt>
                      <c:pt idx="6">
                        <c:v>Oxygenation</c:v>
                      </c:pt>
                      <c:pt idx="7">
                        <c:v>Consultation for Radiation</c:v>
                      </c:pt>
                      <c:pt idx="8">
                        <c:v>Immunization</c:v>
                      </c:pt>
                      <c:pt idx="9">
                        <c:v>Incision and Drainage</c:v>
                      </c:pt>
                      <c:pt idx="10">
                        <c:v>Hospital Care</c:v>
                      </c:pt>
                      <c:pt idx="11">
                        <c:v>Anesthetic Injection</c:v>
                      </c:pt>
                      <c:pt idx="12">
                        <c:v>AntiInflammatory into Vein</c:v>
                      </c:pt>
                      <c:pt idx="13">
                        <c:v>Magentic Resonance</c:v>
                      </c:pt>
                      <c:pt idx="14">
                        <c:v>Noninvasive</c:v>
                      </c:pt>
                      <c:pt idx="15">
                        <c:v>Radiologic Exam</c:v>
                      </c:pt>
                      <c:pt idx="16">
                        <c:v>Removal of Infusion Device</c:v>
                      </c:pt>
                      <c:pt idx="17">
                        <c:v>Gynecological Exam</c:v>
                      </c:pt>
                      <c:pt idx="18">
                        <c:v>Staged Operation</c:v>
                      </c:pt>
                      <c:pt idx="19">
                        <c:v>Tympanometry Test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Musal!$F$6:$F$65</c15:sqref>
                        </c15:fullRef>
                        <c15:formulaRef>
                          <c15:sqref>Musal!$F$46:$F$65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3</c:v>
                      </c:pt>
                      <c:pt idx="4">
                        <c:v>12</c:v>
                      </c:pt>
                      <c:pt idx="5">
                        <c:v>39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55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C6-437E-80D6-E22ACFABC33F}"/>
                  </c:ext>
                </c:extLst>
              </c15:ser>
            </c15:filteredBarSeries>
          </c:ext>
        </c:extLst>
      </c:barChart>
      <c:catAx>
        <c:axId val="3770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3791"/>
        <c:crossesAt val="0"/>
        <c:auto val="1"/>
        <c:lblAlgn val="ctr"/>
        <c:lblOffset val="100"/>
        <c:noMultiLvlLbl val="0"/>
      </c:catAx>
      <c:valAx>
        <c:axId val="376983791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80069410380821"/>
          <c:y val="0.29466570899636829"/>
          <c:w val="0.11610506038517715"/>
          <c:h val="0.196879911506193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Drugs per Patient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Drugs!$B$1</c:f>
              <c:strCache>
                <c:ptCount val="1"/>
                <c:pt idx="0">
                  <c:v>Patient Count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Drugs!$A$2:$A$20</c:f>
              <c:strCache>
                <c:ptCount val="19"/>
                <c:pt idx="0">
                  <c:v>Other</c:v>
                </c:pt>
                <c:pt idx="1">
                  <c:v>Potassium</c:v>
                </c:pt>
                <c:pt idx="2">
                  <c:v>Sodium_chlo</c:v>
                </c:pt>
                <c:pt idx="3">
                  <c:v>Ondansetron</c:v>
                </c:pt>
                <c:pt idx="4">
                  <c:v>Omeprazole</c:v>
                </c:pt>
                <c:pt idx="5">
                  <c:v>Metoprolol</c:v>
                </c:pt>
                <c:pt idx="6">
                  <c:v>Polyethykene</c:v>
                </c:pt>
                <c:pt idx="7">
                  <c:v>Vancomycin</c:v>
                </c:pt>
                <c:pt idx="8">
                  <c:v>Midazolam</c:v>
                </c:pt>
                <c:pt idx="9">
                  <c:v>Naproxen</c:v>
                </c:pt>
                <c:pt idx="10">
                  <c:v>Enoxaparin</c:v>
                </c:pt>
                <c:pt idx="11">
                  <c:v>Bupivacaine</c:v>
                </c:pt>
                <c:pt idx="12">
                  <c:v>Nicotine</c:v>
                </c:pt>
                <c:pt idx="13">
                  <c:v>Zolpidem</c:v>
                </c:pt>
                <c:pt idx="14">
                  <c:v>Fluorescein</c:v>
                </c:pt>
                <c:pt idx="15">
                  <c:v>Ofloxacin</c:v>
                </c:pt>
                <c:pt idx="16">
                  <c:v>Doxy</c:v>
                </c:pt>
                <c:pt idx="17">
                  <c:v>Atenolol</c:v>
                </c:pt>
                <c:pt idx="18">
                  <c:v>Sennapod</c:v>
                </c:pt>
              </c:strCache>
            </c:strRef>
          </c:cat>
          <c:val>
            <c:numRef>
              <c:f>Drugs!$B$2:$B$20</c:f>
              <c:numCache>
                <c:formatCode>#,##0</c:formatCode>
                <c:ptCount val="19"/>
                <c:pt idx="0">
                  <c:v>35853</c:v>
                </c:pt>
                <c:pt idx="1">
                  <c:v>5828</c:v>
                </c:pt>
                <c:pt idx="2">
                  <c:v>5432</c:v>
                </c:pt>
                <c:pt idx="3">
                  <c:v>4101</c:v>
                </c:pt>
                <c:pt idx="4">
                  <c:v>2864</c:v>
                </c:pt>
                <c:pt idx="5">
                  <c:v>2518</c:v>
                </c:pt>
                <c:pt idx="6">
                  <c:v>2461</c:v>
                </c:pt>
                <c:pt idx="7">
                  <c:v>2057</c:v>
                </c:pt>
                <c:pt idx="8">
                  <c:v>1830</c:v>
                </c:pt>
                <c:pt idx="9">
                  <c:v>1349</c:v>
                </c:pt>
                <c:pt idx="10">
                  <c:v>1234</c:v>
                </c:pt>
                <c:pt idx="11">
                  <c:v>644</c:v>
                </c:pt>
                <c:pt idx="12">
                  <c:v>512</c:v>
                </c:pt>
                <c:pt idx="13">
                  <c:v>409</c:v>
                </c:pt>
                <c:pt idx="14">
                  <c:v>392</c:v>
                </c:pt>
                <c:pt idx="15">
                  <c:v>370</c:v>
                </c:pt>
                <c:pt idx="16">
                  <c:v>226</c:v>
                </c:pt>
                <c:pt idx="17">
                  <c:v>180</c:v>
                </c:pt>
                <c:pt idx="18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5-47A1-9B66-D9F5C422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7869"/>
        <c:axId val="22444788"/>
      </c:barChart>
      <c:catAx>
        <c:axId val="28857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Drug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22444788"/>
        <c:crosses val="autoZero"/>
        <c:auto val="1"/>
        <c:lblAlgn val="ctr"/>
        <c:lblOffset val="100"/>
        <c:noMultiLvlLbl val="1"/>
      </c:catAx>
      <c:valAx>
        <c:axId val="22444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28857869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102256721455905"/>
          <c:y val="0.36488051353131401"/>
          <c:w val="0.11010616580728801"/>
          <c:h val="3.9613868491157701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Average Duration per Drugs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Drugs!$C$1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Drugs!$A$2:$A$20</c:f>
              <c:strCache>
                <c:ptCount val="19"/>
                <c:pt idx="0">
                  <c:v>Other</c:v>
                </c:pt>
                <c:pt idx="1">
                  <c:v>Potassium</c:v>
                </c:pt>
                <c:pt idx="2">
                  <c:v>Sodium_chlo</c:v>
                </c:pt>
                <c:pt idx="3">
                  <c:v>Ondansetron</c:v>
                </c:pt>
                <c:pt idx="4">
                  <c:v>Omeprazole</c:v>
                </c:pt>
                <c:pt idx="5">
                  <c:v>Metoprolol</c:v>
                </c:pt>
                <c:pt idx="6">
                  <c:v>Polyethykene</c:v>
                </c:pt>
                <c:pt idx="7">
                  <c:v>Vancomycin</c:v>
                </c:pt>
                <c:pt idx="8">
                  <c:v>Midazolam</c:v>
                </c:pt>
                <c:pt idx="9">
                  <c:v>Naproxen</c:v>
                </c:pt>
                <c:pt idx="10">
                  <c:v>Enoxaparin</c:v>
                </c:pt>
                <c:pt idx="11">
                  <c:v>Bupivacaine</c:v>
                </c:pt>
                <c:pt idx="12">
                  <c:v>Nicotine</c:v>
                </c:pt>
                <c:pt idx="13">
                  <c:v>Zolpidem</c:v>
                </c:pt>
                <c:pt idx="14">
                  <c:v>Fluorescein</c:v>
                </c:pt>
                <c:pt idx="15">
                  <c:v>Ofloxacin</c:v>
                </c:pt>
                <c:pt idx="16">
                  <c:v>Doxy</c:v>
                </c:pt>
                <c:pt idx="17">
                  <c:v>Atenolol</c:v>
                </c:pt>
                <c:pt idx="18">
                  <c:v>Sennapod</c:v>
                </c:pt>
              </c:strCache>
            </c:strRef>
          </c:cat>
          <c:val>
            <c:numRef>
              <c:f>Drugs!$C$2:$C$20</c:f>
              <c:numCache>
                <c:formatCode>General</c:formatCode>
                <c:ptCount val="19"/>
                <c:pt idx="0">
                  <c:v>227</c:v>
                </c:pt>
                <c:pt idx="1">
                  <c:v>11.1</c:v>
                </c:pt>
                <c:pt idx="2">
                  <c:v>41.9</c:v>
                </c:pt>
                <c:pt idx="3">
                  <c:v>28.3</c:v>
                </c:pt>
                <c:pt idx="4">
                  <c:v>6.1</c:v>
                </c:pt>
                <c:pt idx="5">
                  <c:v>4.2</c:v>
                </c:pt>
                <c:pt idx="6">
                  <c:v>26.1</c:v>
                </c:pt>
                <c:pt idx="7">
                  <c:v>5.3</c:v>
                </c:pt>
                <c:pt idx="8">
                  <c:v>14.1</c:v>
                </c:pt>
                <c:pt idx="9">
                  <c:v>17.899999999999999</c:v>
                </c:pt>
                <c:pt idx="10">
                  <c:v>5.6</c:v>
                </c:pt>
                <c:pt idx="11">
                  <c:v>6.7</c:v>
                </c:pt>
                <c:pt idx="12">
                  <c:v>1.1000000000000001</c:v>
                </c:pt>
                <c:pt idx="13">
                  <c:v>4.4000000000000004</c:v>
                </c:pt>
                <c:pt idx="14">
                  <c:v>2.6</c:v>
                </c:pt>
                <c:pt idx="15">
                  <c:v>1.1000000000000001</c:v>
                </c:pt>
                <c:pt idx="16">
                  <c:v>3</c:v>
                </c:pt>
                <c:pt idx="17">
                  <c:v>1.9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8-444E-9B1E-6E28EDC7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475523"/>
        <c:axId val="36942942"/>
      </c:lineChart>
      <c:catAx>
        <c:axId val="35475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Drug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36942942"/>
        <c:crosses val="autoZero"/>
        <c:auto val="1"/>
        <c:lblAlgn val="ctr"/>
        <c:lblOffset val="100"/>
        <c:noMultiLvlLbl val="1"/>
      </c:catAx>
      <c:valAx>
        <c:axId val="36942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354755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075954192876695"/>
          <c:y val="0.40527073004763298"/>
          <c:w val="0.19825745245531501"/>
          <c:h val="3.9173714396811499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v>Average Duration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0"/>
              <c:layout>
                <c:manualLayout>
                  <c:x val="-8.4300610333852277E-3"/>
                  <c:y val="7.756493673068604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0B-48DB-AF24-E267430D0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Drugs!$A$2:$A$20</c15:sqref>
                  </c15:fullRef>
                </c:ext>
              </c:extLst>
              <c:f>Drugs!$A$3:$A$20</c:f>
              <c:strCache>
                <c:ptCount val="18"/>
                <c:pt idx="0">
                  <c:v>Potassium</c:v>
                </c:pt>
                <c:pt idx="1">
                  <c:v>Sodium_chlo</c:v>
                </c:pt>
                <c:pt idx="2">
                  <c:v>Ondansetron</c:v>
                </c:pt>
                <c:pt idx="3">
                  <c:v>Omeprazole</c:v>
                </c:pt>
                <c:pt idx="4">
                  <c:v>Metoprolol</c:v>
                </c:pt>
                <c:pt idx="5">
                  <c:v>Polyethykene</c:v>
                </c:pt>
                <c:pt idx="6">
                  <c:v>Vancomycin</c:v>
                </c:pt>
                <c:pt idx="7">
                  <c:v>Midazolam</c:v>
                </c:pt>
                <c:pt idx="8">
                  <c:v>Naproxen</c:v>
                </c:pt>
                <c:pt idx="9">
                  <c:v>Enoxaparin</c:v>
                </c:pt>
                <c:pt idx="10">
                  <c:v>Bupivacaine</c:v>
                </c:pt>
                <c:pt idx="11">
                  <c:v>Nicotine</c:v>
                </c:pt>
                <c:pt idx="12">
                  <c:v>Zolpidem</c:v>
                </c:pt>
                <c:pt idx="13">
                  <c:v>Fluorescein</c:v>
                </c:pt>
                <c:pt idx="14">
                  <c:v>Ofloxacin</c:v>
                </c:pt>
                <c:pt idx="15">
                  <c:v>Doxy</c:v>
                </c:pt>
                <c:pt idx="16">
                  <c:v>Atenolol</c:v>
                </c:pt>
                <c:pt idx="17">
                  <c:v>Sennapod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Drugs!$C$2:$C$20</c15:sqref>
                  </c15:fullRef>
                </c:ext>
              </c:extLst>
              <c:f>Drugs!$C$3:$C$20</c:f>
              <c:numCache>
                <c:formatCode>General</c:formatCode>
                <c:ptCount val="18"/>
                <c:pt idx="0">
                  <c:v>11.1</c:v>
                </c:pt>
                <c:pt idx="1">
                  <c:v>41.9</c:v>
                </c:pt>
                <c:pt idx="2">
                  <c:v>28.3</c:v>
                </c:pt>
                <c:pt idx="3">
                  <c:v>6.1</c:v>
                </c:pt>
                <c:pt idx="4">
                  <c:v>4.2</c:v>
                </c:pt>
                <c:pt idx="5">
                  <c:v>26.1</c:v>
                </c:pt>
                <c:pt idx="6">
                  <c:v>5.3</c:v>
                </c:pt>
                <c:pt idx="7">
                  <c:v>14.1</c:v>
                </c:pt>
                <c:pt idx="8">
                  <c:v>17.899999999999999</c:v>
                </c:pt>
                <c:pt idx="9">
                  <c:v>5.6</c:v>
                </c:pt>
                <c:pt idx="10">
                  <c:v>6.7</c:v>
                </c:pt>
                <c:pt idx="11">
                  <c:v>1.1000000000000001</c:v>
                </c:pt>
                <c:pt idx="12">
                  <c:v>4.4000000000000004</c:v>
                </c:pt>
                <c:pt idx="13">
                  <c:v>2.6</c:v>
                </c:pt>
                <c:pt idx="14">
                  <c:v>1.1000000000000001</c:v>
                </c:pt>
                <c:pt idx="15">
                  <c:v>3</c:v>
                </c:pt>
                <c:pt idx="16">
                  <c:v>1.9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B-48DB-AF24-E267430D03A4}"/>
            </c:ext>
          </c:extLst>
        </c:ser>
        <c:ser>
          <c:idx val="1"/>
          <c:order val="0"/>
          <c:tx>
            <c:strRef>
              <c:f>Conditions!$C$1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Drugs!$A$2:$A$20</c15:sqref>
                  </c15:fullRef>
                </c:ext>
              </c:extLst>
              <c:f>Drugs!$A$3:$A$20</c:f>
              <c:strCache>
                <c:ptCount val="18"/>
                <c:pt idx="0">
                  <c:v>Other</c:v>
                </c:pt>
                <c:pt idx="1">
                  <c:v>Potassium</c:v>
                </c:pt>
                <c:pt idx="2">
                  <c:v>Sodium_chlo</c:v>
                </c:pt>
                <c:pt idx="3">
                  <c:v>Ondansetron</c:v>
                </c:pt>
                <c:pt idx="4">
                  <c:v>Omeprazole</c:v>
                </c:pt>
                <c:pt idx="5">
                  <c:v>Metoprolol</c:v>
                </c:pt>
                <c:pt idx="6">
                  <c:v>Polyethykene</c:v>
                </c:pt>
                <c:pt idx="7">
                  <c:v>Vancomycin</c:v>
                </c:pt>
                <c:pt idx="8">
                  <c:v>Midazolam</c:v>
                </c:pt>
                <c:pt idx="9">
                  <c:v>Naproxen</c:v>
                </c:pt>
                <c:pt idx="10">
                  <c:v>Enoxaparin</c:v>
                </c:pt>
                <c:pt idx="11">
                  <c:v>Bupivacaine</c:v>
                </c:pt>
                <c:pt idx="12">
                  <c:v>Nicotine</c:v>
                </c:pt>
                <c:pt idx="13">
                  <c:v>Zolpidem</c:v>
                </c:pt>
                <c:pt idx="14">
                  <c:v>Fluorescein</c:v>
                </c:pt>
                <c:pt idx="15">
                  <c:v>Ofloxacin</c:v>
                </c:pt>
                <c:pt idx="16">
                  <c:v>Doxy</c:v>
                </c:pt>
                <c:pt idx="17">
                  <c:v>Atenolol</c:v>
                </c:pt>
                <c:pt idx="18">
                  <c:v>Sennapod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Conditions!$C$2:$C$25</c15:sqref>
                  </c15:fullRef>
                </c:ext>
              </c:extLst>
              <c:f>Conditions!$C$3:$C$24</c:f>
            </c:numRef>
          </c:val>
          <c:extLst>
            <c:ext xmlns:c16="http://schemas.microsoft.com/office/drawing/2014/chart" uri="{C3380CC4-5D6E-409C-BE32-E72D297353CC}">
              <c16:uniqueId val="{00000002-0A0B-48DB-AF24-E267430D03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68239"/>
        <c:axId val="456571567"/>
      </c:barChart>
      <c:barChart>
        <c:barDir val="bar"/>
        <c:grouping val="clustered"/>
        <c:varyColors val="0"/>
        <c:ser>
          <c:idx val="2"/>
          <c:order val="2"/>
          <c:tx>
            <c:v>Number of Patients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  <c:pt idx="22">
                  <c:v>Loss of Taste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Drugs!$B$2:$B$20</c15:sqref>
                  </c15:fullRef>
                </c:ext>
              </c:extLst>
              <c:f>Drugs!$B$3:$B$20</c:f>
              <c:numCache>
                <c:formatCode>#,##0</c:formatCode>
                <c:ptCount val="18"/>
                <c:pt idx="0">
                  <c:v>5828</c:v>
                </c:pt>
                <c:pt idx="1">
                  <c:v>5432</c:v>
                </c:pt>
                <c:pt idx="2">
                  <c:v>4101</c:v>
                </c:pt>
                <c:pt idx="3">
                  <c:v>2864</c:v>
                </c:pt>
                <c:pt idx="4">
                  <c:v>2518</c:v>
                </c:pt>
                <c:pt idx="5">
                  <c:v>2461</c:v>
                </c:pt>
                <c:pt idx="6">
                  <c:v>2057</c:v>
                </c:pt>
                <c:pt idx="7">
                  <c:v>1830</c:v>
                </c:pt>
                <c:pt idx="8">
                  <c:v>1349</c:v>
                </c:pt>
                <c:pt idx="9">
                  <c:v>1234</c:v>
                </c:pt>
                <c:pt idx="10">
                  <c:v>644</c:v>
                </c:pt>
                <c:pt idx="11">
                  <c:v>512</c:v>
                </c:pt>
                <c:pt idx="12">
                  <c:v>409</c:v>
                </c:pt>
                <c:pt idx="13">
                  <c:v>392</c:v>
                </c:pt>
                <c:pt idx="14">
                  <c:v>370</c:v>
                </c:pt>
                <c:pt idx="15">
                  <c:v>226</c:v>
                </c:pt>
                <c:pt idx="16">
                  <c:v>180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B-48DB-AF24-E267430D03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97359"/>
        <c:axId val="456588207"/>
      </c:barChart>
      <c:catAx>
        <c:axId val="45656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567"/>
        <c:crosses val="autoZero"/>
        <c:auto val="1"/>
        <c:lblAlgn val="ctr"/>
        <c:lblOffset val="100"/>
        <c:noMultiLvlLbl val="0"/>
      </c:catAx>
      <c:valAx>
        <c:axId val="456571567"/>
        <c:scaling>
          <c:orientation val="minMax"/>
          <c:max val="50"/>
          <c:min val="-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239"/>
        <c:crosses val="autoZero"/>
        <c:crossBetween val="between"/>
      </c:valAx>
      <c:valAx>
        <c:axId val="456588207"/>
        <c:scaling>
          <c:orientation val="maxMin"/>
          <c:max val="6500"/>
          <c:min val="-6500"/>
        </c:scaling>
        <c:delete val="0"/>
        <c:axPos val="b"/>
        <c:numFmt formatCode="#,##0;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7359"/>
        <c:crosses val="max"/>
        <c:crossBetween val="between"/>
        <c:minorUnit val="500"/>
      </c:valAx>
      <c:catAx>
        <c:axId val="456597359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56588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558328817956"/>
          <c:y val="0.36962297906175456"/>
          <c:w val="0.10269826474724687"/>
          <c:h val="0.21289093559501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Observations per Patients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Observations!$B$1</c:f>
              <c:strCache>
                <c:ptCount val="1"/>
                <c:pt idx="0">
                  <c:v>Patient Count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Observations!$A$2:$A$32</c:f>
              <c:strCache>
                <c:ptCount val="31"/>
                <c:pt idx="0">
                  <c:v>Prior Procedure </c:v>
                </c:pt>
                <c:pt idx="1">
                  <c:v>Long Term </c:v>
                </c:pt>
                <c:pt idx="2">
                  <c:v>Never Smoked </c:v>
                </c:pt>
                <c:pt idx="3">
                  <c:v>Overweight </c:v>
                </c:pt>
                <c:pt idx="4">
                  <c:v>History Observation</c:v>
                </c:pt>
                <c:pt idx="5">
                  <c:v>Abnormal </c:v>
                </c:pt>
                <c:pt idx="6">
                  <c:v>Current Smoker </c:v>
                </c:pt>
                <c:pt idx="7">
                  <c:v>Family History </c:v>
                </c:pt>
                <c:pt idx="8">
                  <c:v>Allergy </c:v>
                </c:pt>
                <c:pt idx="9">
                  <c:v>Respiration Rate</c:v>
                </c:pt>
                <c:pt idx="10">
                  <c:v>Former Smoker </c:v>
                </c:pt>
                <c:pt idx="11">
                  <c:v>Fall </c:v>
                </c:pt>
                <c:pt idx="12">
                  <c:v>Required Vaccine </c:v>
                </c:pt>
                <c:pt idx="13">
                  <c:v>Never Used Tobacco </c:v>
                </c:pt>
                <c:pt idx="14">
                  <c:v>Health Status </c:v>
                </c:pt>
                <c:pt idx="15">
                  <c:v>Malnutrition </c:v>
                </c:pt>
                <c:pt idx="16">
                  <c:v>Antenatal Care </c:v>
                </c:pt>
                <c:pt idx="17">
                  <c:v>Post Op</c:v>
                </c:pt>
                <c:pt idx="18">
                  <c:v>Alcohol </c:v>
                </c:pt>
                <c:pt idx="19">
                  <c:v>High Risk Pregnancy </c:v>
                </c:pt>
                <c:pt idx="20">
                  <c:v>Severely Obese </c:v>
                </c:pt>
                <c:pt idx="21">
                  <c:v>Symptoms Aggravating </c:v>
                </c:pt>
                <c:pt idx="22">
                  <c:v>Contraceptive </c:v>
                </c:pt>
                <c:pt idx="23">
                  <c:v>Malignant Disease </c:v>
                </c:pt>
                <c:pt idx="24">
                  <c:v>Congregate Care</c:v>
                </c:pt>
                <c:pt idx="25">
                  <c:v>Dialysis </c:v>
                </c:pt>
                <c:pt idx="26">
                  <c:v>Accident </c:v>
                </c:pt>
                <c:pt idx="27">
                  <c:v>Drug Indicated </c:v>
                </c:pt>
                <c:pt idx="28">
                  <c:v>Tobacco Product </c:v>
                </c:pt>
                <c:pt idx="29">
                  <c:v>Overexertion </c:v>
                </c:pt>
                <c:pt idx="30">
                  <c:v>Fetal Disorder </c:v>
                </c:pt>
              </c:strCache>
            </c:strRef>
          </c:cat>
          <c:val>
            <c:numRef>
              <c:f>Observations!$B$2:$B$32</c:f>
              <c:numCache>
                <c:formatCode>#,##0</c:formatCode>
                <c:ptCount val="31"/>
                <c:pt idx="0">
                  <c:v>26942</c:v>
                </c:pt>
                <c:pt idx="1">
                  <c:v>11742</c:v>
                </c:pt>
                <c:pt idx="2">
                  <c:v>8255</c:v>
                </c:pt>
                <c:pt idx="3">
                  <c:v>6224</c:v>
                </c:pt>
                <c:pt idx="4">
                  <c:v>4365</c:v>
                </c:pt>
                <c:pt idx="5">
                  <c:v>3684</c:v>
                </c:pt>
                <c:pt idx="6">
                  <c:v>3446</c:v>
                </c:pt>
                <c:pt idx="7">
                  <c:v>3405</c:v>
                </c:pt>
                <c:pt idx="8">
                  <c:v>3122</c:v>
                </c:pt>
                <c:pt idx="9">
                  <c:v>3055</c:v>
                </c:pt>
                <c:pt idx="10">
                  <c:v>2876</c:v>
                </c:pt>
                <c:pt idx="11">
                  <c:v>2225</c:v>
                </c:pt>
                <c:pt idx="12">
                  <c:v>2194</c:v>
                </c:pt>
                <c:pt idx="13">
                  <c:v>1890</c:v>
                </c:pt>
                <c:pt idx="14">
                  <c:v>1819</c:v>
                </c:pt>
                <c:pt idx="15">
                  <c:v>1558</c:v>
                </c:pt>
                <c:pt idx="16">
                  <c:v>1448</c:v>
                </c:pt>
                <c:pt idx="17">
                  <c:v>1298</c:v>
                </c:pt>
                <c:pt idx="18">
                  <c:v>1094</c:v>
                </c:pt>
                <c:pt idx="19">
                  <c:v>896</c:v>
                </c:pt>
                <c:pt idx="20">
                  <c:v>839</c:v>
                </c:pt>
                <c:pt idx="21">
                  <c:v>703</c:v>
                </c:pt>
                <c:pt idx="22">
                  <c:v>673</c:v>
                </c:pt>
                <c:pt idx="23">
                  <c:v>645</c:v>
                </c:pt>
                <c:pt idx="24">
                  <c:v>566</c:v>
                </c:pt>
                <c:pt idx="25">
                  <c:v>539</c:v>
                </c:pt>
                <c:pt idx="26">
                  <c:v>390</c:v>
                </c:pt>
                <c:pt idx="27">
                  <c:v>353</c:v>
                </c:pt>
                <c:pt idx="28">
                  <c:v>275</c:v>
                </c:pt>
                <c:pt idx="29">
                  <c:v>266</c:v>
                </c:pt>
                <c:pt idx="3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5-4DA0-906B-994CDE9B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886"/>
        <c:axId val="20194401"/>
      </c:barChart>
      <c:catAx>
        <c:axId val="14493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Observation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20194401"/>
        <c:crosses val="autoZero"/>
        <c:auto val="1"/>
        <c:lblAlgn val="ctr"/>
        <c:lblOffset val="100"/>
        <c:noMultiLvlLbl val="1"/>
      </c:catAx>
      <c:valAx>
        <c:axId val="20194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1449388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309413675522205"/>
          <c:y val="0.33561173829175001"/>
          <c:w val="9.7132238032289694E-2"/>
          <c:h val="3.1572844439221197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Average Duration for Observations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Observations!$C$1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Observations!$A$2:$A$32</c:f>
              <c:strCache>
                <c:ptCount val="31"/>
                <c:pt idx="0">
                  <c:v>Prior Procedure </c:v>
                </c:pt>
                <c:pt idx="1">
                  <c:v>Long Term </c:v>
                </c:pt>
                <c:pt idx="2">
                  <c:v>Never Smoked </c:v>
                </c:pt>
                <c:pt idx="3">
                  <c:v>Overweight </c:v>
                </c:pt>
                <c:pt idx="4">
                  <c:v>History Observation</c:v>
                </c:pt>
                <c:pt idx="5">
                  <c:v>Abnormal </c:v>
                </c:pt>
                <c:pt idx="6">
                  <c:v>Current Smoker </c:v>
                </c:pt>
                <c:pt idx="7">
                  <c:v>Family History </c:v>
                </c:pt>
                <c:pt idx="8">
                  <c:v>Allergy </c:v>
                </c:pt>
                <c:pt idx="9">
                  <c:v>Respiration Rate</c:v>
                </c:pt>
                <c:pt idx="10">
                  <c:v>Former Smoker </c:v>
                </c:pt>
                <c:pt idx="11">
                  <c:v>Fall </c:v>
                </c:pt>
                <c:pt idx="12">
                  <c:v>Required Vaccine </c:v>
                </c:pt>
                <c:pt idx="13">
                  <c:v>Never Used Tobacco </c:v>
                </c:pt>
                <c:pt idx="14">
                  <c:v>Health Status </c:v>
                </c:pt>
                <c:pt idx="15">
                  <c:v>Malnutrition </c:v>
                </c:pt>
                <c:pt idx="16">
                  <c:v>Antenatal Care </c:v>
                </c:pt>
                <c:pt idx="17">
                  <c:v>Post Op</c:v>
                </c:pt>
                <c:pt idx="18">
                  <c:v>Alcohol </c:v>
                </c:pt>
                <c:pt idx="19">
                  <c:v>High Risk Pregnancy </c:v>
                </c:pt>
                <c:pt idx="20">
                  <c:v>Severely Obese </c:v>
                </c:pt>
                <c:pt idx="21">
                  <c:v>Symptoms Aggravating </c:v>
                </c:pt>
                <c:pt idx="22">
                  <c:v>Contraceptive </c:v>
                </c:pt>
                <c:pt idx="23">
                  <c:v>Malignant Disease </c:v>
                </c:pt>
                <c:pt idx="24">
                  <c:v>Congregate Care</c:v>
                </c:pt>
                <c:pt idx="25">
                  <c:v>Dialysis </c:v>
                </c:pt>
                <c:pt idx="26">
                  <c:v>Accident </c:v>
                </c:pt>
                <c:pt idx="27">
                  <c:v>Drug Indicated </c:v>
                </c:pt>
                <c:pt idx="28">
                  <c:v>Tobacco Product </c:v>
                </c:pt>
                <c:pt idx="29">
                  <c:v>Overexertion </c:v>
                </c:pt>
                <c:pt idx="30">
                  <c:v>Fetal Disorder </c:v>
                </c:pt>
              </c:strCache>
            </c:strRef>
          </c:cat>
          <c:val>
            <c:numRef>
              <c:f>Observations!$C$2:$C$32</c:f>
              <c:numCache>
                <c:formatCode>General</c:formatCode>
                <c:ptCount val="31"/>
                <c:pt idx="0">
                  <c:v>6678</c:v>
                </c:pt>
                <c:pt idx="1">
                  <c:v>9671.7000000000007</c:v>
                </c:pt>
                <c:pt idx="2">
                  <c:v>842</c:v>
                </c:pt>
                <c:pt idx="3">
                  <c:v>4289.8999999999996</c:v>
                </c:pt>
                <c:pt idx="4">
                  <c:v>238</c:v>
                </c:pt>
                <c:pt idx="5">
                  <c:v>1614.1</c:v>
                </c:pt>
                <c:pt idx="6">
                  <c:v>311</c:v>
                </c:pt>
                <c:pt idx="7">
                  <c:v>6464</c:v>
                </c:pt>
                <c:pt idx="8">
                  <c:v>3100.9</c:v>
                </c:pt>
                <c:pt idx="9">
                  <c:v>2171.1</c:v>
                </c:pt>
                <c:pt idx="10">
                  <c:v>448</c:v>
                </c:pt>
                <c:pt idx="11">
                  <c:v>1058.5999999999999</c:v>
                </c:pt>
                <c:pt idx="12">
                  <c:v>109</c:v>
                </c:pt>
                <c:pt idx="13">
                  <c:v>192</c:v>
                </c:pt>
                <c:pt idx="14">
                  <c:v>575</c:v>
                </c:pt>
                <c:pt idx="15">
                  <c:v>636</c:v>
                </c:pt>
                <c:pt idx="16">
                  <c:v>840</c:v>
                </c:pt>
                <c:pt idx="17">
                  <c:v>157</c:v>
                </c:pt>
                <c:pt idx="18">
                  <c:v>80.8</c:v>
                </c:pt>
                <c:pt idx="19">
                  <c:v>355</c:v>
                </c:pt>
                <c:pt idx="20">
                  <c:v>29.2</c:v>
                </c:pt>
                <c:pt idx="21">
                  <c:v>48.4</c:v>
                </c:pt>
                <c:pt idx="22">
                  <c:v>198</c:v>
                </c:pt>
                <c:pt idx="23">
                  <c:v>196</c:v>
                </c:pt>
                <c:pt idx="24">
                  <c:v>19.100000000000001</c:v>
                </c:pt>
                <c:pt idx="25">
                  <c:v>722</c:v>
                </c:pt>
                <c:pt idx="26">
                  <c:v>24.1</c:v>
                </c:pt>
                <c:pt idx="27">
                  <c:v>18.3</c:v>
                </c:pt>
                <c:pt idx="28">
                  <c:v>41.8</c:v>
                </c:pt>
                <c:pt idx="29">
                  <c:v>90.4</c:v>
                </c:pt>
                <c:pt idx="3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D-42CD-9FA1-CD38093B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833499"/>
        <c:axId val="59112114"/>
      </c:lineChart>
      <c:catAx>
        <c:axId val="93833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Observation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59112114"/>
        <c:crosses val="autoZero"/>
        <c:auto val="1"/>
        <c:lblAlgn val="ctr"/>
        <c:lblOffset val="100"/>
        <c:noMultiLvlLbl val="1"/>
      </c:catAx>
      <c:valAx>
        <c:axId val="591121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9383349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311029669678401"/>
          <c:y val="0.35810787165117902"/>
          <c:w val="0.17681096314573599"/>
          <c:h val="3.3962308765458402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1702417246804"/>
          <c:y val="8.6612409335929785E-2"/>
          <c:w val="0.79626158266324421"/>
          <c:h val="0.82677518132814043"/>
        </c:manualLayout>
      </c:layout>
      <c:barChart>
        <c:barDir val="bar"/>
        <c:grouping val="clustered"/>
        <c:varyColors val="0"/>
        <c:ser>
          <c:idx val="0"/>
          <c:order val="1"/>
          <c:tx>
            <c:v>Average Duration</c:v>
          </c:tx>
          <c:spPr>
            <a:solidFill>
              <a:srgbClr val="9A668E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1"/>
              <c:layout>
                <c:manualLayout>
                  <c:x val="-8.4300610333852277E-3"/>
                  <c:y val="7.756493673068604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F-43B2-828D-4F794D3BD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Observations!$A$2:$A$33</c15:sqref>
                  </c15:fullRef>
                </c:ext>
              </c:extLst>
              <c:f>(Observations!$A$3:$A$24,Observations!$A$26:$A$33)</c:f>
              <c:strCache>
                <c:ptCount val="29"/>
                <c:pt idx="0">
                  <c:v>Long Term </c:v>
                </c:pt>
                <c:pt idx="1">
                  <c:v>Never Smoked </c:v>
                </c:pt>
                <c:pt idx="2">
                  <c:v>Overweight </c:v>
                </c:pt>
                <c:pt idx="3">
                  <c:v>History Observation</c:v>
                </c:pt>
                <c:pt idx="4">
                  <c:v>Abnormal </c:v>
                </c:pt>
                <c:pt idx="5">
                  <c:v>Current Smoker </c:v>
                </c:pt>
                <c:pt idx="6">
                  <c:v>Family History </c:v>
                </c:pt>
                <c:pt idx="7">
                  <c:v>Allergy </c:v>
                </c:pt>
                <c:pt idx="8">
                  <c:v>Respiration Rate</c:v>
                </c:pt>
                <c:pt idx="9">
                  <c:v>Former Smoker </c:v>
                </c:pt>
                <c:pt idx="10">
                  <c:v>Fall </c:v>
                </c:pt>
                <c:pt idx="11">
                  <c:v>Required Vaccine </c:v>
                </c:pt>
                <c:pt idx="12">
                  <c:v>Never Used Tobacco </c:v>
                </c:pt>
                <c:pt idx="13">
                  <c:v>Health Status </c:v>
                </c:pt>
                <c:pt idx="14">
                  <c:v>Malnutrition </c:v>
                </c:pt>
                <c:pt idx="15">
                  <c:v>Antenatal Care </c:v>
                </c:pt>
                <c:pt idx="16">
                  <c:v>Post Op</c:v>
                </c:pt>
                <c:pt idx="17">
                  <c:v>Alcohol </c:v>
                </c:pt>
                <c:pt idx="18">
                  <c:v>High Risk Pregnancy </c:v>
                </c:pt>
                <c:pt idx="19">
                  <c:v>Severely Obese </c:v>
                </c:pt>
                <c:pt idx="20">
                  <c:v>Symptoms Aggravating </c:v>
                </c:pt>
                <c:pt idx="21">
                  <c:v>Contraceptive </c:v>
                </c:pt>
                <c:pt idx="22">
                  <c:v>Congregate Care</c:v>
                </c:pt>
                <c:pt idx="23">
                  <c:v>Dialysis </c:v>
                </c:pt>
                <c:pt idx="24">
                  <c:v>Accident </c:v>
                </c:pt>
                <c:pt idx="25">
                  <c:v>Drug Indicated </c:v>
                </c:pt>
                <c:pt idx="26">
                  <c:v>Tobacco Product </c:v>
                </c:pt>
                <c:pt idx="27">
                  <c:v>Overexertion </c:v>
                </c:pt>
                <c:pt idx="28">
                  <c:v>Fetal Disorder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Observations!$C$2:$C$32</c15:sqref>
                  </c15:fullRef>
                </c:ext>
              </c:extLst>
              <c:f>(Observations!$C$3:$C$24,Observations!$C$26:$C$32)</c:f>
              <c:numCache>
                <c:formatCode>General</c:formatCode>
                <c:ptCount val="29"/>
                <c:pt idx="0">
                  <c:v>9671.7000000000007</c:v>
                </c:pt>
                <c:pt idx="1">
                  <c:v>842</c:v>
                </c:pt>
                <c:pt idx="2">
                  <c:v>4289.8999999999996</c:v>
                </c:pt>
                <c:pt idx="3">
                  <c:v>238</c:v>
                </c:pt>
                <c:pt idx="4">
                  <c:v>1614.1</c:v>
                </c:pt>
                <c:pt idx="5">
                  <c:v>311</c:v>
                </c:pt>
                <c:pt idx="6">
                  <c:v>6464</c:v>
                </c:pt>
                <c:pt idx="7">
                  <c:v>3100.9</c:v>
                </c:pt>
                <c:pt idx="8">
                  <c:v>2171.1</c:v>
                </c:pt>
                <c:pt idx="9">
                  <c:v>448</c:v>
                </c:pt>
                <c:pt idx="10">
                  <c:v>1058.5999999999999</c:v>
                </c:pt>
                <c:pt idx="11">
                  <c:v>109</c:v>
                </c:pt>
                <c:pt idx="12">
                  <c:v>192</c:v>
                </c:pt>
                <c:pt idx="13">
                  <c:v>575</c:v>
                </c:pt>
                <c:pt idx="14">
                  <c:v>636</c:v>
                </c:pt>
                <c:pt idx="15">
                  <c:v>840</c:v>
                </c:pt>
                <c:pt idx="16">
                  <c:v>157</c:v>
                </c:pt>
                <c:pt idx="17">
                  <c:v>80.8</c:v>
                </c:pt>
                <c:pt idx="18">
                  <c:v>355</c:v>
                </c:pt>
                <c:pt idx="19">
                  <c:v>29.2</c:v>
                </c:pt>
                <c:pt idx="20">
                  <c:v>48.4</c:v>
                </c:pt>
                <c:pt idx="21">
                  <c:v>198</c:v>
                </c:pt>
                <c:pt idx="22">
                  <c:v>19.100000000000001</c:v>
                </c:pt>
                <c:pt idx="23">
                  <c:v>722</c:v>
                </c:pt>
                <c:pt idx="24">
                  <c:v>24.1</c:v>
                </c:pt>
                <c:pt idx="25">
                  <c:v>18.3</c:v>
                </c:pt>
                <c:pt idx="26">
                  <c:v>41.8</c:v>
                </c:pt>
                <c:pt idx="27">
                  <c:v>90.4</c:v>
                </c:pt>
                <c:pt idx="28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F-43B2-828D-4F794D3BD8DF}"/>
            </c:ext>
          </c:extLst>
        </c:ser>
        <c:ser>
          <c:idx val="1"/>
          <c:order val="0"/>
          <c:tx>
            <c:strRef>
              <c:f>Conditions!$C$1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Observations!$A$2:$A$33</c15:sqref>
                  </c15:fullRef>
                </c:ext>
              </c:extLst>
              <c:f>(Observations!$A$3:$A$24,Observations!$A$26:$A$33)</c:f>
              <c:strCache>
                <c:ptCount val="29"/>
                <c:pt idx="0">
                  <c:v>Prior Procedure </c:v>
                </c:pt>
                <c:pt idx="1">
                  <c:v>Long Term </c:v>
                </c:pt>
                <c:pt idx="2">
                  <c:v>Never Smoked </c:v>
                </c:pt>
                <c:pt idx="3">
                  <c:v>Overweight </c:v>
                </c:pt>
                <c:pt idx="4">
                  <c:v>History Observation</c:v>
                </c:pt>
                <c:pt idx="5">
                  <c:v>Abnormal </c:v>
                </c:pt>
                <c:pt idx="6">
                  <c:v>Current Smoker </c:v>
                </c:pt>
                <c:pt idx="7">
                  <c:v>Family History </c:v>
                </c:pt>
                <c:pt idx="8">
                  <c:v>Allergy </c:v>
                </c:pt>
                <c:pt idx="9">
                  <c:v>Respiration Rate</c:v>
                </c:pt>
                <c:pt idx="10">
                  <c:v>Former Smoker </c:v>
                </c:pt>
                <c:pt idx="11">
                  <c:v>Fall </c:v>
                </c:pt>
                <c:pt idx="12">
                  <c:v>Required Vaccine </c:v>
                </c:pt>
                <c:pt idx="13">
                  <c:v>Never Used Tobacco </c:v>
                </c:pt>
                <c:pt idx="14">
                  <c:v>Health Status </c:v>
                </c:pt>
                <c:pt idx="15">
                  <c:v>Malnutrition </c:v>
                </c:pt>
                <c:pt idx="16">
                  <c:v>Antenatal Care </c:v>
                </c:pt>
                <c:pt idx="17">
                  <c:v>Post Op</c:v>
                </c:pt>
                <c:pt idx="18">
                  <c:v>Alcohol </c:v>
                </c:pt>
                <c:pt idx="19">
                  <c:v>High Risk Pregnancy </c:v>
                </c:pt>
                <c:pt idx="20">
                  <c:v>Severely Obese </c:v>
                </c:pt>
                <c:pt idx="21">
                  <c:v>Symptoms Aggravating </c:v>
                </c:pt>
                <c:pt idx="22">
                  <c:v>Contraceptive </c:v>
                </c:pt>
                <c:pt idx="23">
                  <c:v>Malignant Disease </c:v>
                </c:pt>
                <c:pt idx="24">
                  <c:v>Congregate Care</c:v>
                </c:pt>
                <c:pt idx="25">
                  <c:v>Dialysis </c:v>
                </c:pt>
                <c:pt idx="26">
                  <c:v>Accident </c:v>
                </c:pt>
                <c:pt idx="27">
                  <c:v>Drug Indicated </c:v>
                </c:pt>
                <c:pt idx="28">
                  <c:v>Tobacco Product </c:v>
                </c:pt>
                <c:pt idx="29">
                  <c:v>Overexertion </c:v>
                </c:pt>
                <c:pt idx="30">
                  <c:v>Fetal Disorder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Conditions!$C$2:$C$25</c15:sqref>
                  </c15:fullRef>
                </c:ext>
              </c:extLst>
              <c:f>Conditions!$C$3:$C$24</c:f>
            </c:numRef>
          </c:val>
          <c:extLst>
            <c:ext xmlns:c16="http://schemas.microsoft.com/office/drawing/2014/chart" uri="{C3380CC4-5D6E-409C-BE32-E72D297353CC}">
              <c16:uniqueId val="{00000002-F6EF-43B2-828D-4F794D3BD8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68239"/>
        <c:axId val="456571567"/>
      </c:barChart>
      <c:barChart>
        <c:barDir val="bar"/>
        <c:grouping val="clustered"/>
        <c:varyColors val="0"/>
        <c:ser>
          <c:idx val="2"/>
          <c:order val="2"/>
          <c:tx>
            <c:v>Number of Patients</c:v>
          </c:tx>
          <c:spPr>
            <a:solidFill>
              <a:srgbClr val="E8CADC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3922981442839409E-3"/>
                  <c:y val="7.4564543069926821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F-43B2-828D-4F794D3BD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Observations!$B$2:$B$32</c15:sqref>
                  </c15:fullRef>
                </c:ext>
              </c:extLst>
              <c:f>(Observations!$B$3:$B$24,Observations!$B$26:$B$32)</c:f>
              <c:numCache>
                <c:formatCode>#,##0</c:formatCode>
                <c:ptCount val="29"/>
                <c:pt idx="0">
                  <c:v>11742</c:v>
                </c:pt>
                <c:pt idx="1">
                  <c:v>8255</c:v>
                </c:pt>
                <c:pt idx="2">
                  <c:v>6224</c:v>
                </c:pt>
                <c:pt idx="3">
                  <c:v>4365</c:v>
                </c:pt>
                <c:pt idx="4">
                  <c:v>3684</c:v>
                </c:pt>
                <c:pt idx="5">
                  <c:v>3446</c:v>
                </c:pt>
                <c:pt idx="6">
                  <c:v>3405</c:v>
                </c:pt>
                <c:pt idx="7">
                  <c:v>3122</c:v>
                </c:pt>
                <c:pt idx="8">
                  <c:v>3055</c:v>
                </c:pt>
                <c:pt idx="9">
                  <c:v>2876</c:v>
                </c:pt>
                <c:pt idx="10">
                  <c:v>2225</c:v>
                </c:pt>
                <c:pt idx="11">
                  <c:v>2194</c:v>
                </c:pt>
                <c:pt idx="12">
                  <c:v>1890</c:v>
                </c:pt>
                <c:pt idx="13">
                  <c:v>1819</c:v>
                </c:pt>
                <c:pt idx="14">
                  <c:v>1558</c:v>
                </c:pt>
                <c:pt idx="15">
                  <c:v>1448</c:v>
                </c:pt>
                <c:pt idx="16">
                  <c:v>1298</c:v>
                </c:pt>
                <c:pt idx="17">
                  <c:v>1094</c:v>
                </c:pt>
                <c:pt idx="18">
                  <c:v>896</c:v>
                </c:pt>
                <c:pt idx="19">
                  <c:v>839</c:v>
                </c:pt>
                <c:pt idx="20">
                  <c:v>703</c:v>
                </c:pt>
                <c:pt idx="21">
                  <c:v>673</c:v>
                </c:pt>
                <c:pt idx="22">
                  <c:v>566</c:v>
                </c:pt>
                <c:pt idx="23">
                  <c:v>539</c:v>
                </c:pt>
                <c:pt idx="24">
                  <c:v>390</c:v>
                </c:pt>
                <c:pt idx="25">
                  <c:v>353</c:v>
                </c:pt>
                <c:pt idx="26">
                  <c:v>275</c:v>
                </c:pt>
                <c:pt idx="27">
                  <c:v>266</c:v>
                </c:pt>
                <c:pt idx="28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F-43B2-828D-4F794D3BD8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97359"/>
        <c:axId val="456588207"/>
      </c:barChart>
      <c:catAx>
        <c:axId val="45656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567"/>
        <c:crosses val="autoZero"/>
        <c:auto val="1"/>
        <c:lblAlgn val="ctr"/>
        <c:lblOffset val="100"/>
        <c:noMultiLvlLbl val="0"/>
      </c:catAx>
      <c:valAx>
        <c:axId val="456571567"/>
        <c:scaling>
          <c:orientation val="minMax"/>
          <c:max val="10000"/>
          <c:min val="-1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239"/>
        <c:crosses val="autoZero"/>
        <c:crossBetween val="between"/>
      </c:valAx>
      <c:valAx>
        <c:axId val="456588207"/>
        <c:scaling>
          <c:orientation val="maxMin"/>
          <c:max val="13000"/>
          <c:min val="-13000"/>
        </c:scaling>
        <c:delete val="0"/>
        <c:axPos val="b"/>
        <c:numFmt formatCode="#,##0;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7359"/>
        <c:crosses val="max"/>
        <c:crossBetween val="between"/>
      </c:valAx>
      <c:catAx>
        <c:axId val="456597359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56588207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70856429260779"/>
          <c:y val="0.37262830222533788"/>
          <c:w val="0.10269826474724687"/>
          <c:h val="0.21589631326099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Diagnosis per Patient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Diagnosis!$B$1</c:f>
              <c:strCache>
                <c:ptCount val="1"/>
                <c:pt idx="0">
                  <c:v>Patient Counts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Diagnosis!$A$2:$A$44</c:f>
              <c:strCache>
                <c:ptCount val="43"/>
                <c:pt idx="0">
                  <c:v>Other_drug_,</c:v>
                </c:pt>
                <c:pt idx="1">
                  <c:v>Other_Cond_,</c:v>
                </c:pt>
                <c:pt idx="2">
                  <c:v>Covid_Cond_,</c:v>
                </c:pt>
                <c:pt idx="3">
                  <c:v>Cough_Cond_,</c:v>
                </c:pt>
                <c:pt idx="4">
                  <c:v>Obesity_Cond_,</c:v>
                </c:pt>
                <c:pt idx="5">
                  <c:v>Fatigue_Cond_,</c:v>
                </c:pt>
                <c:pt idx="6">
                  <c:v>Fever_Cond_,</c:v>
                </c:pt>
                <c:pt idx="7">
                  <c:v>Potassium_drug_,</c:v>
                </c:pt>
                <c:pt idx="8">
                  <c:v>Sodium_chlo_drug_,</c:v>
                </c:pt>
                <c:pt idx="9">
                  <c:v>Renal_Cond_,</c:v>
                </c:pt>
                <c:pt idx="10">
                  <c:v>Respiratory_fail_Cond_,</c:v>
                </c:pt>
                <c:pt idx="11">
                  <c:v>Ondansetron_drug_,</c:v>
                </c:pt>
                <c:pt idx="12">
                  <c:v>Polyethykene_drug_,</c:v>
                </c:pt>
                <c:pt idx="13">
                  <c:v>Omeprazole_drug_,</c:v>
                </c:pt>
                <c:pt idx="14">
                  <c:v>Metoprolol_drug_,</c:v>
                </c:pt>
                <c:pt idx="15">
                  <c:v>Trial_fib_Cond_,</c:v>
                </c:pt>
                <c:pt idx="16">
                  <c:v>Vancomycin_drug_,</c:v>
                </c:pt>
                <c:pt idx="17">
                  <c:v>Midazolam_drug_,</c:v>
                </c:pt>
                <c:pt idx="18">
                  <c:v>Allergic_rhinitis_Cond_,</c:v>
                </c:pt>
                <c:pt idx="19">
                  <c:v>Oltagia_Cond_,</c:v>
                </c:pt>
                <c:pt idx="20">
                  <c:v>Naproxen_drug_,</c:v>
                </c:pt>
                <c:pt idx="21">
                  <c:v>Venticular_Cond_,</c:v>
                </c:pt>
                <c:pt idx="22">
                  <c:v>Enoxaparin_drug_,</c:v>
                </c:pt>
                <c:pt idx="23">
                  <c:v>Pain_hand_Cond_,</c:v>
                </c:pt>
                <c:pt idx="24">
                  <c:v>Pain_limb_Cond_,</c:v>
                </c:pt>
                <c:pt idx="25">
                  <c:v>Disorders_Cond_,</c:v>
                </c:pt>
                <c:pt idx="26">
                  <c:v>Elevation_Cond_,</c:v>
                </c:pt>
                <c:pt idx="27">
                  <c:v>Bupivacaine_drug_,</c:v>
                </c:pt>
                <c:pt idx="28">
                  <c:v>Bypass_graft_Cond_,</c:v>
                </c:pt>
                <c:pt idx="29">
                  <c:v>Nicotine_drug_,</c:v>
                </c:pt>
                <c:pt idx="30">
                  <c:v>Zolpidem_drug_,</c:v>
                </c:pt>
                <c:pt idx="31">
                  <c:v>Fluorescein_drug_,</c:v>
                </c:pt>
                <c:pt idx="32">
                  <c:v>Ofloxacin_drug_,</c:v>
                </c:pt>
                <c:pt idx="33">
                  <c:v>Deformity_foot_Cond_,</c:v>
                </c:pt>
                <c:pt idx="34">
                  <c:v>Effusion_Cond_,</c:v>
                </c:pt>
                <c:pt idx="35">
                  <c:v>Doxy_drug_,</c:v>
                </c:pt>
                <c:pt idx="36">
                  <c:v>Atenolol_drug_,</c:v>
                </c:pt>
                <c:pt idx="37">
                  <c:v>Hernia_Cond_,</c:v>
                </c:pt>
                <c:pt idx="38">
                  <c:v>Nutricional_def_Cond_,</c:v>
                </c:pt>
                <c:pt idx="39">
                  <c:v>Sennapod_drug_,</c:v>
                </c:pt>
                <c:pt idx="40">
                  <c:v>Cyst_Cond_,</c:v>
                </c:pt>
                <c:pt idx="41">
                  <c:v>Brain_injury_Cond_,</c:v>
                </c:pt>
                <c:pt idx="42">
                  <c:v>LossOfTaste_Cond_,</c:v>
                </c:pt>
              </c:strCache>
            </c:strRef>
          </c:cat>
          <c:val>
            <c:numRef>
              <c:f>Diagnosis!$B$2:$B$44</c:f>
              <c:numCache>
                <c:formatCode>General</c:formatCode>
                <c:ptCount val="43"/>
                <c:pt idx="0">
                  <c:v>33880</c:v>
                </c:pt>
                <c:pt idx="1">
                  <c:v>33782</c:v>
                </c:pt>
                <c:pt idx="2">
                  <c:v>22645</c:v>
                </c:pt>
                <c:pt idx="3">
                  <c:v>13161</c:v>
                </c:pt>
                <c:pt idx="4">
                  <c:v>9269</c:v>
                </c:pt>
                <c:pt idx="5">
                  <c:v>7594</c:v>
                </c:pt>
                <c:pt idx="6">
                  <c:v>7511</c:v>
                </c:pt>
                <c:pt idx="7">
                  <c:v>5679</c:v>
                </c:pt>
                <c:pt idx="8">
                  <c:v>5431</c:v>
                </c:pt>
                <c:pt idx="9">
                  <c:v>5083</c:v>
                </c:pt>
                <c:pt idx="10">
                  <c:v>4772</c:v>
                </c:pt>
                <c:pt idx="11">
                  <c:v>4101</c:v>
                </c:pt>
                <c:pt idx="12">
                  <c:v>3457</c:v>
                </c:pt>
                <c:pt idx="13">
                  <c:v>2777</c:v>
                </c:pt>
                <c:pt idx="14">
                  <c:v>2474</c:v>
                </c:pt>
                <c:pt idx="15">
                  <c:v>2288</c:v>
                </c:pt>
                <c:pt idx="16">
                  <c:v>2017</c:v>
                </c:pt>
                <c:pt idx="17">
                  <c:v>1830</c:v>
                </c:pt>
                <c:pt idx="18">
                  <c:v>1594</c:v>
                </c:pt>
                <c:pt idx="19">
                  <c:v>1468</c:v>
                </c:pt>
                <c:pt idx="20">
                  <c:v>1333</c:v>
                </c:pt>
                <c:pt idx="21">
                  <c:v>1281</c:v>
                </c:pt>
                <c:pt idx="22">
                  <c:v>1234</c:v>
                </c:pt>
                <c:pt idx="23">
                  <c:v>1102</c:v>
                </c:pt>
                <c:pt idx="24">
                  <c:v>1100</c:v>
                </c:pt>
                <c:pt idx="25">
                  <c:v>912</c:v>
                </c:pt>
                <c:pt idx="26">
                  <c:v>821</c:v>
                </c:pt>
                <c:pt idx="27">
                  <c:v>644</c:v>
                </c:pt>
                <c:pt idx="28">
                  <c:v>559</c:v>
                </c:pt>
                <c:pt idx="29">
                  <c:v>501</c:v>
                </c:pt>
                <c:pt idx="30">
                  <c:v>409</c:v>
                </c:pt>
                <c:pt idx="31">
                  <c:v>392</c:v>
                </c:pt>
                <c:pt idx="32">
                  <c:v>349</c:v>
                </c:pt>
                <c:pt idx="33">
                  <c:v>274</c:v>
                </c:pt>
                <c:pt idx="34">
                  <c:v>249</c:v>
                </c:pt>
                <c:pt idx="35">
                  <c:v>226</c:v>
                </c:pt>
                <c:pt idx="36">
                  <c:v>180</c:v>
                </c:pt>
                <c:pt idx="37">
                  <c:v>173</c:v>
                </c:pt>
                <c:pt idx="38">
                  <c:v>160</c:v>
                </c:pt>
                <c:pt idx="39">
                  <c:v>139</c:v>
                </c:pt>
                <c:pt idx="40">
                  <c:v>89</c:v>
                </c:pt>
                <c:pt idx="41">
                  <c:v>83</c:v>
                </c:pt>
                <c:pt idx="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02A-8535-FBA5A7CB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7446"/>
        <c:axId val="40195611"/>
      </c:barChart>
      <c:catAx>
        <c:axId val="60717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Attribute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40195611"/>
        <c:crosses val="autoZero"/>
        <c:auto val="1"/>
        <c:lblAlgn val="ctr"/>
        <c:lblOffset val="100"/>
        <c:noMultiLvlLbl val="1"/>
      </c:catAx>
      <c:valAx>
        <c:axId val="401956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6071744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876185674530804"/>
          <c:y val="0.39133266792355198"/>
          <c:w val="0.108516281618644"/>
          <c:h val="2.7760899966244399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Average Duration for Diagnosis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Diagnosis!$C$1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Diagnosis!$A$2:$A$44</c:f>
              <c:strCache>
                <c:ptCount val="43"/>
                <c:pt idx="0">
                  <c:v>Other_drug_,</c:v>
                </c:pt>
                <c:pt idx="1">
                  <c:v>Other_Cond_,</c:v>
                </c:pt>
                <c:pt idx="2">
                  <c:v>Covid_Cond_,</c:v>
                </c:pt>
                <c:pt idx="3">
                  <c:v>Cough_Cond_,</c:v>
                </c:pt>
                <c:pt idx="4">
                  <c:v>Obesity_Cond_,</c:v>
                </c:pt>
                <c:pt idx="5">
                  <c:v>Fatigue_Cond_,</c:v>
                </c:pt>
                <c:pt idx="6">
                  <c:v>Fever_Cond_,</c:v>
                </c:pt>
                <c:pt idx="7">
                  <c:v>Potassium_drug_,</c:v>
                </c:pt>
                <c:pt idx="8">
                  <c:v>Sodium_chlo_drug_,</c:v>
                </c:pt>
                <c:pt idx="9">
                  <c:v>Renal_Cond_,</c:v>
                </c:pt>
                <c:pt idx="10">
                  <c:v>Respiratory_fail_Cond_,</c:v>
                </c:pt>
                <c:pt idx="11">
                  <c:v>Ondansetron_drug_,</c:v>
                </c:pt>
                <c:pt idx="12">
                  <c:v>Polyethykene_drug_,</c:v>
                </c:pt>
                <c:pt idx="13">
                  <c:v>Omeprazole_drug_,</c:v>
                </c:pt>
                <c:pt idx="14">
                  <c:v>Metoprolol_drug_,</c:v>
                </c:pt>
                <c:pt idx="15">
                  <c:v>Trial_fib_Cond_,</c:v>
                </c:pt>
                <c:pt idx="16">
                  <c:v>Vancomycin_drug_,</c:v>
                </c:pt>
                <c:pt idx="17">
                  <c:v>Midazolam_drug_,</c:v>
                </c:pt>
                <c:pt idx="18">
                  <c:v>Allergic_rhinitis_Cond_,</c:v>
                </c:pt>
                <c:pt idx="19">
                  <c:v>Oltagia_Cond_,</c:v>
                </c:pt>
                <c:pt idx="20">
                  <c:v>Naproxen_drug_,</c:v>
                </c:pt>
                <c:pt idx="21">
                  <c:v>Venticular_Cond_,</c:v>
                </c:pt>
                <c:pt idx="22">
                  <c:v>Enoxaparin_drug_,</c:v>
                </c:pt>
                <c:pt idx="23">
                  <c:v>Pain_hand_Cond_,</c:v>
                </c:pt>
                <c:pt idx="24">
                  <c:v>Pain_limb_Cond_,</c:v>
                </c:pt>
                <c:pt idx="25">
                  <c:v>Disorders_Cond_,</c:v>
                </c:pt>
                <c:pt idx="26">
                  <c:v>Elevation_Cond_,</c:v>
                </c:pt>
                <c:pt idx="27">
                  <c:v>Bupivacaine_drug_,</c:v>
                </c:pt>
                <c:pt idx="28">
                  <c:v>Bypass_graft_Cond_,</c:v>
                </c:pt>
                <c:pt idx="29">
                  <c:v>Nicotine_drug_,</c:v>
                </c:pt>
                <c:pt idx="30">
                  <c:v>Zolpidem_drug_,</c:v>
                </c:pt>
                <c:pt idx="31">
                  <c:v>Fluorescein_drug_,</c:v>
                </c:pt>
                <c:pt idx="32">
                  <c:v>Ofloxacin_drug_,</c:v>
                </c:pt>
                <c:pt idx="33">
                  <c:v>Deformity_foot_Cond_,</c:v>
                </c:pt>
                <c:pt idx="34">
                  <c:v>Effusion_Cond_,</c:v>
                </c:pt>
                <c:pt idx="35">
                  <c:v>Doxy_drug_,</c:v>
                </c:pt>
                <c:pt idx="36">
                  <c:v>Atenolol_drug_,</c:v>
                </c:pt>
                <c:pt idx="37">
                  <c:v>Hernia_Cond_,</c:v>
                </c:pt>
                <c:pt idx="38">
                  <c:v>Nutricional_def_Cond_,</c:v>
                </c:pt>
                <c:pt idx="39">
                  <c:v>Sennapod_drug_,</c:v>
                </c:pt>
                <c:pt idx="40">
                  <c:v>Cyst_Cond_,</c:v>
                </c:pt>
                <c:pt idx="41">
                  <c:v>Brain_injury_Cond_,</c:v>
                </c:pt>
                <c:pt idx="42">
                  <c:v>LossOfTaste_Cond_,</c:v>
                </c:pt>
              </c:strCache>
            </c:strRef>
          </c:cat>
          <c:val>
            <c:numRef>
              <c:f>Diagnosis!$C$2:$C$44</c:f>
              <c:numCache>
                <c:formatCode>General</c:formatCode>
                <c:ptCount val="43"/>
                <c:pt idx="0">
                  <c:v>296</c:v>
                </c:pt>
                <c:pt idx="1">
                  <c:v>131</c:v>
                </c:pt>
                <c:pt idx="2">
                  <c:v>11.4</c:v>
                </c:pt>
                <c:pt idx="3">
                  <c:v>60.1</c:v>
                </c:pt>
                <c:pt idx="4">
                  <c:v>43.4</c:v>
                </c:pt>
                <c:pt idx="5">
                  <c:v>38.1</c:v>
                </c:pt>
                <c:pt idx="6">
                  <c:v>33.4</c:v>
                </c:pt>
                <c:pt idx="7">
                  <c:v>3.7</c:v>
                </c:pt>
                <c:pt idx="8">
                  <c:v>43.6</c:v>
                </c:pt>
                <c:pt idx="9">
                  <c:v>20.5</c:v>
                </c:pt>
                <c:pt idx="10">
                  <c:v>12.3</c:v>
                </c:pt>
                <c:pt idx="11">
                  <c:v>31.6</c:v>
                </c:pt>
                <c:pt idx="12">
                  <c:v>45.5</c:v>
                </c:pt>
                <c:pt idx="13">
                  <c:v>0</c:v>
                </c:pt>
                <c:pt idx="14">
                  <c:v>3</c:v>
                </c:pt>
                <c:pt idx="15">
                  <c:v>13.1</c:v>
                </c:pt>
                <c:pt idx="16">
                  <c:v>1.5</c:v>
                </c:pt>
                <c:pt idx="17">
                  <c:v>13.2</c:v>
                </c:pt>
                <c:pt idx="18">
                  <c:v>0.1</c:v>
                </c:pt>
                <c:pt idx="19">
                  <c:v>10.199999999999999</c:v>
                </c:pt>
                <c:pt idx="20">
                  <c:v>44.9</c:v>
                </c:pt>
                <c:pt idx="21">
                  <c:v>7.2</c:v>
                </c:pt>
                <c:pt idx="22">
                  <c:v>6.1</c:v>
                </c:pt>
                <c:pt idx="23">
                  <c:v>0</c:v>
                </c:pt>
                <c:pt idx="24">
                  <c:v>16.3</c:v>
                </c:pt>
                <c:pt idx="25">
                  <c:v>8.4</c:v>
                </c:pt>
                <c:pt idx="26">
                  <c:v>1.4</c:v>
                </c:pt>
                <c:pt idx="27">
                  <c:v>1.2</c:v>
                </c:pt>
                <c:pt idx="28">
                  <c:v>0</c:v>
                </c:pt>
                <c:pt idx="29">
                  <c:v>0</c:v>
                </c:pt>
                <c:pt idx="30">
                  <c:v>8.3000000000000007</c:v>
                </c:pt>
                <c:pt idx="31">
                  <c:v>1.2</c:v>
                </c:pt>
                <c:pt idx="32">
                  <c:v>0</c:v>
                </c:pt>
                <c:pt idx="33">
                  <c:v>0</c:v>
                </c:pt>
                <c:pt idx="34">
                  <c:v>1.6</c:v>
                </c:pt>
                <c:pt idx="35">
                  <c:v>5.8</c:v>
                </c:pt>
                <c:pt idx="36">
                  <c:v>1.9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A-4FBC-8D8F-58386C5E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903548"/>
        <c:axId val="86081059"/>
      </c:lineChart>
      <c:catAx>
        <c:axId val="3090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Attribute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86081059"/>
        <c:crosses val="autoZero"/>
        <c:auto val="1"/>
        <c:lblAlgn val="ctr"/>
        <c:lblOffset val="100"/>
        <c:noMultiLvlLbl val="1"/>
      </c:catAx>
      <c:valAx>
        <c:axId val="860810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309035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961902578527102"/>
          <c:y val="0.40964652516261502"/>
          <c:w val="0.14926638901998401"/>
          <c:h val="3.05249722572557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Times New Roman"/>
                <a:ea typeface="Times New Roman"/>
              </a:rPr>
              <a:t>Conditions per Patients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Conditions!$B$1</c:f>
              <c:strCache>
                <c:ptCount val="1"/>
                <c:pt idx="0">
                  <c:v>Patient Count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Conditions!$B$2:$B$25</c:f>
              <c:numCache>
                <c:formatCode>0.00</c:formatCode>
                <c:ptCount val="24"/>
                <c:pt idx="0">
                  <c:v>104</c:v>
                </c:pt>
                <c:pt idx="1">
                  <c:v>6.6</c:v>
                </c:pt>
                <c:pt idx="2">
                  <c:v>33.5</c:v>
                </c:pt>
                <c:pt idx="3">
                  <c:v>26.3</c:v>
                </c:pt>
                <c:pt idx="4">
                  <c:v>16.3</c:v>
                </c:pt>
                <c:pt idx="5">
                  <c:v>23.8</c:v>
                </c:pt>
                <c:pt idx="6">
                  <c:v>11</c:v>
                </c:pt>
                <c:pt idx="7">
                  <c:v>5.2</c:v>
                </c:pt>
                <c:pt idx="8">
                  <c:v>5.9</c:v>
                </c:pt>
                <c:pt idx="9">
                  <c:v>5.3</c:v>
                </c:pt>
                <c:pt idx="10">
                  <c:v>5.9</c:v>
                </c:pt>
                <c:pt idx="11">
                  <c:v>3.3</c:v>
                </c:pt>
                <c:pt idx="12">
                  <c:v>4.0999999999999996</c:v>
                </c:pt>
                <c:pt idx="13">
                  <c:v>7.4</c:v>
                </c:pt>
                <c:pt idx="14">
                  <c:v>3.7</c:v>
                </c:pt>
                <c:pt idx="15">
                  <c:v>1.8</c:v>
                </c:pt>
                <c:pt idx="16">
                  <c:v>1.6</c:v>
                </c:pt>
                <c:pt idx="17">
                  <c:v>1.2</c:v>
                </c:pt>
                <c:pt idx="18">
                  <c:v>0.8</c:v>
                </c:pt>
                <c:pt idx="19">
                  <c:v>0.6</c:v>
                </c:pt>
                <c:pt idx="20">
                  <c:v>0.4</c:v>
                </c:pt>
                <c:pt idx="21">
                  <c:v>0.3</c:v>
                </c:pt>
                <c:pt idx="22">
                  <c:v>0.4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5-4544-9720-9286AE51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6419"/>
        <c:axId val="61656787"/>
      </c:barChart>
      <c:catAx>
        <c:axId val="72986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61656787"/>
        <c:crosses val="autoZero"/>
        <c:auto val="1"/>
        <c:lblAlgn val="ctr"/>
        <c:lblOffset val="100"/>
        <c:noMultiLvlLbl val="1"/>
      </c:catAx>
      <c:valAx>
        <c:axId val="61656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  <a:ea typeface="Times New Roman"/>
                  </a:rPr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  <a:ea typeface="Times New Roman"/>
              </a:defRPr>
            </a:pPr>
            <a:endParaRPr lang="en-US"/>
          </a:p>
        </c:txPr>
        <c:crossAx val="72986419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086930052780597"/>
          <c:y val="0.37274072668627301"/>
          <c:w val="0.101914459817249"/>
          <c:h val="3.1858141226322599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  <a:ea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>
                <a:solidFill>
                  <a:schemeClr val="bg1">
                    <a:lumMod val="50000"/>
                  </a:schemeClr>
                </a:solidFill>
                <a:latin typeface="微软雅黑" pitchFamily="34" charset="-122"/>
                <a:ea typeface="微软雅黑" pitchFamily="34" charset="-122"/>
              </a:defRPr>
            </a:pPr>
            <a:r>
              <a:rPr lang="en-US" altLang="zh-CN"/>
              <a:t>Title</a:t>
            </a:r>
            <a:endParaRPr lang="zh-CN" altLang="en-US"/>
          </a:p>
        </c:rich>
      </c:tx>
      <c:layout>
        <c:manualLayout>
          <c:xMode val="edge"/>
          <c:yMode val="edge"/>
          <c:x val="0.44758317639673573"/>
          <c:y val="2.27924971702614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977011494252873E-2"/>
          <c:y val="0.20166317469854392"/>
          <c:w val="0.90804597701149425"/>
          <c:h val="0.65616914563102025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Conditions!$B$2:$B$25</c:f>
              <c:numCache>
                <c:formatCode>0.00</c:formatCode>
                <c:ptCount val="24"/>
                <c:pt idx="0">
                  <c:v>104</c:v>
                </c:pt>
                <c:pt idx="1">
                  <c:v>6.6</c:v>
                </c:pt>
                <c:pt idx="2">
                  <c:v>33.5</c:v>
                </c:pt>
                <c:pt idx="3">
                  <c:v>26.3</c:v>
                </c:pt>
                <c:pt idx="4">
                  <c:v>16.3</c:v>
                </c:pt>
                <c:pt idx="5">
                  <c:v>23.8</c:v>
                </c:pt>
                <c:pt idx="6">
                  <c:v>11</c:v>
                </c:pt>
                <c:pt idx="7">
                  <c:v>5.2</c:v>
                </c:pt>
                <c:pt idx="8">
                  <c:v>5.9</c:v>
                </c:pt>
                <c:pt idx="9">
                  <c:v>5.3</c:v>
                </c:pt>
                <c:pt idx="10">
                  <c:v>5.9</c:v>
                </c:pt>
                <c:pt idx="11">
                  <c:v>3.3</c:v>
                </c:pt>
                <c:pt idx="12">
                  <c:v>4.0999999999999996</c:v>
                </c:pt>
                <c:pt idx="13">
                  <c:v>7.4</c:v>
                </c:pt>
                <c:pt idx="14">
                  <c:v>3.7</c:v>
                </c:pt>
                <c:pt idx="15">
                  <c:v>1.8</c:v>
                </c:pt>
                <c:pt idx="16">
                  <c:v>1.6</c:v>
                </c:pt>
                <c:pt idx="17">
                  <c:v>1.2</c:v>
                </c:pt>
                <c:pt idx="18">
                  <c:v>0.8</c:v>
                </c:pt>
                <c:pt idx="19">
                  <c:v>0.6</c:v>
                </c:pt>
                <c:pt idx="20">
                  <c:v>0.4</c:v>
                </c:pt>
                <c:pt idx="21">
                  <c:v>0.3</c:v>
                </c:pt>
                <c:pt idx="22">
                  <c:v>0.4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1-4C5C-8036-6C2D91977222}"/>
            </c:ext>
          </c:extLst>
        </c:ser>
        <c:ser>
          <c:idx val="2"/>
          <c:order val="1"/>
          <c:invertIfNegative val="0"/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Conditions!$D$2:$D$25</c:f>
              <c:numCache>
                <c:formatCode>#,##0</c:formatCode>
                <c:ptCount val="24"/>
                <c:pt idx="0">
                  <c:v>37428</c:v>
                </c:pt>
                <c:pt idx="1">
                  <c:v>24526</c:v>
                </c:pt>
                <c:pt idx="2">
                  <c:v>13906</c:v>
                </c:pt>
                <c:pt idx="3">
                  <c:v>9508</c:v>
                </c:pt>
                <c:pt idx="4">
                  <c:v>7933</c:v>
                </c:pt>
                <c:pt idx="5">
                  <c:v>7851</c:v>
                </c:pt>
                <c:pt idx="6">
                  <c:v>5177</c:v>
                </c:pt>
                <c:pt idx="7">
                  <c:v>4837</c:v>
                </c:pt>
                <c:pt idx="8">
                  <c:v>2333</c:v>
                </c:pt>
                <c:pt idx="9">
                  <c:v>1633</c:v>
                </c:pt>
                <c:pt idx="10">
                  <c:v>1506</c:v>
                </c:pt>
                <c:pt idx="11">
                  <c:v>1308</c:v>
                </c:pt>
                <c:pt idx="12">
                  <c:v>1131</c:v>
                </c:pt>
                <c:pt idx="13">
                  <c:v>1112</c:v>
                </c:pt>
                <c:pt idx="14">
                  <c:v>920</c:v>
                </c:pt>
                <c:pt idx="15">
                  <c:v>831</c:v>
                </c:pt>
                <c:pt idx="16">
                  <c:v>565</c:v>
                </c:pt>
                <c:pt idx="17">
                  <c:v>283</c:v>
                </c:pt>
                <c:pt idx="18">
                  <c:v>252</c:v>
                </c:pt>
                <c:pt idx="19">
                  <c:v>177</c:v>
                </c:pt>
                <c:pt idx="20">
                  <c:v>166</c:v>
                </c:pt>
                <c:pt idx="21">
                  <c:v>92</c:v>
                </c:pt>
                <c:pt idx="22">
                  <c:v>84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1-4C5C-8036-6C2D91977222}"/>
            </c:ext>
          </c:extLst>
        </c:ser>
        <c:ser>
          <c:idx val="0"/>
          <c:order val="2"/>
          <c:tx>
            <c:strRef>
              <c:f>'[1]Blue Column'!$A$1</c:f>
              <c:strCache>
                <c:ptCount val="1"/>
                <c:pt idx="0">
                  <c:v>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/>
              </a:stretch>
            </a:blipFill>
            <a:effectLst>
              <a:outerShdw blurRad="38100" dist="38100" algn="l" rotWithShape="0">
                <a:schemeClr val="tx2">
                  <a:lumMod val="20000"/>
                  <a:lumOff val="80000"/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'[1]Blue Column'!$A$2:$A$10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1-4C5C-8036-6C2D9197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7059456"/>
        <c:axId val="385043264"/>
      </c:barChart>
      <c:catAx>
        <c:axId val="40705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  <a:latin typeface="微软雅黑" pitchFamily="34" charset="-122"/>
                <a:ea typeface="微软雅黑" pitchFamily="34" charset="-122"/>
              </a:defRPr>
            </a:pPr>
            <a:endParaRPr lang="en-US"/>
          </a:p>
        </c:txPr>
        <c:crossAx val="385043264"/>
        <c:crosses val="autoZero"/>
        <c:auto val="1"/>
        <c:lblAlgn val="ctr"/>
        <c:lblOffset val="100"/>
        <c:noMultiLvlLbl val="0"/>
      </c:catAx>
      <c:valAx>
        <c:axId val="385043264"/>
        <c:scaling>
          <c:orientation val="minMax"/>
        </c:scaling>
        <c:delete val="1"/>
        <c:axPos val="l"/>
        <c:majorGridlines>
          <c:spPr>
            <a:ln>
              <a:solidFill>
                <a:srgbClr val="D6E9F6"/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4070594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1"/>
        <c:ser>
          <c:idx val="0"/>
          <c:order val="1"/>
          <c:spPr>
            <a:ln w="254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>
                  <a:solidFill>
                    <a:srgbClr val="4472C4"/>
                  </a:solidFill>
                  <a:round/>
                </a14:hiddenLine>
              </a:ext>
            </a:extLst>
          </c:spPr>
          <c:marker>
            <c:symbol val="circle"/>
            <c:size val="6"/>
            <c:spPr>
              <a:solidFill>
                <a:schemeClr val="accent1"/>
              </a:solidFill>
              <a:ln w="254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rgbClr val="4472C4"/>
                    </a:solidFill>
                  </a14:hiddenLine>
                </a:ext>
              </a:extLst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Conditions!$D$2:$D$25</c:f>
              <c:numCache>
                <c:formatCode>#,##0</c:formatCode>
                <c:ptCount val="24"/>
                <c:pt idx="0">
                  <c:v>37428</c:v>
                </c:pt>
                <c:pt idx="1">
                  <c:v>24526</c:v>
                </c:pt>
                <c:pt idx="2">
                  <c:v>13906</c:v>
                </c:pt>
                <c:pt idx="3">
                  <c:v>9508</c:v>
                </c:pt>
                <c:pt idx="4">
                  <c:v>7933</c:v>
                </c:pt>
                <c:pt idx="5">
                  <c:v>7851</c:v>
                </c:pt>
                <c:pt idx="6">
                  <c:v>5177</c:v>
                </c:pt>
                <c:pt idx="7">
                  <c:v>4837</c:v>
                </c:pt>
                <c:pt idx="8">
                  <c:v>2333</c:v>
                </c:pt>
                <c:pt idx="9">
                  <c:v>1633</c:v>
                </c:pt>
                <c:pt idx="10">
                  <c:v>1506</c:v>
                </c:pt>
                <c:pt idx="11">
                  <c:v>1308</c:v>
                </c:pt>
                <c:pt idx="12">
                  <c:v>1131</c:v>
                </c:pt>
                <c:pt idx="13">
                  <c:v>1112</c:v>
                </c:pt>
                <c:pt idx="14">
                  <c:v>920</c:v>
                </c:pt>
                <c:pt idx="15">
                  <c:v>831</c:v>
                </c:pt>
                <c:pt idx="16">
                  <c:v>565</c:v>
                </c:pt>
                <c:pt idx="17">
                  <c:v>283</c:v>
                </c:pt>
                <c:pt idx="18">
                  <c:v>252</c:v>
                </c:pt>
                <c:pt idx="19">
                  <c:v>177</c:v>
                </c:pt>
                <c:pt idx="20">
                  <c:v>166</c:v>
                </c:pt>
                <c:pt idx="21">
                  <c:v>92</c:v>
                </c:pt>
                <c:pt idx="22">
                  <c:v>84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E-4B20-BFAB-B91E479F0E1E}"/>
            </c:ext>
          </c:extLst>
        </c:ser>
        <c:ser>
          <c:idx val="1"/>
          <c:order val="0"/>
          <c:tx>
            <c:strRef>
              <c:f>Conditions!$C$1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Conditions!$A$2:$A$25</c:f>
              <c:strCache>
                <c:ptCount val="24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f>Conditions!$C$2:$C$25</c:f>
            </c:numRef>
          </c:val>
          <c:smooth val="0"/>
          <c:extLst>
            <c:ext xmlns:c16="http://schemas.microsoft.com/office/drawing/2014/chart" uri="{C3380CC4-5D6E-409C-BE32-E72D297353CC}">
              <c16:uniqueId val="{00000001-5A7E-4B20-BFAB-B91E479F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9200"/>
        <c:axId val="203230032"/>
      </c:lineChart>
      <c:catAx>
        <c:axId val="2032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0032"/>
        <c:crosses val="autoZero"/>
        <c:auto val="1"/>
        <c:lblAlgn val="ctr"/>
        <c:lblOffset val="100"/>
        <c:noMultiLvlLbl val="0"/>
      </c:catAx>
      <c:valAx>
        <c:axId val="2032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Conditions!$A$2:$A$24</c:f>
              <c:strCache>
                <c:ptCount val="23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Conditions!$B$2:$B$25</c15:sqref>
                  </c15:fullRef>
                </c:ext>
              </c:extLst>
              <c:f>Conditions!$B$2:$B$24</c:f>
              <c:numCache>
                <c:formatCode>0.00</c:formatCode>
                <c:ptCount val="23"/>
                <c:pt idx="0">
                  <c:v>104</c:v>
                </c:pt>
                <c:pt idx="1">
                  <c:v>6.6</c:v>
                </c:pt>
                <c:pt idx="2">
                  <c:v>33.5</c:v>
                </c:pt>
                <c:pt idx="3">
                  <c:v>26.3</c:v>
                </c:pt>
                <c:pt idx="4">
                  <c:v>16.3</c:v>
                </c:pt>
                <c:pt idx="5">
                  <c:v>23.8</c:v>
                </c:pt>
                <c:pt idx="6">
                  <c:v>11</c:v>
                </c:pt>
                <c:pt idx="7">
                  <c:v>5.2</c:v>
                </c:pt>
                <c:pt idx="8">
                  <c:v>5.9</c:v>
                </c:pt>
                <c:pt idx="9">
                  <c:v>5.3</c:v>
                </c:pt>
                <c:pt idx="10">
                  <c:v>5.9</c:v>
                </c:pt>
                <c:pt idx="11">
                  <c:v>3.3</c:v>
                </c:pt>
                <c:pt idx="12">
                  <c:v>4.0999999999999996</c:v>
                </c:pt>
                <c:pt idx="13">
                  <c:v>7.4</c:v>
                </c:pt>
                <c:pt idx="14">
                  <c:v>3.7</c:v>
                </c:pt>
                <c:pt idx="15">
                  <c:v>1.8</c:v>
                </c:pt>
                <c:pt idx="16">
                  <c:v>1.6</c:v>
                </c:pt>
                <c:pt idx="17">
                  <c:v>1.2</c:v>
                </c:pt>
                <c:pt idx="18">
                  <c:v>0.8</c:v>
                </c:pt>
                <c:pt idx="19">
                  <c:v>0.6</c:v>
                </c:pt>
                <c:pt idx="20">
                  <c:v>0.4</c:v>
                </c:pt>
                <c:pt idx="21">
                  <c:v>0.3</c:v>
                </c:pt>
                <c:pt idx="2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E-4A9A-8297-4DCCDC06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52640"/>
        <c:axId val="26414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Conditions!$C$1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Conditions!$A$2:$A$25</c15:sqref>
                        </c15:fullRef>
                        <c15:formulaRef>
                          <c15:sqref>Conditions!$A$2:$A$24</c15:sqref>
                        </c15:formulaRef>
                      </c:ext>
                    </c:extLst>
                    <c:strCache>
                      <c:ptCount val="23"/>
                      <c:pt idx="0">
                        <c:v>Other</c:v>
                      </c:pt>
                      <c:pt idx="1">
                        <c:v>COVID-19</c:v>
                      </c:pt>
                      <c:pt idx="2">
                        <c:v>Cough</c:v>
                      </c:pt>
                      <c:pt idx="3">
                        <c:v>Obesity</c:v>
                      </c:pt>
                      <c:pt idx="4">
                        <c:v>Fever</c:v>
                      </c:pt>
                      <c:pt idx="5">
                        <c:v>Fatigue</c:v>
                      </c:pt>
                      <c:pt idx="6">
                        <c:v>Renal</c:v>
                      </c:pt>
                      <c:pt idx="7">
                        <c:v>Respiratory</c:v>
                      </c:pt>
                      <c:pt idx="8">
                        <c:v>Trial Fibrosis</c:v>
                      </c:pt>
                      <c:pt idx="9">
                        <c:v>Allergic</c:v>
                      </c:pt>
                      <c:pt idx="10">
                        <c:v>Oltagia</c:v>
                      </c:pt>
                      <c:pt idx="11">
                        <c:v>Venticular</c:v>
                      </c:pt>
                      <c:pt idx="12">
                        <c:v>Hand Pain</c:v>
                      </c:pt>
                      <c:pt idx="13">
                        <c:v>Limb Pain</c:v>
                      </c:pt>
                      <c:pt idx="14">
                        <c:v>Disorders</c:v>
                      </c:pt>
                      <c:pt idx="15">
                        <c:v>Elevation</c:v>
                      </c:pt>
                      <c:pt idx="16">
                        <c:v>Bypass</c:v>
                      </c:pt>
                      <c:pt idx="17">
                        <c:v>Deformity</c:v>
                      </c:pt>
                      <c:pt idx="18">
                        <c:v>Effusion</c:v>
                      </c:pt>
                      <c:pt idx="19">
                        <c:v>Hernia</c:v>
                      </c:pt>
                      <c:pt idx="20">
                        <c:v>Nutricional</c:v>
                      </c:pt>
                      <c:pt idx="21">
                        <c:v>Cyst</c:v>
                      </c:pt>
                      <c:pt idx="22">
                        <c:v>Brain Injury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Conditions!$C$2:$C$25</c15:sqref>
                        </c15:fullRef>
                        <c15:formulaRef>
                          <c15:sqref>Conditions!$C$2:$C$24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1.8033014287695936E-3</c:v>
                      </c:pt>
                      <c:pt idx="1">
                        <c:v>1.1444028297960882E-4</c:v>
                      </c:pt>
                      <c:pt idx="2">
                        <c:v>5.8087113330559026E-4</c:v>
                      </c:pt>
                      <c:pt idx="3">
                        <c:v>4.5602718823692606E-4</c:v>
                      </c:pt>
                      <c:pt idx="4">
                        <c:v>2.8263282008600361E-4</c:v>
                      </c:pt>
                      <c:pt idx="5">
                        <c:v>4.1267859619919546E-4</c:v>
                      </c:pt>
                      <c:pt idx="6">
                        <c:v>1.9073380496601469E-4</c:v>
                      </c:pt>
                      <c:pt idx="7">
                        <c:v>9.0165071438479686E-5</c:v>
                      </c:pt>
                      <c:pt idx="8">
                        <c:v>1.0230267720904425E-4</c:v>
                      </c:pt>
                      <c:pt idx="9">
                        <c:v>9.1899015119988902E-5</c:v>
                      </c:pt>
                      <c:pt idx="10">
                        <c:v>1.0230267720904425E-4</c:v>
                      </c:pt>
                      <c:pt idx="11">
                        <c:v>5.7220141489804408E-5</c:v>
                      </c:pt>
                      <c:pt idx="12">
                        <c:v>7.1091690941878203E-5</c:v>
                      </c:pt>
                      <c:pt idx="13">
                        <c:v>1.2831183243168262E-4</c:v>
                      </c:pt>
                      <c:pt idx="14">
                        <c:v>6.4155916215841312E-5</c:v>
                      </c:pt>
                      <c:pt idx="15">
                        <c:v>3.1210986267166041E-5</c:v>
                      </c:pt>
                      <c:pt idx="16">
                        <c:v>2.7743098904147596E-5</c:v>
                      </c:pt>
                      <c:pt idx="17">
                        <c:v>2.0807324178110695E-5</c:v>
                      </c:pt>
                      <c:pt idx="18">
                        <c:v>1.3871549452073798E-5</c:v>
                      </c:pt>
                      <c:pt idx="19">
                        <c:v>1.0403662089055348E-5</c:v>
                      </c:pt>
                      <c:pt idx="20">
                        <c:v>6.935774726036899E-6</c:v>
                      </c:pt>
                      <c:pt idx="21">
                        <c:v>5.2018310445276739E-6</c:v>
                      </c:pt>
                      <c:pt idx="22">
                        <c:v>6.935774726036899E-6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E-4A9A-8297-4DCCDC06AF1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Conditions!$A$2:$A$25</c15:sqref>
                        </c15:fullRef>
                        <c15:formulaRef>
                          <c15:sqref>Conditions!$A$2:$A$24</c15:sqref>
                        </c15:formulaRef>
                      </c:ext>
                    </c:extLst>
                    <c:strCache>
                      <c:ptCount val="23"/>
                      <c:pt idx="0">
                        <c:v>Other</c:v>
                      </c:pt>
                      <c:pt idx="1">
                        <c:v>COVID-19</c:v>
                      </c:pt>
                      <c:pt idx="2">
                        <c:v>Cough</c:v>
                      </c:pt>
                      <c:pt idx="3">
                        <c:v>Obesity</c:v>
                      </c:pt>
                      <c:pt idx="4">
                        <c:v>Fever</c:v>
                      </c:pt>
                      <c:pt idx="5">
                        <c:v>Fatigue</c:v>
                      </c:pt>
                      <c:pt idx="6">
                        <c:v>Renal</c:v>
                      </c:pt>
                      <c:pt idx="7">
                        <c:v>Respiratory</c:v>
                      </c:pt>
                      <c:pt idx="8">
                        <c:v>Trial Fibrosis</c:v>
                      </c:pt>
                      <c:pt idx="9">
                        <c:v>Allergic</c:v>
                      </c:pt>
                      <c:pt idx="10">
                        <c:v>Oltagia</c:v>
                      </c:pt>
                      <c:pt idx="11">
                        <c:v>Venticular</c:v>
                      </c:pt>
                      <c:pt idx="12">
                        <c:v>Hand Pain</c:v>
                      </c:pt>
                      <c:pt idx="13">
                        <c:v>Limb Pain</c:v>
                      </c:pt>
                      <c:pt idx="14">
                        <c:v>Disorders</c:v>
                      </c:pt>
                      <c:pt idx="15">
                        <c:v>Elevation</c:v>
                      </c:pt>
                      <c:pt idx="16">
                        <c:v>Bypass</c:v>
                      </c:pt>
                      <c:pt idx="17">
                        <c:v>Deformity</c:v>
                      </c:pt>
                      <c:pt idx="18">
                        <c:v>Effusion</c:v>
                      </c:pt>
                      <c:pt idx="19">
                        <c:v>Hernia</c:v>
                      </c:pt>
                      <c:pt idx="20">
                        <c:v>Nutricional</c:v>
                      </c:pt>
                      <c:pt idx="21">
                        <c:v>Cyst</c:v>
                      </c:pt>
                      <c:pt idx="22">
                        <c:v>Brain Injury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Conditions!$B$2:$B$25</c15:sqref>
                        </c15:fullRef>
                        <c15:formulaRef>
                          <c15:sqref>Conditions!$B$2:$B$24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104</c:v>
                      </c:pt>
                      <c:pt idx="1">
                        <c:v>6.6</c:v>
                      </c:pt>
                      <c:pt idx="2">
                        <c:v>33.5</c:v>
                      </c:pt>
                      <c:pt idx="3">
                        <c:v>26.3</c:v>
                      </c:pt>
                      <c:pt idx="4">
                        <c:v>16.3</c:v>
                      </c:pt>
                      <c:pt idx="5">
                        <c:v>23.8</c:v>
                      </c:pt>
                      <c:pt idx="6">
                        <c:v>11</c:v>
                      </c:pt>
                      <c:pt idx="7">
                        <c:v>5.2</c:v>
                      </c:pt>
                      <c:pt idx="8">
                        <c:v>5.9</c:v>
                      </c:pt>
                      <c:pt idx="9">
                        <c:v>5.3</c:v>
                      </c:pt>
                      <c:pt idx="10">
                        <c:v>5.9</c:v>
                      </c:pt>
                      <c:pt idx="11">
                        <c:v>3.3</c:v>
                      </c:pt>
                      <c:pt idx="12">
                        <c:v>4.0999999999999996</c:v>
                      </c:pt>
                      <c:pt idx="13">
                        <c:v>7.4</c:v>
                      </c:pt>
                      <c:pt idx="14">
                        <c:v>3.7</c:v>
                      </c:pt>
                      <c:pt idx="15">
                        <c:v>1.8</c:v>
                      </c:pt>
                      <c:pt idx="16">
                        <c:v>1.6</c:v>
                      </c:pt>
                      <c:pt idx="17">
                        <c:v>1.2</c:v>
                      </c:pt>
                      <c:pt idx="18">
                        <c:v>0.8</c:v>
                      </c:pt>
                      <c:pt idx="19">
                        <c:v>0.6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1E-4A9A-8297-4DCCDC06AF1E}"/>
                  </c:ext>
                </c:extLst>
              </c15:ser>
            </c15:filteredBarSeries>
          </c:ext>
        </c:extLst>
      </c:barChart>
      <c:catAx>
        <c:axId val="264152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48896"/>
        <c:crosses val="autoZero"/>
        <c:auto val="1"/>
        <c:lblAlgn val="ctr"/>
        <c:lblOffset val="100"/>
        <c:noMultiLvlLbl val="0"/>
      </c:catAx>
      <c:valAx>
        <c:axId val="264148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26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v>Average Duration</c:v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Conditions!$A$2:$A$24</c:f>
              <c:strCache>
                <c:ptCount val="23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Conditions!$D$2:$D$25</c15:sqref>
                  </c15:fullRef>
                </c:ext>
              </c:extLst>
              <c:f>Conditions!$D$2:$D$24</c:f>
              <c:numCache>
                <c:formatCode>#,##0</c:formatCode>
                <c:ptCount val="23"/>
                <c:pt idx="0">
                  <c:v>37428</c:v>
                </c:pt>
                <c:pt idx="1">
                  <c:v>24526</c:v>
                </c:pt>
                <c:pt idx="2">
                  <c:v>13906</c:v>
                </c:pt>
                <c:pt idx="3">
                  <c:v>9508</c:v>
                </c:pt>
                <c:pt idx="4">
                  <c:v>7933</c:v>
                </c:pt>
                <c:pt idx="5">
                  <c:v>7851</c:v>
                </c:pt>
                <c:pt idx="6">
                  <c:v>5177</c:v>
                </c:pt>
                <c:pt idx="7">
                  <c:v>4837</c:v>
                </c:pt>
                <c:pt idx="8">
                  <c:v>2333</c:v>
                </c:pt>
                <c:pt idx="9">
                  <c:v>1633</c:v>
                </c:pt>
                <c:pt idx="10">
                  <c:v>1506</c:v>
                </c:pt>
                <c:pt idx="11">
                  <c:v>1308</c:v>
                </c:pt>
                <c:pt idx="12">
                  <c:v>1131</c:v>
                </c:pt>
                <c:pt idx="13">
                  <c:v>1112</c:v>
                </c:pt>
                <c:pt idx="14">
                  <c:v>920</c:v>
                </c:pt>
                <c:pt idx="15">
                  <c:v>831</c:v>
                </c:pt>
                <c:pt idx="16">
                  <c:v>565</c:v>
                </c:pt>
                <c:pt idx="17">
                  <c:v>283</c:v>
                </c:pt>
                <c:pt idx="18">
                  <c:v>252</c:v>
                </c:pt>
                <c:pt idx="19">
                  <c:v>177</c:v>
                </c:pt>
                <c:pt idx="20">
                  <c:v>166</c:v>
                </c:pt>
                <c:pt idx="21">
                  <c:v>92</c:v>
                </c:pt>
                <c:pt idx="2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5F6-4AC6-977D-9203CD7ED286}"/>
            </c:ext>
          </c:extLst>
        </c:ser>
        <c:ser>
          <c:idx val="2"/>
          <c:order val="2"/>
          <c:tx>
            <c:v>Average 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Conditions!$A$2:$A$24</c:f>
              <c:strCache>
                <c:ptCount val="23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Conditions!$D$2:$D$25</c15:sqref>
                  </c15:fullRef>
                </c:ext>
              </c:extLst>
              <c:f>Conditions!$D$2:$D$24</c:f>
              <c:numCache>
                <c:formatCode>#,##0</c:formatCode>
                <c:ptCount val="23"/>
                <c:pt idx="0">
                  <c:v>37428</c:v>
                </c:pt>
                <c:pt idx="1">
                  <c:v>24526</c:v>
                </c:pt>
                <c:pt idx="2">
                  <c:v>13906</c:v>
                </c:pt>
                <c:pt idx="3">
                  <c:v>9508</c:v>
                </c:pt>
                <c:pt idx="4">
                  <c:v>7933</c:v>
                </c:pt>
                <c:pt idx="5">
                  <c:v>7851</c:v>
                </c:pt>
                <c:pt idx="6">
                  <c:v>5177</c:v>
                </c:pt>
                <c:pt idx="7">
                  <c:v>4837</c:v>
                </c:pt>
                <c:pt idx="8">
                  <c:v>2333</c:v>
                </c:pt>
                <c:pt idx="9">
                  <c:v>1633</c:v>
                </c:pt>
                <c:pt idx="10">
                  <c:v>1506</c:v>
                </c:pt>
                <c:pt idx="11">
                  <c:v>1308</c:v>
                </c:pt>
                <c:pt idx="12">
                  <c:v>1131</c:v>
                </c:pt>
                <c:pt idx="13">
                  <c:v>1112</c:v>
                </c:pt>
                <c:pt idx="14">
                  <c:v>920</c:v>
                </c:pt>
                <c:pt idx="15">
                  <c:v>831</c:v>
                </c:pt>
                <c:pt idx="16">
                  <c:v>565</c:v>
                </c:pt>
                <c:pt idx="17">
                  <c:v>283</c:v>
                </c:pt>
                <c:pt idx="18">
                  <c:v>252</c:v>
                </c:pt>
                <c:pt idx="19">
                  <c:v>177</c:v>
                </c:pt>
                <c:pt idx="20">
                  <c:v>166</c:v>
                </c:pt>
                <c:pt idx="21">
                  <c:v>92</c:v>
                </c:pt>
                <c:pt idx="2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F6-4AC6-977D-9203CD7E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52640"/>
        <c:axId val="26414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Conditions!$C$1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Conditions!$A$2:$A$25</c15:sqref>
                        </c15:fullRef>
                        <c15:formulaRef>
                          <c15:sqref>Conditions!$A$2:$A$24</c15:sqref>
                        </c15:formulaRef>
                      </c:ext>
                    </c:extLst>
                    <c:strCache>
                      <c:ptCount val="23"/>
                      <c:pt idx="0">
                        <c:v>Other</c:v>
                      </c:pt>
                      <c:pt idx="1">
                        <c:v>COVID-19</c:v>
                      </c:pt>
                      <c:pt idx="2">
                        <c:v>Cough</c:v>
                      </c:pt>
                      <c:pt idx="3">
                        <c:v>Obesity</c:v>
                      </c:pt>
                      <c:pt idx="4">
                        <c:v>Fever</c:v>
                      </c:pt>
                      <c:pt idx="5">
                        <c:v>Fatigue</c:v>
                      </c:pt>
                      <c:pt idx="6">
                        <c:v>Renal</c:v>
                      </c:pt>
                      <c:pt idx="7">
                        <c:v>Respiratory</c:v>
                      </c:pt>
                      <c:pt idx="8">
                        <c:v>Trial Fibrosis</c:v>
                      </c:pt>
                      <c:pt idx="9">
                        <c:v>Allergic</c:v>
                      </c:pt>
                      <c:pt idx="10">
                        <c:v>Oltagia</c:v>
                      </c:pt>
                      <c:pt idx="11">
                        <c:v>Venticular</c:v>
                      </c:pt>
                      <c:pt idx="12">
                        <c:v>Hand Pain</c:v>
                      </c:pt>
                      <c:pt idx="13">
                        <c:v>Limb Pain</c:v>
                      </c:pt>
                      <c:pt idx="14">
                        <c:v>Disorders</c:v>
                      </c:pt>
                      <c:pt idx="15">
                        <c:v>Elevation</c:v>
                      </c:pt>
                      <c:pt idx="16">
                        <c:v>Bypass</c:v>
                      </c:pt>
                      <c:pt idx="17">
                        <c:v>Deformity</c:v>
                      </c:pt>
                      <c:pt idx="18">
                        <c:v>Effusion</c:v>
                      </c:pt>
                      <c:pt idx="19">
                        <c:v>Hernia</c:v>
                      </c:pt>
                      <c:pt idx="20">
                        <c:v>Nutricional</c:v>
                      </c:pt>
                      <c:pt idx="21">
                        <c:v>Cyst</c:v>
                      </c:pt>
                      <c:pt idx="22">
                        <c:v>Brain Injury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Conditions!$C$2:$C$25</c15:sqref>
                        </c15:fullRef>
                        <c15:formulaRef>
                          <c15:sqref>Conditions!$C$2:$C$24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1.8033014287695936E-3</c:v>
                      </c:pt>
                      <c:pt idx="1">
                        <c:v>1.1444028297960882E-4</c:v>
                      </c:pt>
                      <c:pt idx="2">
                        <c:v>5.8087113330559026E-4</c:v>
                      </c:pt>
                      <c:pt idx="3">
                        <c:v>4.5602718823692606E-4</c:v>
                      </c:pt>
                      <c:pt idx="4">
                        <c:v>2.8263282008600361E-4</c:v>
                      </c:pt>
                      <c:pt idx="5">
                        <c:v>4.1267859619919546E-4</c:v>
                      </c:pt>
                      <c:pt idx="6">
                        <c:v>1.9073380496601469E-4</c:v>
                      </c:pt>
                      <c:pt idx="7">
                        <c:v>9.0165071438479686E-5</c:v>
                      </c:pt>
                      <c:pt idx="8">
                        <c:v>1.0230267720904425E-4</c:v>
                      </c:pt>
                      <c:pt idx="9">
                        <c:v>9.1899015119988902E-5</c:v>
                      </c:pt>
                      <c:pt idx="10">
                        <c:v>1.0230267720904425E-4</c:v>
                      </c:pt>
                      <c:pt idx="11">
                        <c:v>5.7220141489804408E-5</c:v>
                      </c:pt>
                      <c:pt idx="12">
                        <c:v>7.1091690941878203E-5</c:v>
                      </c:pt>
                      <c:pt idx="13">
                        <c:v>1.2831183243168262E-4</c:v>
                      </c:pt>
                      <c:pt idx="14">
                        <c:v>6.4155916215841312E-5</c:v>
                      </c:pt>
                      <c:pt idx="15">
                        <c:v>3.1210986267166041E-5</c:v>
                      </c:pt>
                      <c:pt idx="16">
                        <c:v>2.7743098904147596E-5</c:v>
                      </c:pt>
                      <c:pt idx="17">
                        <c:v>2.0807324178110695E-5</c:v>
                      </c:pt>
                      <c:pt idx="18">
                        <c:v>1.3871549452073798E-5</c:v>
                      </c:pt>
                      <c:pt idx="19">
                        <c:v>1.0403662089055348E-5</c:v>
                      </c:pt>
                      <c:pt idx="20">
                        <c:v>6.935774726036899E-6</c:v>
                      </c:pt>
                      <c:pt idx="21">
                        <c:v>5.2018310445276739E-6</c:v>
                      </c:pt>
                      <c:pt idx="22">
                        <c:v>6.935774726036899E-6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85F6-4AC6-977D-9203CD7ED286}"/>
                  </c:ext>
                </c:extLst>
              </c15:ser>
            </c15:filteredBarSeries>
          </c:ext>
        </c:extLst>
      </c:barChart>
      <c:catAx>
        <c:axId val="264152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48896"/>
        <c:crosses val="autoZero"/>
        <c:auto val="1"/>
        <c:lblAlgn val="ctr"/>
        <c:lblOffset val="100"/>
        <c:noMultiLvlLbl val="0"/>
      </c:catAx>
      <c:valAx>
        <c:axId val="264148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26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v>Average Duration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1"/>
              <c:layout>
                <c:manualLayout>
                  <c:x val="-8.4300610333852277E-3"/>
                  <c:y val="7.756493673068604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1-4E23-B445-B8DB763A2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Conditions!$B$2:$B$25</c15:sqref>
                  </c15:fullRef>
                </c:ext>
              </c:extLst>
              <c:f>Conditions!$B$3:$B$24</c:f>
              <c:numCache>
                <c:formatCode>0.00</c:formatCode>
                <c:ptCount val="22"/>
                <c:pt idx="0">
                  <c:v>6.6</c:v>
                </c:pt>
                <c:pt idx="1">
                  <c:v>33.5</c:v>
                </c:pt>
                <c:pt idx="2">
                  <c:v>26.3</c:v>
                </c:pt>
                <c:pt idx="3">
                  <c:v>16.3</c:v>
                </c:pt>
                <c:pt idx="4">
                  <c:v>23.8</c:v>
                </c:pt>
                <c:pt idx="5">
                  <c:v>11</c:v>
                </c:pt>
                <c:pt idx="6">
                  <c:v>5.2</c:v>
                </c:pt>
                <c:pt idx="7">
                  <c:v>5.9</c:v>
                </c:pt>
                <c:pt idx="8">
                  <c:v>5.3</c:v>
                </c:pt>
                <c:pt idx="9">
                  <c:v>5.9</c:v>
                </c:pt>
                <c:pt idx="10">
                  <c:v>3.3</c:v>
                </c:pt>
                <c:pt idx="11">
                  <c:v>4.0999999999999996</c:v>
                </c:pt>
                <c:pt idx="12">
                  <c:v>7.4</c:v>
                </c:pt>
                <c:pt idx="13">
                  <c:v>3.7</c:v>
                </c:pt>
                <c:pt idx="14">
                  <c:v>1.8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0.3</c:v>
                </c:pt>
                <c:pt idx="2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1-4E23-B445-B8DB763A2085}"/>
            </c:ext>
          </c:extLst>
        </c:ser>
        <c:ser>
          <c:idx val="1"/>
          <c:order val="0"/>
          <c:tx>
            <c:strRef>
              <c:f>Conditions!$C$1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Conditions!$C$2:$C$25</c15:sqref>
                  </c15:fullRef>
                </c:ext>
              </c:extLst>
              <c:f>Conditions!$C$3:$C$24</c:f>
            </c:numRef>
          </c:val>
          <c:extLst>
            <c:ext xmlns:c16="http://schemas.microsoft.com/office/drawing/2014/chart" uri="{C3380CC4-5D6E-409C-BE32-E72D297353CC}">
              <c16:uniqueId val="{00000001-B0C1-4E23-B445-B8DB763A20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68239"/>
        <c:axId val="456571567"/>
      </c:barChart>
      <c:barChart>
        <c:barDir val="bar"/>
        <c:grouping val="clustered"/>
        <c:varyColors val="0"/>
        <c:ser>
          <c:idx val="2"/>
          <c:order val="2"/>
          <c:tx>
            <c:v>Number of Patients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Conditions!$D$2:$D$25</c15:sqref>
                  </c15:fullRef>
                </c:ext>
              </c:extLst>
              <c:f>Conditions!$D$3:$D$24</c:f>
              <c:numCache>
                <c:formatCode>#,##0</c:formatCode>
                <c:ptCount val="22"/>
                <c:pt idx="0">
                  <c:v>24526</c:v>
                </c:pt>
                <c:pt idx="1">
                  <c:v>13906</c:v>
                </c:pt>
                <c:pt idx="2">
                  <c:v>9508</c:v>
                </c:pt>
                <c:pt idx="3">
                  <c:v>7933</c:v>
                </c:pt>
                <c:pt idx="4">
                  <c:v>7851</c:v>
                </c:pt>
                <c:pt idx="5">
                  <c:v>5177</c:v>
                </c:pt>
                <c:pt idx="6">
                  <c:v>4837</c:v>
                </c:pt>
                <c:pt idx="7">
                  <c:v>2333</c:v>
                </c:pt>
                <c:pt idx="8">
                  <c:v>1633</c:v>
                </c:pt>
                <c:pt idx="9">
                  <c:v>1506</c:v>
                </c:pt>
                <c:pt idx="10">
                  <c:v>1308</c:v>
                </c:pt>
                <c:pt idx="11">
                  <c:v>1131</c:v>
                </c:pt>
                <c:pt idx="12">
                  <c:v>1112</c:v>
                </c:pt>
                <c:pt idx="13">
                  <c:v>920</c:v>
                </c:pt>
                <c:pt idx="14">
                  <c:v>831</c:v>
                </c:pt>
                <c:pt idx="15">
                  <c:v>565</c:v>
                </c:pt>
                <c:pt idx="16">
                  <c:v>283</c:v>
                </c:pt>
                <c:pt idx="17">
                  <c:v>252</c:v>
                </c:pt>
                <c:pt idx="18">
                  <c:v>177</c:v>
                </c:pt>
                <c:pt idx="19">
                  <c:v>166</c:v>
                </c:pt>
                <c:pt idx="20">
                  <c:v>92</c:v>
                </c:pt>
                <c:pt idx="2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1-4E23-B445-B8DB763A20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56597359"/>
        <c:axId val="456588207"/>
      </c:barChart>
      <c:catAx>
        <c:axId val="45656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567"/>
        <c:crosses val="autoZero"/>
        <c:auto val="1"/>
        <c:lblAlgn val="ctr"/>
        <c:lblOffset val="100"/>
        <c:noMultiLvlLbl val="0"/>
      </c:catAx>
      <c:valAx>
        <c:axId val="456571567"/>
        <c:scaling>
          <c:orientation val="minMax"/>
          <c:max val="60"/>
          <c:min val="-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239"/>
        <c:crosses val="autoZero"/>
        <c:crossBetween val="between"/>
      </c:valAx>
      <c:valAx>
        <c:axId val="456588207"/>
        <c:scaling>
          <c:orientation val="maxMin"/>
          <c:max val="30000"/>
          <c:min val="-30000"/>
        </c:scaling>
        <c:delete val="0"/>
        <c:axPos val="b"/>
        <c:numFmt formatCode="#,##0;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7359"/>
        <c:crosses val="max"/>
        <c:crossBetween val="between"/>
      </c:valAx>
      <c:catAx>
        <c:axId val="456597359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56588207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87626036346095"/>
          <c:y val="0.37262835560940516"/>
          <c:w val="0.13923398319632127"/>
          <c:h val="0.21589631326099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v>Average 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1"/>
              <c:layout>
                <c:manualLayout>
                  <c:x val="-8.4300610333852277E-3"/>
                  <c:y val="7.756493673068604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98-46C6-88BE-5F4D41388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Conditions!$B$2:$B$25</c15:sqref>
                  </c15:fullRef>
                </c:ext>
              </c:extLst>
              <c:f>Conditions!$B$3:$B$24</c:f>
              <c:numCache>
                <c:formatCode>0.00</c:formatCode>
                <c:ptCount val="22"/>
                <c:pt idx="0">
                  <c:v>6.6</c:v>
                </c:pt>
                <c:pt idx="1">
                  <c:v>33.5</c:v>
                </c:pt>
                <c:pt idx="2">
                  <c:v>26.3</c:v>
                </c:pt>
                <c:pt idx="3">
                  <c:v>16.3</c:v>
                </c:pt>
                <c:pt idx="4">
                  <c:v>23.8</c:v>
                </c:pt>
                <c:pt idx="5">
                  <c:v>11</c:v>
                </c:pt>
                <c:pt idx="6">
                  <c:v>5.2</c:v>
                </c:pt>
                <c:pt idx="7">
                  <c:v>5.9</c:v>
                </c:pt>
                <c:pt idx="8">
                  <c:v>5.3</c:v>
                </c:pt>
                <c:pt idx="9">
                  <c:v>5.9</c:v>
                </c:pt>
                <c:pt idx="10">
                  <c:v>3.3</c:v>
                </c:pt>
                <c:pt idx="11">
                  <c:v>4.0999999999999996</c:v>
                </c:pt>
                <c:pt idx="12">
                  <c:v>7.4</c:v>
                </c:pt>
                <c:pt idx="13">
                  <c:v>3.7</c:v>
                </c:pt>
                <c:pt idx="14">
                  <c:v>1.8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0.3</c:v>
                </c:pt>
                <c:pt idx="2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8-46C6-88BE-5F4D41388772}"/>
            </c:ext>
          </c:extLst>
        </c:ser>
        <c:ser>
          <c:idx val="1"/>
          <c:order val="0"/>
          <c:tx>
            <c:strRef>
              <c:f>Conditions!$C$1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Other</c:v>
                </c:pt>
                <c:pt idx="1">
                  <c:v>COVID-19</c:v>
                </c:pt>
                <c:pt idx="2">
                  <c:v>Cough</c:v>
                </c:pt>
                <c:pt idx="3">
                  <c:v>Obesity</c:v>
                </c:pt>
                <c:pt idx="4">
                  <c:v>Fever</c:v>
                </c:pt>
                <c:pt idx="5">
                  <c:v>Fatigue</c:v>
                </c:pt>
                <c:pt idx="6">
                  <c:v>Renal</c:v>
                </c:pt>
                <c:pt idx="7">
                  <c:v>Respiratory</c:v>
                </c:pt>
                <c:pt idx="8">
                  <c:v>Trial Fibrosis</c:v>
                </c:pt>
                <c:pt idx="9">
                  <c:v>Allergic</c:v>
                </c:pt>
                <c:pt idx="10">
                  <c:v>Oltagia</c:v>
                </c:pt>
                <c:pt idx="11">
                  <c:v>Venticular</c:v>
                </c:pt>
                <c:pt idx="12">
                  <c:v>Hand Pain</c:v>
                </c:pt>
                <c:pt idx="13">
                  <c:v>Limb Pain</c:v>
                </c:pt>
                <c:pt idx="14">
                  <c:v>Disorders</c:v>
                </c:pt>
                <c:pt idx="15">
                  <c:v>Elevation</c:v>
                </c:pt>
                <c:pt idx="16">
                  <c:v>Bypass</c:v>
                </c:pt>
                <c:pt idx="17">
                  <c:v>Deformity</c:v>
                </c:pt>
                <c:pt idx="18">
                  <c:v>Effusion</c:v>
                </c:pt>
                <c:pt idx="19">
                  <c:v>Hernia</c:v>
                </c:pt>
                <c:pt idx="20">
                  <c:v>Nutricional</c:v>
                </c:pt>
                <c:pt idx="21">
                  <c:v>Cyst</c:v>
                </c:pt>
                <c:pt idx="22">
                  <c:v>Brain Injury</c:v>
                </c:pt>
                <c:pt idx="23">
                  <c:v>Loss of Taste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Conditions!$C$2:$C$25</c15:sqref>
                  </c15:fullRef>
                </c:ext>
              </c:extLst>
              <c:f>Conditions!$C$3:$C$24</c:f>
            </c:numRef>
          </c:val>
          <c:extLst>
            <c:ext xmlns:c16="http://schemas.microsoft.com/office/drawing/2014/chart" uri="{C3380CC4-5D6E-409C-BE32-E72D297353CC}">
              <c16:uniqueId val="{00000002-9D98-46C6-88BE-5F4D41388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456568239"/>
        <c:axId val="456571567"/>
      </c:barChart>
      <c:barChart>
        <c:barDir val="bar"/>
        <c:grouping val="clustered"/>
        <c:varyColors val="0"/>
        <c:ser>
          <c:idx val="2"/>
          <c:order val="2"/>
          <c:tx>
            <c:v>Number of Patients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Conditions!$A$2:$A$25</c15:sqref>
                  </c15:fullRef>
                </c:ext>
              </c:extLst>
              <c:f>Conditions!$A$3:$A$24</c:f>
              <c:strCache>
                <c:ptCount val="22"/>
                <c:pt idx="0">
                  <c:v>COVID-19</c:v>
                </c:pt>
                <c:pt idx="1">
                  <c:v>Cough</c:v>
                </c:pt>
                <c:pt idx="2">
                  <c:v>Obesity</c:v>
                </c:pt>
                <c:pt idx="3">
                  <c:v>Fever</c:v>
                </c:pt>
                <c:pt idx="4">
                  <c:v>Fatigue</c:v>
                </c:pt>
                <c:pt idx="5">
                  <c:v>Renal</c:v>
                </c:pt>
                <c:pt idx="6">
                  <c:v>Respiratory</c:v>
                </c:pt>
                <c:pt idx="7">
                  <c:v>Trial Fibrosis</c:v>
                </c:pt>
                <c:pt idx="8">
                  <c:v>Allergic</c:v>
                </c:pt>
                <c:pt idx="9">
                  <c:v>Oltagia</c:v>
                </c:pt>
                <c:pt idx="10">
                  <c:v>Venticular</c:v>
                </c:pt>
                <c:pt idx="11">
                  <c:v>Hand Pain</c:v>
                </c:pt>
                <c:pt idx="12">
                  <c:v>Limb Pain</c:v>
                </c:pt>
                <c:pt idx="13">
                  <c:v>Disorders</c:v>
                </c:pt>
                <c:pt idx="14">
                  <c:v>Elevation</c:v>
                </c:pt>
                <c:pt idx="15">
                  <c:v>Bypass</c:v>
                </c:pt>
                <c:pt idx="16">
                  <c:v>Deformity</c:v>
                </c:pt>
                <c:pt idx="17">
                  <c:v>Effusion</c:v>
                </c:pt>
                <c:pt idx="18">
                  <c:v>Hernia</c:v>
                </c:pt>
                <c:pt idx="19">
                  <c:v>Nutricional</c:v>
                </c:pt>
                <c:pt idx="20">
                  <c:v>Cyst</c:v>
                </c:pt>
                <c:pt idx="21">
                  <c:v>Brain Injury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Conditions!$D$2:$D$25</c15:sqref>
                  </c15:fullRef>
                </c:ext>
              </c:extLst>
              <c:f>Conditions!$D$3:$D$24</c:f>
              <c:numCache>
                <c:formatCode>#,##0</c:formatCode>
                <c:ptCount val="22"/>
                <c:pt idx="0">
                  <c:v>24526</c:v>
                </c:pt>
                <c:pt idx="1">
                  <c:v>13906</c:v>
                </c:pt>
                <c:pt idx="2">
                  <c:v>9508</c:v>
                </c:pt>
                <c:pt idx="3">
                  <c:v>7933</c:v>
                </c:pt>
                <c:pt idx="4">
                  <c:v>7851</c:v>
                </c:pt>
                <c:pt idx="5">
                  <c:v>5177</c:v>
                </c:pt>
                <c:pt idx="6">
                  <c:v>4837</c:v>
                </c:pt>
                <c:pt idx="7">
                  <c:v>2333</c:v>
                </c:pt>
                <c:pt idx="8">
                  <c:v>1633</c:v>
                </c:pt>
                <c:pt idx="9">
                  <c:v>1506</c:v>
                </c:pt>
                <c:pt idx="10">
                  <c:v>1308</c:v>
                </c:pt>
                <c:pt idx="11">
                  <c:v>1131</c:v>
                </c:pt>
                <c:pt idx="12">
                  <c:v>1112</c:v>
                </c:pt>
                <c:pt idx="13">
                  <c:v>920</c:v>
                </c:pt>
                <c:pt idx="14">
                  <c:v>831</c:v>
                </c:pt>
                <c:pt idx="15">
                  <c:v>565</c:v>
                </c:pt>
                <c:pt idx="16">
                  <c:v>283</c:v>
                </c:pt>
                <c:pt idx="17">
                  <c:v>252</c:v>
                </c:pt>
                <c:pt idx="18">
                  <c:v>177</c:v>
                </c:pt>
                <c:pt idx="19">
                  <c:v>166</c:v>
                </c:pt>
                <c:pt idx="20">
                  <c:v>92</c:v>
                </c:pt>
                <c:pt idx="2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8-46C6-88BE-5F4D41388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456597359"/>
        <c:axId val="456588207"/>
      </c:barChart>
      <c:catAx>
        <c:axId val="45656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567"/>
        <c:crosses val="autoZero"/>
        <c:auto val="1"/>
        <c:lblAlgn val="ctr"/>
        <c:lblOffset val="100"/>
        <c:noMultiLvlLbl val="0"/>
      </c:catAx>
      <c:valAx>
        <c:axId val="456571567"/>
        <c:scaling>
          <c:orientation val="minMax"/>
          <c:max val="50"/>
          <c:min val="-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239"/>
        <c:crosses val="autoZero"/>
        <c:crossBetween val="between"/>
      </c:valAx>
      <c:valAx>
        <c:axId val="456588207"/>
        <c:scaling>
          <c:orientation val="maxMin"/>
          <c:max val="40000"/>
          <c:min val="-40000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7359"/>
        <c:crosses val="max"/>
        <c:crossBetween val="between"/>
      </c:valAx>
      <c:catAx>
        <c:axId val="456597359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56588207"/>
        <c:crossesAt val="-35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79673265168506"/>
          <c:y val="0.44458903123203886"/>
          <c:w val="0.13947505225943521"/>
          <c:h val="0.110821678986133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Musal!$B$1</c:f>
              <c:strCache>
                <c:ptCount val="1"/>
                <c:pt idx="0">
                  <c:v>Missing 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(Musal!$A$2:$A$8,Musal!$A$11:$A$21,Musal!$A$62:$A$65)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Musal!$B$2:$B$65</c15:sqref>
                  </c15:fullRef>
                </c:ext>
              </c:extLst>
              <c:f>(Musal!$B$2:$B$8,Musal!$B$11:$B$21,Musal!$B$62:$B$65)</c:f>
            </c:numRef>
          </c:val>
          <c:extLst>
            <c:ext xmlns:c16="http://schemas.microsoft.com/office/drawing/2014/chart" uri="{C3380CC4-5D6E-409C-BE32-E72D297353CC}">
              <c16:uniqueId val="{00000000-2F4D-49E6-8E26-DE5834227124}"/>
            </c:ext>
          </c:extLst>
        </c:ser>
        <c:ser>
          <c:idx val="1"/>
          <c:order val="1"/>
          <c:tx>
            <c:strRef>
              <c:f>Musal!$C$1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(Musal!$A$2:$A$8,Musal!$A$11:$A$21,Musal!$A$62:$A$65)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Musal!$C$2:$C$65</c15:sqref>
                  </c15:fullRef>
                </c:ext>
              </c:extLst>
              <c:f>(Musal!$C$2:$C$8,Musal!$C$11:$C$21,Musal!$C$62:$C$65)</c:f>
            </c:numRef>
          </c:val>
          <c:extLst>
            <c:ext xmlns:c16="http://schemas.microsoft.com/office/drawing/2014/chart" uri="{C3380CC4-5D6E-409C-BE32-E72D297353CC}">
              <c16:uniqueId val="{00000001-2F4D-49E6-8E26-DE5834227124}"/>
            </c:ext>
          </c:extLst>
        </c:ser>
        <c:ser>
          <c:idx val="2"/>
          <c:order val="2"/>
          <c:tx>
            <c:strRef>
              <c:f>Musal!$D$1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(Musal!$A$2:$A$8,Musal!$A$11:$A$21,Musal!$A$62:$A$65)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Musal!$D$2:$D$65</c15:sqref>
                  </c15:fullRef>
                </c:ext>
              </c:extLst>
              <c:f>(Musal!$D$2:$D$8,Musal!$D$11:$D$21,Musal!$D$62:$D$65)</c:f>
            </c:numRef>
          </c:val>
          <c:extLst>
            <c:ext xmlns:c16="http://schemas.microsoft.com/office/drawing/2014/chart" uri="{C3380CC4-5D6E-409C-BE32-E72D297353CC}">
              <c16:uniqueId val="{00000002-2F4D-49E6-8E26-DE5834227124}"/>
            </c:ext>
          </c:extLst>
        </c:ser>
        <c:ser>
          <c:idx val="3"/>
          <c:order val="3"/>
          <c:tx>
            <c:strRef>
              <c:f>Musal!$E$1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Musal!$A$2:$A$65</c15:sqref>
                  </c15:fullRef>
                </c:ext>
              </c:extLst>
              <c:f>(Musal!$A$2:$A$8,Musal!$A$11:$A$21,Musal!$A$62:$A$65)</c:f>
              <c:strCache>
                <c:ptCount val="22"/>
                <c:pt idx="0">
                  <c:v>year_of_birth,</c:v>
                </c:pt>
                <c:pt idx="1">
                  <c:v>gender_source_value,</c:v>
                </c:pt>
                <c:pt idx="2">
                  <c:v>is_age_90_or_older,</c:v>
                </c:pt>
                <c:pt idx="3">
                  <c:v>race_concept_name,</c:v>
                </c:pt>
                <c:pt idx="4">
                  <c:v>Deformity</c:v>
                </c:pt>
                <c:pt idx="5">
                  <c:v>Elevation</c:v>
                </c:pt>
                <c:pt idx="6">
                  <c:v>Respiratory</c:v>
                </c:pt>
                <c:pt idx="7">
                  <c:v>Renal</c:v>
                </c:pt>
                <c:pt idx="8">
                  <c:v>Bypass</c:v>
                </c:pt>
                <c:pt idx="9">
                  <c:v>Trial Fibrosis</c:v>
                </c:pt>
                <c:pt idx="10">
                  <c:v>Disorders</c:v>
                </c:pt>
                <c:pt idx="11">
                  <c:v>Disorders</c:v>
                </c:pt>
                <c:pt idx="12">
                  <c:v>Disorders</c:v>
                </c:pt>
                <c:pt idx="13">
                  <c:v>Effusion</c:v>
                </c:pt>
                <c:pt idx="14">
                  <c:v>Hernia</c:v>
                </c:pt>
                <c:pt idx="15">
                  <c:v>Other</c:v>
                </c:pt>
                <c:pt idx="16">
                  <c:v>Nutricional</c:v>
                </c:pt>
                <c:pt idx="17">
                  <c:v>Oltagia</c:v>
                </c:pt>
                <c:pt idx="18">
                  <c:v>Limb Pain</c:v>
                </c:pt>
                <c:pt idx="19">
                  <c:v>Hand Pain</c:v>
                </c:pt>
                <c:pt idx="20">
                  <c:v>Brain Injury</c:v>
                </c:pt>
                <c:pt idx="21">
                  <c:v>Cyst</c:v>
                </c:pt>
                <c:pt idx="22">
                  <c:v>Allergic</c:v>
                </c:pt>
                <c:pt idx="23">
                  <c:v>Venticular</c:v>
                </c:pt>
                <c:pt idx="24">
                  <c:v>Sodium</c:v>
                </c:pt>
                <c:pt idx="25">
                  <c:v>Bupivacaine</c:v>
                </c:pt>
                <c:pt idx="26">
                  <c:v>Sodium</c:v>
                </c:pt>
                <c:pt idx="27">
                  <c:v>Other</c:v>
                </c:pt>
                <c:pt idx="28">
                  <c:v>Sennapod</c:v>
                </c:pt>
                <c:pt idx="29">
                  <c:v>Atenolol</c:v>
                </c:pt>
                <c:pt idx="30">
                  <c:v>Doxy</c:v>
                </c:pt>
                <c:pt idx="31">
                  <c:v>Enoxaparin</c:v>
                </c:pt>
                <c:pt idx="32">
                  <c:v>Fluorescein</c:v>
                </c:pt>
                <c:pt idx="33">
                  <c:v>Metoprolol</c:v>
                </c:pt>
                <c:pt idx="34">
                  <c:v>Midazolam</c:v>
                </c:pt>
                <c:pt idx="35">
                  <c:v>Naproxen</c:v>
                </c:pt>
                <c:pt idx="36">
                  <c:v>Nicotine</c:v>
                </c:pt>
                <c:pt idx="37">
                  <c:v>Ofloxacin</c:v>
                </c:pt>
                <c:pt idx="38">
                  <c:v>Omeprazole</c:v>
                </c:pt>
                <c:pt idx="39">
                  <c:v>Polyethykene</c:v>
                </c:pt>
                <c:pt idx="40">
                  <c:v>Potassium</c:v>
                </c:pt>
                <c:pt idx="41">
                  <c:v>Sodium</c:v>
                </c:pt>
                <c:pt idx="42">
                  <c:v>Vancomycin</c:v>
                </c:pt>
                <c:pt idx="43">
                  <c:v>Zolpidem</c:v>
                </c:pt>
                <c:pt idx="44">
                  <c:v>Respiratory</c:v>
                </c:pt>
                <c:pt idx="45">
                  <c:v>Colonoscopy</c:v>
                </c:pt>
                <c:pt idx="46">
                  <c:v>Physicians Consultation</c:v>
                </c:pt>
                <c:pt idx="47">
                  <c:v>Decalcification</c:v>
                </c:pt>
                <c:pt idx="48">
                  <c:v>Nursing Service</c:v>
                </c:pt>
                <c:pt idx="49">
                  <c:v>Excision of Liver</c:v>
                </c:pt>
                <c:pt idx="50">
                  <c:v>Oxygenation</c:v>
                </c:pt>
                <c:pt idx="51">
                  <c:v>Consultation for Radiation</c:v>
                </c:pt>
                <c:pt idx="52">
                  <c:v>Immunization</c:v>
                </c:pt>
                <c:pt idx="53">
                  <c:v>Incision and Drainage</c:v>
                </c:pt>
                <c:pt idx="54">
                  <c:v>Hospital Care</c:v>
                </c:pt>
                <c:pt idx="55">
                  <c:v>Anesthetic Injection</c:v>
                </c:pt>
                <c:pt idx="56">
                  <c:v>AntiInflammatory into Vein</c:v>
                </c:pt>
                <c:pt idx="57">
                  <c:v>Magentic Resonance</c:v>
                </c:pt>
                <c:pt idx="58">
                  <c:v>Noninvasive</c:v>
                </c:pt>
                <c:pt idx="59">
                  <c:v>Radiologic Exam</c:v>
                </c:pt>
                <c:pt idx="60">
                  <c:v>Removal of Infusion Device</c:v>
                </c:pt>
                <c:pt idx="61">
                  <c:v>Gynecological Exam</c:v>
                </c:pt>
                <c:pt idx="62">
                  <c:v>Staged Operation</c:v>
                </c:pt>
                <c:pt idx="63">
                  <c:v>Tympanometry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Musal!$E$2:$E$65</c15:sqref>
                  </c15:fullRef>
                </c:ext>
              </c:extLst>
              <c:f>(Musal!$E$2:$E$8,Musal!$E$11:$E$21,Musal!$E$62:$E$65)</c:f>
            </c:numRef>
          </c:val>
          <c:extLst>
            <c:ext xmlns:c16="http://schemas.microsoft.com/office/drawing/2014/chart" uri="{C3380CC4-5D6E-409C-BE32-E72D297353CC}">
              <c16:uniqueId val="{00000003-2F4D-49E6-8E26-DE5834227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</c:barChart>
      <c:barChart>
        <c:barDir val="bar"/>
        <c:grouping val="clustered"/>
        <c:varyColors val="0"/>
        <c:ser>
          <c:idx val="5"/>
          <c:order val="5"/>
          <c:tx>
            <c:v>Number of Patients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Musal!$A$6:$A$65</c15:sqref>
                  </c15:fullRef>
                </c:ext>
              </c:extLst>
              <c:f>(Musal!$A$6:$A$12,Musal!$A$15:$A$25)</c:f>
              <c:strCache>
                <c:ptCount val="18"/>
                <c:pt idx="0">
                  <c:v>Deformity</c:v>
                </c:pt>
                <c:pt idx="1">
                  <c:v>Elevation</c:v>
                </c:pt>
                <c:pt idx="2">
                  <c:v>Respiratory</c:v>
                </c:pt>
                <c:pt idx="3">
                  <c:v>Renal</c:v>
                </c:pt>
                <c:pt idx="4">
                  <c:v>Bypass</c:v>
                </c:pt>
                <c:pt idx="5">
                  <c:v>Trial Fibrosis</c:v>
                </c:pt>
                <c:pt idx="6">
                  <c:v>Disorders</c:v>
                </c:pt>
                <c:pt idx="7">
                  <c:v>Effusion</c:v>
                </c:pt>
                <c:pt idx="8">
                  <c:v>Hernia</c:v>
                </c:pt>
                <c:pt idx="9">
                  <c:v>Other</c:v>
                </c:pt>
                <c:pt idx="10">
                  <c:v>Nutricional</c:v>
                </c:pt>
                <c:pt idx="11">
                  <c:v>Oltagia</c:v>
                </c:pt>
                <c:pt idx="12">
                  <c:v>Limb Pain</c:v>
                </c:pt>
                <c:pt idx="13">
                  <c:v>Hand Pain</c:v>
                </c:pt>
                <c:pt idx="14">
                  <c:v>Brain Injury</c:v>
                </c:pt>
                <c:pt idx="15">
                  <c:v>Cyst</c:v>
                </c:pt>
                <c:pt idx="16">
                  <c:v>Allergic</c:v>
                </c:pt>
                <c:pt idx="17">
                  <c:v>Venticular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Musal!$G$6:$G$65</c15:sqref>
                  </c15:fullRef>
                </c:ext>
              </c:extLst>
              <c:f>(Musal!$G$6:$G$12,Musal!$G$15:$G$25)</c:f>
              <c:numCache>
                <c:formatCode>#,##0</c:formatCode>
                <c:ptCount val="18"/>
                <c:pt idx="0">
                  <c:v>225</c:v>
                </c:pt>
                <c:pt idx="1">
                  <c:v>617</c:v>
                </c:pt>
                <c:pt idx="2">
                  <c:v>550</c:v>
                </c:pt>
                <c:pt idx="3">
                  <c:v>431</c:v>
                </c:pt>
                <c:pt idx="4">
                  <c:v>573</c:v>
                </c:pt>
                <c:pt idx="5">
                  <c:v>508</c:v>
                </c:pt>
                <c:pt idx="6">
                  <c:v>409</c:v>
                </c:pt>
                <c:pt idx="7">
                  <c:v>126</c:v>
                </c:pt>
                <c:pt idx="8">
                  <c:v>131</c:v>
                </c:pt>
                <c:pt idx="9">
                  <c:v>349</c:v>
                </c:pt>
                <c:pt idx="10">
                  <c:v>171</c:v>
                </c:pt>
                <c:pt idx="11">
                  <c:v>1537</c:v>
                </c:pt>
                <c:pt idx="12">
                  <c:v>646</c:v>
                </c:pt>
                <c:pt idx="13">
                  <c:v>1149</c:v>
                </c:pt>
                <c:pt idx="14">
                  <c:v>18</c:v>
                </c:pt>
                <c:pt idx="15">
                  <c:v>94</c:v>
                </c:pt>
                <c:pt idx="16">
                  <c:v>1651</c:v>
                </c:pt>
                <c:pt idx="17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4D-49E6-8E26-DE5834227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77003759"/>
        <c:axId val="37698379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Average Duration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Musal!$A$6:$A$65</c15:sqref>
                        </c15:fullRef>
                        <c15:formulaRef>
                          <c15:sqref>(Musal!$A$6:$A$12,Musal!$A$15:$A$25)</c15:sqref>
                        </c15:formulaRef>
                      </c:ext>
                    </c:extLst>
                    <c:strCache>
                      <c:ptCount val="18"/>
                      <c:pt idx="0">
                        <c:v>Deformity</c:v>
                      </c:pt>
                      <c:pt idx="1">
                        <c:v>Elevation</c:v>
                      </c:pt>
                      <c:pt idx="2">
                        <c:v>Respiratory</c:v>
                      </c:pt>
                      <c:pt idx="3">
                        <c:v>Renal</c:v>
                      </c:pt>
                      <c:pt idx="4">
                        <c:v>Bypass</c:v>
                      </c:pt>
                      <c:pt idx="5">
                        <c:v>Trial Fibrosis</c:v>
                      </c:pt>
                      <c:pt idx="6">
                        <c:v>Disorders</c:v>
                      </c:pt>
                      <c:pt idx="7">
                        <c:v>Effusion</c:v>
                      </c:pt>
                      <c:pt idx="8">
                        <c:v>Hernia</c:v>
                      </c:pt>
                      <c:pt idx="9">
                        <c:v>Other</c:v>
                      </c:pt>
                      <c:pt idx="10">
                        <c:v>Nutricional</c:v>
                      </c:pt>
                      <c:pt idx="11">
                        <c:v>Oltagia</c:v>
                      </c:pt>
                      <c:pt idx="12">
                        <c:v>Limb Pain</c:v>
                      </c:pt>
                      <c:pt idx="13">
                        <c:v>Hand Pain</c:v>
                      </c:pt>
                      <c:pt idx="14">
                        <c:v>Brain Injury</c:v>
                      </c:pt>
                      <c:pt idx="15">
                        <c:v>Cyst</c:v>
                      </c:pt>
                      <c:pt idx="16">
                        <c:v>Allergic</c:v>
                      </c:pt>
                      <c:pt idx="17">
                        <c:v>Venticular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Musal!$F$6:$F$65</c15:sqref>
                        </c15:fullRef>
                        <c15:formulaRef>
                          <c15:sqref>(Musal!$F$6:$F$12,Musal!$F$15:$F$25)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 formatCode="#,##0">
                        <c:v>20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F4D-49E6-8E26-DE5834227124}"/>
                  </c:ext>
                </c:extLst>
              </c15:ser>
            </c15:filteredBarSeries>
          </c:ext>
        </c:extLst>
      </c:barChart>
      <c:catAx>
        <c:axId val="377003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3791"/>
        <c:crossesAt val="0"/>
        <c:auto val="1"/>
        <c:lblAlgn val="ctr"/>
        <c:lblOffset val="100"/>
        <c:noMultiLvlLbl val="0"/>
      </c:catAx>
      <c:valAx>
        <c:axId val="376983791"/>
        <c:scaling>
          <c:orientation val="minMax"/>
          <c:max val="18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8458351524834"/>
          <c:y val="0.39412818877935979"/>
          <c:w val="0.12960864274368095"/>
          <c:h val="0.147454750288657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495360</xdr:colOff>
      <xdr:row>17</xdr:row>
      <xdr:rowOff>162000</xdr:rowOff>
    </xdr:from>
    <xdr:to>
      <xdr:col>43</xdr:col>
      <xdr:colOff>171000</xdr:colOff>
      <xdr:row>50</xdr:row>
      <xdr:rowOff>85320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181</xdr:colOff>
      <xdr:row>21</xdr:row>
      <xdr:rowOff>119214</xdr:rowOff>
    </xdr:from>
    <xdr:to>
      <xdr:col>42</xdr:col>
      <xdr:colOff>180826</xdr:colOff>
      <xdr:row>54</xdr:row>
      <xdr:rowOff>157014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54610</xdr:colOff>
      <xdr:row>27</xdr:row>
      <xdr:rowOff>143510</xdr:rowOff>
    </xdr:from>
    <xdr:to>
      <xdr:col>22</xdr:col>
      <xdr:colOff>306070</xdr:colOff>
      <xdr:row>43</xdr:row>
      <xdr:rowOff>46990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06456-BD66-A24B-690C-88428D3F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213360</xdr:colOff>
      <xdr:row>5</xdr:row>
      <xdr:rowOff>167640</xdr:rowOff>
    </xdr:from>
    <xdr:to>
      <xdr:col>17</xdr:col>
      <xdr:colOff>346710</xdr:colOff>
      <xdr:row>23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80DA13-0D58-13D5-1AC7-2791F1B0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577961</xdr:colOff>
      <xdr:row>31</xdr:row>
      <xdr:rowOff>64698</xdr:rowOff>
    </xdr:from>
    <xdr:to>
      <xdr:col>12</xdr:col>
      <xdr:colOff>575095</xdr:colOff>
      <xdr:row>51</xdr:row>
      <xdr:rowOff>176973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1B86FF-31C0-9C48-DD1C-C52B6A684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17146</xdr:colOff>
      <xdr:row>32</xdr:row>
      <xdr:rowOff>127001</xdr:rowOff>
    </xdr:from>
    <xdr:to>
      <xdr:col>27</xdr:col>
      <xdr:colOff>82177</xdr:colOff>
      <xdr:row>51</xdr:row>
      <xdr:rowOff>140405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C94B38-3721-45F4-9A91-46262F76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309966</xdr:colOff>
      <xdr:row>4</xdr:row>
      <xdr:rowOff>127619</xdr:rowOff>
    </xdr:from>
    <xdr:to>
      <xdr:col>18</xdr:col>
      <xdr:colOff>363895</xdr:colOff>
      <xdr:row>29</xdr:row>
      <xdr:rowOff>142068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389D91-42E9-027B-72E0-A9C72D63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18</xdr:col>
      <xdr:colOff>561148</xdr:colOff>
      <xdr:row>79</xdr:row>
      <xdr:rowOff>69273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F99207-0240-475D-9A07-F14FC9DF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236112</xdr:colOff>
      <xdr:row>1</xdr:row>
      <xdr:rowOff>110490</xdr:rowOff>
    </xdr:from>
    <xdr:to>
      <xdr:col>19</xdr:col>
      <xdr:colOff>210208</xdr:colOff>
      <xdr:row>21</xdr:row>
      <xdr:rowOff>21465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3FB3B-220D-D4AA-7B2B-DE39386F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1</xdr:rowOff>
    </xdr:from>
    <xdr:to>
      <xdr:col>20</xdr:col>
      <xdr:colOff>571500</xdr:colOff>
      <xdr:row>47</xdr:row>
      <xdr:rowOff>68974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FFECD-6F04-482C-B891-F04D06CA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477593</xdr:colOff>
      <xdr:row>48</xdr:row>
      <xdr:rowOff>160985</xdr:rowOff>
    </xdr:from>
    <xdr:to>
      <xdr:col>21</xdr:col>
      <xdr:colOff>437717</xdr:colOff>
      <xdr:row>70</xdr:row>
      <xdr:rowOff>144888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A8C19-CA88-425C-96B8-4227F4D5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314280</xdr:colOff>
      <xdr:row>30</xdr:row>
      <xdr:rowOff>47520</xdr:rowOff>
    </xdr:from>
    <xdr:to>
      <xdr:col>20</xdr:col>
      <xdr:colOff>447120</xdr:colOff>
      <xdr:row>56</xdr:row>
      <xdr:rowOff>180360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466560</xdr:colOff>
      <xdr:row>30</xdr:row>
      <xdr:rowOff>9360</xdr:rowOff>
    </xdr:from>
    <xdr:to>
      <xdr:col>31</xdr:col>
      <xdr:colOff>580680</xdr:colOff>
      <xdr:row>57</xdr:row>
      <xdr:rowOff>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4</xdr:row>
      <xdr:rowOff>0</xdr:rowOff>
    </xdr:from>
    <xdr:to>
      <xdr:col>17</xdr:col>
      <xdr:colOff>358140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0C51D-9C73-4B88-B096-9744BDA66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142920</xdr:rowOff>
    </xdr:from>
    <xdr:to>
      <xdr:col>26</xdr:col>
      <xdr:colOff>599760</xdr:colOff>
      <xdr:row>48</xdr:row>
      <xdr:rowOff>47160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600120</xdr:colOff>
      <xdr:row>14</xdr:row>
      <xdr:rowOff>114480</xdr:rowOff>
    </xdr:from>
    <xdr:to>
      <xdr:col>40</xdr:col>
      <xdr:colOff>333000</xdr:colOff>
      <xdr:row>47</xdr:row>
      <xdr:rowOff>171360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</xdr:row>
      <xdr:rowOff>133350</xdr:rowOff>
    </xdr:from>
    <xdr:to>
      <xdr:col>18</xdr:col>
      <xdr:colOff>125730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524B-3F59-49E1-BB09-828B3484C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462420</xdr:colOff>
      <xdr:row>8</xdr:row>
      <xdr:rowOff>148824</xdr:rowOff>
    </xdr:from>
    <xdr:to>
      <xdr:col>19</xdr:col>
      <xdr:colOff>56213</xdr:colOff>
      <xdr:row>45</xdr:row>
      <xdr:rowOff>118672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416028</xdr:colOff>
      <xdr:row>8</xdr:row>
      <xdr:rowOff>134964</xdr:rowOff>
    </xdr:from>
    <xdr:to>
      <xdr:col>34</xdr:col>
      <xdr:colOff>321123</xdr:colOff>
      <xdr:row>43</xdr:row>
      <xdr:rowOff>77313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rna%20Elizondo\OneDrive%20-%20Texas%20State%20University\Documents\Kutools%20for%20Excel\AutoText\Charts\Char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ue Column"/>
      <sheetName val="Black Column"/>
      <sheetName val="Object"/>
    </sheetNames>
    <sheetDataSet>
      <sheetData sheetId="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纸张">
    <a:dk1>
      <a:sysClr val="windowText" lastClr="000000"/>
    </a:dk1>
    <a:lt1>
      <a:sysClr val="window" lastClr="FFFFFF"/>
    </a:lt1>
    <a:dk2>
      <a:srgbClr val="444D26"/>
    </a:dk2>
    <a:lt2>
      <a:srgbClr val="FEFAC9"/>
    </a:lt2>
    <a:accent1>
      <a:srgbClr val="A5B592"/>
    </a:accent1>
    <a:accent2>
      <a:srgbClr val="F3A447"/>
    </a:accent2>
    <a:accent3>
      <a:srgbClr val="E7BC29"/>
    </a:accent3>
    <a:accent4>
      <a:srgbClr val="D092A7"/>
    </a:accent4>
    <a:accent5>
      <a:srgbClr val="9C85C0"/>
    </a:accent5>
    <a:accent6>
      <a:srgbClr val="809EC2"/>
    </a:accent6>
    <a:hlink>
      <a:srgbClr val="8E58B6"/>
    </a:hlink>
    <a:folHlink>
      <a:srgbClr val="7F6F6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zoomScale="30" zoomScaleNormal="100" workbookViewId="0">
      <selection activeCell="F20" sqref="F20"/>
    </sheetView>
  </sheetViews>
  <sheetFormatPr defaultRowHeight="14.1" x14ac:dyDescent="0.5"/>
  <cols>
    <col min="1" max="1" width="20.68359375" style="3" customWidth="1"/>
    <col min="2" max="2" width="8.5234375" style="3" customWidth="1"/>
    <col min="3" max="3" width="8.5234375" style="3" hidden="1" customWidth="1"/>
    <col min="4" max="1026" width="8.5234375" style="3" customWidth="1"/>
    <col min="1027" max="16384" width="8.83984375" style="3"/>
  </cols>
  <sheetData>
    <row r="1" spans="1:4" x14ac:dyDescent="0.5">
      <c r="A1" s="2" t="s">
        <v>0</v>
      </c>
      <c r="B1" s="2" t="s">
        <v>1</v>
      </c>
      <c r="C1" s="2" t="s">
        <v>50</v>
      </c>
      <c r="D1" s="2" t="s">
        <v>2</v>
      </c>
    </row>
    <row r="2" spans="1:4" x14ac:dyDescent="0.5">
      <c r="A2" s="2" t="s">
        <v>52</v>
      </c>
      <c r="B2" s="4">
        <v>104</v>
      </c>
      <c r="C2" s="2">
        <f t="shared" ref="C2:C25" si="0">B2/57672</f>
        <v>1.8033014287695936E-3</v>
      </c>
      <c r="D2" s="7">
        <v>37428</v>
      </c>
    </row>
    <row r="3" spans="1:4" x14ac:dyDescent="0.5">
      <c r="A3" s="2" t="s">
        <v>53</v>
      </c>
      <c r="B3" s="4">
        <v>6.6</v>
      </c>
      <c r="C3" s="2">
        <f t="shared" si="0"/>
        <v>1.1444028297960882E-4</v>
      </c>
      <c r="D3" s="7">
        <v>24526</v>
      </c>
    </row>
    <row r="4" spans="1:4" x14ac:dyDescent="0.5">
      <c r="A4" s="2" t="s">
        <v>54</v>
      </c>
      <c r="B4" s="4">
        <v>33.5</v>
      </c>
      <c r="C4" s="2">
        <f t="shared" si="0"/>
        <v>5.8087113330559026E-4</v>
      </c>
      <c r="D4" s="7">
        <v>13906</v>
      </c>
    </row>
    <row r="5" spans="1:4" x14ac:dyDescent="0.5">
      <c r="A5" s="2" t="s">
        <v>55</v>
      </c>
      <c r="B5" s="4">
        <v>26.3</v>
      </c>
      <c r="C5" s="2">
        <f t="shared" si="0"/>
        <v>4.5602718823692606E-4</v>
      </c>
      <c r="D5" s="7">
        <v>9508</v>
      </c>
    </row>
    <row r="6" spans="1:4" x14ac:dyDescent="0.5">
      <c r="A6" s="2" t="s">
        <v>56</v>
      </c>
      <c r="B6" s="4">
        <v>16.3</v>
      </c>
      <c r="C6" s="2">
        <f t="shared" si="0"/>
        <v>2.8263282008600361E-4</v>
      </c>
      <c r="D6" s="7">
        <v>7933</v>
      </c>
    </row>
    <row r="7" spans="1:4" x14ac:dyDescent="0.5">
      <c r="A7" s="2" t="s">
        <v>57</v>
      </c>
      <c r="B7" s="4">
        <v>23.8</v>
      </c>
      <c r="C7" s="2">
        <f t="shared" si="0"/>
        <v>4.1267859619919546E-4</v>
      </c>
      <c r="D7" s="7">
        <v>7851</v>
      </c>
    </row>
    <row r="8" spans="1:4" x14ac:dyDescent="0.5">
      <c r="A8" s="2" t="s">
        <v>58</v>
      </c>
      <c r="B8" s="4">
        <v>11</v>
      </c>
      <c r="C8" s="2">
        <f t="shared" si="0"/>
        <v>1.9073380496601469E-4</v>
      </c>
      <c r="D8" s="7">
        <v>5177</v>
      </c>
    </row>
    <row r="9" spans="1:4" x14ac:dyDescent="0.5">
      <c r="A9" s="2" t="s">
        <v>59</v>
      </c>
      <c r="B9" s="4">
        <v>5.2</v>
      </c>
      <c r="C9" s="2">
        <f t="shared" si="0"/>
        <v>9.0165071438479686E-5</v>
      </c>
      <c r="D9" s="7">
        <v>4837</v>
      </c>
    </row>
    <row r="10" spans="1:4" x14ac:dyDescent="0.5">
      <c r="A10" s="2" t="s">
        <v>60</v>
      </c>
      <c r="B10" s="4">
        <v>5.9</v>
      </c>
      <c r="C10" s="2">
        <f t="shared" si="0"/>
        <v>1.0230267720904425E-4</v>
      </c>
      <c r="D10" s="7">
        <v>2333</v>
      </c>
    </row>
    <row r="11" spans="1:4" x14ac:dyDescent="0.5">
      <c r="A11" s="2" t="s">
        <v>61</v>
      </c>
      <c r="B11" s="4">
        <v>5.3</v>
      </c>
      <c r="C11" s="2">
        <f t="shared" si="0"/>
        <v>9.1899015119988902E-5</v>
      </c>
      <c r="D11" s="7">
        <v>1633</v>
      </c>
    </row>
    <row r="12" spans="1:4" x14ac:dyDescent="0.5">
      <c r="A12" s="2" t="s">
        <v>62</v>
      </c>
      <c r="B12" s="4">
        <v>5.9</v>
      </c>
      <c r="C12" s="2">
        <f t="shared" si="0"/>
        <v>1.0230267720904425E-4</v>
      </c>
      <c r="D12" s="7">
        <v>1506</v>
      </c>
    </row>
    <row r="13" spans="1:4" x14ac:dyDescent="0.5">
      <c r="A13" s="2" t="s">
        <v>63</v>
      </c>
      <c r="B13" s="4">
        <v>3.3</v>
      </c>
      <c r="C13" s="2">
        <f t="shared" si="0"/>
        <v>5.7220141489804408E-5</v>
      </c>
      <c r="D13" s="7">
        <v>1308</v>
      </c>
    </row>
    <row r="14" spans="1:4" x14ac:dyDescent="0.5">
      <c r="A14" s="2" t="s">
        <v>64</v>
      </c>
      <c r="B14" s="4">
        <v>4.0999999999999996</v>
      </c>
      <c r="C14" s="2">
        <f t="shared" si="0"/>
        <v>7.1091690941878203E-5</v>
      </c>
      <c r="D14" s="7">
        <v>1131</v>
      </c>
    </row>
    <row r="15" spans="1:4" x14ac:dyDescent="0.5">
      <c r="A15" s="2" t="s">
        <v>65</v>
      </c>
      <c r="B15" s="4">
        <v>7.4</v>
      </c>
      <c r="C15" s="2">
        <f t="shared" si="0"/>
        <v>1.2831183243168262E-4</v>
      </c>
      <c r="D15" s="7">
        <v>1112</v>
      </c>
    </row>
    <row r="16" spans="1:4" x14ac:dyDescent="0.5">
      <c r="A16" s="2" t="s">
        <v>66</v>
      </c>
      <c r="B16" s="4">
        <v>3.7</v>
      </c>
      <c r="C16" s="2">
        <f t="shared" si="0"/>
        <v>6.4155916215841312E-5</v>
      </c>
      <c r="D16" s="7">
        <v>920</v>
      </c>
    </row>
    <row r="17" spans="1:4" x14ac:dyDescent="0.5">
      <c r="A17" s="2" t="s">
        <v>67</v>
      </c>
      <c r="B17" s="4">
        <v>1.8</v>
      </c>
      <c r="C17" s="2">
        <f t="shared" si="0"/>
        <v>3.1210986267166041E-5</v>
      </c>
      <c r="D17" s="7">
        <v>831</v>
      </c>
    </row>
    <row r="18" spans="1:4" x14ac:dyDescent="0.5">
      <c r="A18" s="2" t="s">
        <v>68</v>
      </c>
      <c r="B18" s="4">
        <v>1.6</v>
      </c>
      <c r="C18" s="2">
        <f t="shared" si="0"/>
        <v>2.7743098904147596E-5</v>
      </c>
      <c r="D18" s="7">
        <v>565</v>
      </c>
    </row>
    <row r="19" spans="1:4" x14ac:dyDescent="0.5">
      <c r="A19" s="2" t="s">
        <v>69</v>
      </c>
      <c r="B19" s="4">
        <v>1.2</v>
      </c>
      <c r="C19" s="2">
        <f t="shared" si="0"/>
        <v>2.0807324178110695E-5</v>
      </c>
      <c r="D19" s="7">
        <v>283</v>
      </c>
    </row>
    <row r="20" spans="1:4" x14ac:dyDescent="0.5">
      <c r="A20" s="2" t="s">
        <v>70</v>
      </c>
      <c r="B20" s="4">
        <v>0.8</v>
      </c>
      <c r="C20" s="2">
        <f t="shared" si="0"/>
        <v>1.3871549452073798E-5</v>
      </c>
      <c r="D20" s="7">
        <v>252</v>
      </c>
    </row>
    <row r="21" spans="1:4" x14ac:dyDescent="0.5">
      <c r="A21" s="2" t="s">
        <v>71</v>
      </c>
      <c r="B21" s="4">
        <v>0.6</v>
      </c>
      <c r="C21" s="2">
        <f t="shared" si="0"/>
        <v>1.0403662089055348E-5</v>
      </c>
      <c r="D21" s="7">
        <v>177</v>
      </c>
    </row>
    <row r="22" spans="1:4" x14ac:dyDescent="0.5">
      <c r="A22" s="2" t="s">
        <v>72</v>
      </c>
      <c r="B22" s="4">
        <v>0.4</v>
      </c>
      <c r="C22" s="2">
        <f t="shared" si="0"/>
        <v>6.935774726036899E-6</v>
      </c>
      <c r="D22" s="7">
        <v>166</v>
      </c>
    </row>
    <row r="23" spans="1:4" x14ac:dyDescent="0.5">
      <c r="A23" s="2" t="s">
        <v>73</v>
      </c>
      <c r="B23" s="4">
        <v>0.3</v>
      </c>
      <c r="C23" s="2">
        <f t="shared" si="0"/>
        <v>5.2018310445276739E-6</v>
      </c>
      <c r="D23" s="7">
        <v>92</v>
      </c>
    </row>
    <row r="24" spans="1:4" x14ac:dyDescent="0.5">
      <c r="A24" s="2" t="s">
        <v>74</v>
      </c>
      <c r="B24" s="4">
        <v>0.4</v>
      </c>
      <c r="C24" s="2">
        <f t="shared" si="0"/>
        <v>6.935774726036899E-6</v>
      </c>
      <c r="D24" s="7">
        <v>84</v>
      </c>
    </row>
    <row r="25" spans="1:4" x14ac:dyDescent="0.5">
      <c r="A25" s="2" t="s">
        <v>75</v>
      </c>
      <c r="B25" s="4">
        <v>0</v>
      </c>
      <c r="C25" s="2">
        <f t="shared" si="0"/>
        <v>0</v>
      </c>
      <c r="D25" s="7">
        <v>10</v>
      </c>
    </row>
    <row r="27" spans="1:4" x14ac:dyDescent="0.5">
      <c r="B27" s="3">
        <f>SUM(B2:B25)</f>
        <v>269.40000000000003</v>
      </c>
    </row>
    <row r="28" spans="1:4" x14ac:dyDescent="0.5">
      <c r="A28" s="4">
        <v>104</v>
      </c>
    </row>
    <row r="29" spans="1:4" x14ac:dyDescent="0.5">
      <c r="A29" s="4">
        <v>6.6</v>
      </c>
    </row>
    <row r="30" spans="1:4" x14ac:dyDescent="0.5">
      <c r="A30" s="4">
        <v>33.5</v>
      </c>
    </row>
    <row r="31" spans="1:4" x14ac:dyDescent="0.5">
      <c r="A31" s="4">
        <v>26.3</v>
      </c>
    </row>
    <row r="32" spans="1:4" x14ac:dyDescent="0.5">
      <c r="A32" s="4">
        <v>16.3</v>
      </c>
    </row>
    <row r="33" spans="1:1" x14ac:dyDescent="0.5">
      <c r="A33" s="4">
        <v>23.8</v>
      </c>
    </row>
    <row r="34" spans="1:1" x14ac:dyDescent="0.5">
      <c r="A34" s="4">
        <v>11</v>
      </c>
    </row>
    <row r="35" spans="1:1" x14ac:dyDescent="0.5">
      <c r="A35" s="4">
        <v>5.2</v>
      </c>
    </row>
    <row r="36" spans="1:1" x14ac:dyDescent="0.5">
      <c r="A36" s="4">
        <v>5.9</v>
      </c>
    </row>
    <row r="37" spans="1:1" x14ac:dyDescent="0.5">
      <c r="A37" s="4">
        <v>5.3</v>
      </c>
    </row>
    <row r="38" spans="1:1" x14ac:dyDescent="0.5">
      <c r="A38" s="4">
        <v>5.9</v>
      </c>
    </row>
    <row r="39" spans="1:1" x14ac:dyDescent="0.5">
      <c r="A39" s="4">
        <v>3.3</v>
      </c>
    </row>
    <row r="40" spans="1:1" x14ac:dyDescent="0.5">
      <c r="A40" s="4">
        <v>4.0999999999999996</v>
      </c>
    </row>
    <row r="41" spans="1:1" x14ac:dyDescent="0.5">
      <c r="A41" s="4">
        <v>7.4</v>
      </c>
    </row>
    <row r="42" spans="1:1" x14ac:dyDescent="0.5">
      <c r="A42" s="4">
        <v>3.7</v>
      </c>
    </row>
    <row r="43" spans="1:1" x14ac:dyDescent="0.5">
      <c r="A43" s="4">
        <v>1.8</v>
      </c>
    </row>
    <row r="44" spans="1:1" x14ac:dyDescent="0.5">
      <c r="A44" s="4">
        <v>1.6</v>
      </c>
    </row>
    <row r="45" spans="1:1" x14ac:dyDescent="0.5">
      <c r="A45" s="4">
        <v>1.2</v>
      </c>
    </row>
    <row r="46" spans="1:1" x14ac:dyDescent="0.5">
      <c r="A46" s="4">
        <v>0.8</v>
      </c>
    </row>
    <row r="47" spans="1:1" x14ac:dyDescent="0.5">
      <c r="A47" s="4">
        <v>0.6</v>
      </c>
    </row>
    <row r="48" spans="1:1" x14ac:dyDescent="0.5">
      <c r="A48" s="4">
        <v>0.4</v>
      </c>
    </row>
    <row r="49" spans="1:1" x14ac:dyDescent="0.5">
      <c r="A49" s="4">
        <v>0.3</v>
      </c>
    </row>
    <row r="50" spans="1:1" x14ac:dyDescent="0.5">
      <c r="A50" s="4">
        <v>0.4</v>
      </c>
    </row>
    <row r="51" spans="1:1" x14ac:dyDescent="0.5">
      <c r="A51" s="4">
        <v>0</v>
      </c>
    </row>
  </sheetData>
  <sortState xmlns:xlrd2="http://schemas.microsoft.com/office/spreadsheetml/2017/richdata2" ref="A2:D25">
    <sortCondition descending="1" ref="B2:B25"/>
  </sortState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9FC8-D2D5-4ED2-85C8-BC2483ED1B12}">
  <dimension ref="A1:H65"/>
  <sheetViews>
    <sheetView zoomScale="28" workbookViewId="0">
      <selection activeCell="I67" sqref="I67"/>
    </sheetView>
  </sheetViews>
  <sheetFormatPr defaultRowHeight="14.4" x14ac:dyDescent="0.55000000000000004"/>
  <cols>
    <col min="1" max="1" width="13.89453125" customWidth="1"/>
    <col min="2" max="2" width="13.47265625" hidden="1" customWidth="1"/>
    <col min="3" max="3" width="11.7890625" hidden="1" customWidth="1"/>
    <col min="4" max="4" width="18" hidden="1" customWidth="1"/>
    <col min="5" max="5" width="7.15625" hidden="1" customWidth="1"/>
    <col min="6" max="6" width="15.3671875" customWidth="1"/>
    <col min="7" max="7" width="16.7890625" customWidth="1"/>
  </cols>
  <sheetData>
    <row r="1" spans="1:8" x14ac:dyDescent="0.55000000000000004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8" x14ac:dyDescent="0.55000000000000004">
      <c r="A2" t="s">
        <v>76</v>
      </c>
      <c r="B2" s="8">
        <v>2065</v>
      </c>
      <c r="C2">
        <v>90</v>
      </c>
      <c r="D2">
        <v>2022</v>
      </c>
      <c r="E2">
        <v>1933</v>
      </c>
      <c r="F2" s="8">
        <v>1978</v>
      </c>
    </row>
    <row r="3" spans="1:8" x14ac:dyDescent="0.55000000000000004">
      <c r="A3" t="s">
        <v>77</v>
      </c>
      <c r="B3">
        <v>0</v>
      </c>
      <c r="C3">
        <v>3</v>
      </c>
    </row>
    <row r="4" spans="1:8" x14ac:dyDescent="0.55000000000000004">
      <c r="A4" t="s">
        <v>78</v>
      </c>
      <c r="G4">
        <v>735</v>
      </c>
    </row>
    <row r="5" spans="1:8" x14ac:dyDescent="0.55000000000000004">
      <c r="A5" t="s">
        <v>79</v>
      </c>
      <c r="C5">
        <v>10</v>
      </c>
    </row>
    <row r="6" spans="1:8" x14ac:dyDescent="0.55000000000000004">
      <c r="A6" s="2" t="s">
        <v>69</v>
      </c>
      <c r="B6" s="8">
        <v>57447</v>
      </c>
      <c r="C6">
        <v>17</v>
      </c>
      <c r="D6">
        <v>68</v>
      </c>
      <c r="E6">
        <v>1</v>
      </c>
      <c r="F6">
        <v>4</v>
      </c>
      <c r="G6" s="8">
        <v>225</v>
      </c>
      <c r="H6" s="2" t="s">
        <v>52</v>
      </c>
    </row>
    <row r="7" spans="1:8" x14ac:dyDescent="0.55000000000000004">
      <c r="A7" s="2" t="s">
        <v>67</v>
      </c>
      <c r="B7" s="8">
        <v>57055</v>
      </c>
      <c r="C7">
        <v>43</v>
      </c>
      <c r="D7">
        <v>76</v>
      </c>
      <c r="E7">
        <v>1</v>
      </c>
      <c r="F7">
        <v>5</v>
      </c>
      <c r="G7" s="8">
        <v>617</v>
      </c>
      <c r="H7" s="2" t="s">
        <v>53</v>
      </c>
    </row>
    <row r="8" spans="1:8" x14ac:dyDescent="0.55000000000000004">
      <c r="A8" s="2" t="s">
        <v>59</v>
      </c>
      <c r="B8" s="8">
        <v>57122</v>
      </c>
      <c r="C8">
        <v>9</v>
      </c>
      <c r="D8">
        <v>22</v>
      </c>
      <c r="E8">
        <v>1</v>
      </c>
      <c r="F8">
        <v>2</v>
      </c>
      <c r="G8" s="8">
        <v>550</v>
      </c>
      <c r="H8" s="2" t="s">
        <v>54</v>
      </c>
    </row>
    <row r="9" spans="1:8" x14ac:dyDescent="0.55000000000000004">
      <c r="A9" s="2" t="s">
        <v>58</v>
      </c>
      <c r="B9" s="8">
        <v>52241</v>
      </c>
      <c r="C9">
        <v>18</v>
      </c>
      <c r="D9">
        <v>20</v>
      </c>
      <c r="E9">
        <v>1</v>
      </c>
      <c r="F9">
        <v>3</v>
      </c>
      <c r="G9" s="8">
        <v>431</v>
      </c>
      <c r="H9" s="2" t="s">
        <v>55</v>
      </c>
    </row>
    <row r="10" spans="1:8" x14ac:dyDescent="0.55000000000000004">
      <c r="A10" s="2" t="s">
        <v>68</v>
      </c>
      <c r="B10" s="8">
        <v>57099</v>
      </c>
      <c r="C10">
        <v>60</v>
      </c>
      <c r="D10">
        <v>168</v>
      </c>
      <c r="E10">
        <v>1</v>
      </c>
      <c r="F10">
        <v>11</v>
      </c>
      <c r="G10" s="8">
        <v>573</v>
      </c>
      <c r="H10" s="2" t="s">
        <v>56</v>
      </c>
    </row>
    <row r="11" spans="1:8" x14ac:dyDescent="0.55000000000000004">
      <c r="A11" s="2" t="s">
        <v>60</v>
      </c>
      <c r="B11" s="8">
        <v>57164</v>
      </c>
      <c r="C11">
        <v>62</v>
      </c>
      <c r="D11">
        <v>290</v>
      </c>
      <c r="E11">
        <v>1</v>
      </c>
      <c r="F11">
        <v>12</v>
      </c>
      <c r="G11" s="8">
        <v>508</v>
      </c>
      <c r="H11" s="2" t="s">
        <v>57</v>
      </c>
    </row>
    <row r="12" spans="1:8" x14ac:dyDescent="0.55000000000000004">
      <c r="A12" s="2" t="s">
        <v>66</v>
      </c>
      <c r="B12" s="8">
        <v>57094</v>
      </c>
      <c r="C12">
        <v>26</v>
      </c>
      <c r="D12">
        <v>31</v>
      </c>
      <c r="E12">
        <v>1</v>
      </c>
      <c r="F12" s="8">
        <f>SUM(F13:F14)</f>
        <v>20</v>
      </c>
      <c r="G12" s="8">
        <v>409</v>
      </c>
      <c r="H12" s="2" t="s">
        <v>58</v>
      </c>
    </row>
    <row r="13" spans="1:8" x14ac:dyDescent="0.55000000000000004">
      <c r="A13" s="2" t="s">
        <v>66</v>
      </c>
      <c r="B13" s="8">
        <v>57119</v>
      </c>
      <c r="C13">
        <v>67</v>
      </c>
      <c r="D13" s="8">
        <v>1992</v>
      </c>
      <c r="E13">
        <v>1</v>
      </c>
      <c r="F13" s="8">
        <v>14</v>
      </c>
      <c r="G13" s="8">
        <v>553</v>
      </c>
      <c r="H13" s="2" t="s">
        <v>59</v>
      </c>
    </row>
    <row r="14" spans="1:8" x14ac:dyDescent="0.55000000000000004">
      <c r="A14" s="2" t="s">
        <v>66</v>
      </c>
      <c r="B14" s="8">
        <v>57575</v>
      </c>
      <c r="C14">
        <v>19</v>
      </c>
      <c r="D14">
        <v>118</v>
      </c>
      <c r="E14">
        <v>1</v>
      </c>
      <c r="F14">
        <v>6</v>
      </c>
      <c r="G14" s="8">
        <v>97</v>
      </c>
      <c r="H14" s="2" t="s">
        <v>60</v>
      </c>
    </row>
    <row r="15" spans="1:8" x14ac:dyDescent="0.55000000000000004">
      <c r="A15" s="2" t="s">
        <v>70</v>
      </c>
      <c r="B15" s="8">
        <v>57546</v>
      </c>
      <c r="C15">
        <v>9</v>
      </c>
      <c r="D15">
        <v>11</v>
      </c>
      <c r="E15">
        <v>1</v>
      </c>
      <c r="F15">
        <v>2</v>
      </c>
      <c r="G15" s="8">
        <v>126</v>
      </c>
      <c r="H15" s="2" t="s">
        <v>61</v>
      </c>
    </row>
    <row r="16" spans="1:8" x14ac:dyDescent="0.55000000000000004">
      <c r="A16" s="2" t="s">
        <v>71</v>
      </c>
      <c r="B16" s="8">
        <v>57541</v>
      </c>
      <c r="C16">
        <v>16</v>
      </c>
      <c r="D16">
        <v>134</v>
      </c>
      <c r="E16">
        <v>1</v>
      </c>
      <c r="F16">
        <v>4</v>
      </c>
      <c r="G16" s="8">
        <v>131</v>
      </c>
      <c r="H16" s="2" t="s">
        <v>62</v>
      </c>
    </row>
    <row r="17" spans="1:8" x14ac:dyDescent="0.55000000000000004">
      <c r="A17" s="2" t="s">
        <v>52</v>
      </c>
      <c r="B17" s="8">
        <v>57323</v>
      </c>
      <c r="C17">
        <v>27</v>
      </c>
      <c r="D17">
        <v>54</v>
      </c>
      <c r="E17">
        <v>1</v>
      </c>
      <c r="F17">
        <v>3</v>
      </c>
      <c r="G17" s="8">
        <v>349</v>
      </c>
      <c r="H17" s="2" t="s">
        <v>63</v>
      </c>
    </row>
    <row r="18" spans="1:8" x14ac:dyDescent="0.55000000000000004">
      <c r="A18" s="2" t="s">
        <v>72</v>
      </c>
      <c r="B18" s="8">
        <v>57501</v>
      </c>
      <c r="C18">
        <v>15</v>
      </c>
      <c r="D18">
        <v>34</v>
      </c>
      <c r="E18">
        <v>1</v>
      </c>
      <c r="F18">
        <v>3</v>
      </c>
      <c r="G18" s="8">
        <v>171</v>
      </c>
      <c r="H18" s="2" t="s">
        <v>64</v>
      </c>
    </row>
    <row r="19" spans="1:8" x14ac:dyDescent="0.55000000000000004">
      <c r="A19" s="2" t="s">
        <v>62</v>
      </c>
      <c r="B19" s="8">
        <v>56135</v>
      </c>
      <c r="C19">
        <v>21</v>
      </c>
      <c r="D19">
        <v>47</v>
      </c>
      <c r="E19">
        <v>1</v>
      </c>
      <c r="F19">
        <v>2</v>
      </c>
      <c r="G19" s="8">
        <v>1537</v>
      </c>
      <c r="H19" s="2" t="s">
        <v>65</v>
      </c>
    </row>
    <row r="20" spans="1:8" x14ac:dyDescent="0.55000000000000004">
      <c r="A20" s="2" t="s">
        <v>65</v>
      </c>
      <c r="B20" s="8">
        <v>57026</v>
      </c>
      <c r="C20">
        <v>18</v>
      </c>
      <c r="D20">
        <v>28</v>
      </c>
      <c r="E20">
        <v>1</v>
      </c>
      <c r="F20">
        <v>2</v>
      </c>
      <c r="G20" s="8">
        <v>646</v>
      </c>
      <c r="H20" s="2" t="s">
        <v>66</v>
      </c>
    </row>
    <row r="21" spans="1:8" x14ac:dyDescent="0.55000000000000004">
      <c r="A21" s="2" t="s">
        <v>64</v>
      </c>
      <c r="B21" s="8">
        <v>56523</v>
      </c>
      <c r="C21">
        <v>31</v>
      </c>
      <c r="D21">
        <v>65</v>
      </c>
      <c r="E21">
        <v>1</v>
      </c>
      <c r="F21">
        <v>3</v>
      </c>
      <c r="G21" s="8">
        <v>1149</v>
      </c>
      <c r="H21" s="2" t="s">
        <v>67</v>
      </c>
    </row>
    <row r="22" spans="1:8" x14ac:dyDescent="0.55000000000000004">
      <c r="A22" s="2" t="s">
        <v>74</v>
      </c>
      <c r="B22" s="8">
        <v>57654</v>
      </c>
      <c r="C22">
        <v>9</v>
      </c>
      <c r="D22">
        <v>136</v>
      </c>
      <c r="E22">
        <v>1</v>
      </c>
      <c r="F22">
        <v>15</v>
      </c>
      <c r="G22" s="8">
        <v>18</v>
      </c>
      <c r="H22" s="2" t="s">
        <v>68</v>
      </c>
    </row>
    <row r="23" spans="1:8" x14ac:dyDescent="0.55000000000000004">
      <c r="A23" s="2" t="s">
        <v>73</v>
      </c>
      <c r="B23" s="8">
        <v>57578</v>
      </c>
      <c r="C23">
        <v>21</v>
      </c>
      <c r="D23">
        <v>80</v>
      </c>
      <c r="E23">
        <v>1</v>
      </c>
      <c r="F23">
        <v>7</v>
      </c>
      <c r="G23" s="8">
        <v>94</v>
      </c>
      <c r="H23" s="2" t="s">
        <v>69</v>
      </c>
    </row>
    <row r="24" spans="1:8" x14ac:dyDescent="0.55000000000000004">
      <c r="A24" s="2" t="s">
        <v>61</v>
      </c>
      <c r="B24" s="8">
        <v>56021</v>
      </c>
      <c r="C24">
        <v>35</v>
      </c>
      <c r="D24">
        <v>68</v>
      </c>
      <c r="E24">
        <v>1</v>
      </c>
      <c r="F24">
        <v>3</v>
      </c>
      <c r="G24" s="8">
        <v>1651</v>
      </c>
      <c r="H24" s="2" t="s">
        <v>70</v>
      </c>
    </row>
    <row r="25" spans="1:8" x14ac:dyDescent="0.55000000000000004">
      <c r="A25" s="2" t="s">
        <v>63</v>
      </c>
      <c r="B25" s="8">
        <v>57112</v>
      </c>
      <c r="C25">
        <v>49</v>
      </c>
      <c r="D25">
        <v>114</v>
      </c>
      <c r="E25">
        <v>1</v>
      </c>
      <c r="F25">
        <v>7</v>
      </c>
      <c r="G25" s="8">
        <v>560</v>
      </c>
      <c r="H25" s="2" t="s">
        <v>71</v>
      </c>
    </row>
    <row r="26" spans="1:8" x14ac:dyDescent="0.55000000000000004">
      <c r="A26" t="s">
        <v>99</v>
      </c>
      <c r="B26" s="8">
        <v>56382</v>
      </c>
      <c r="C26">
        <v>9</v>
      </c>
      <c r="D26">
        <v>11</v>
      </c>
      <c r="E26">
        <v>1</v>
      </c>
      <c r="F26">
        <v>1</v>
      </c>
      <c r="G26" s="8">
        <v>1290</v>
      </c>
      <c r="H26" s="1" t="s">
        <v>4</v>
      </c>
    </row>
    <row r="27" spans="1:8" x14ac:dyDescent="0.55000000000000004">
      <c r="A27" t="s">
        <v>102</v>
      </c>
      <c r="B27" s="8">
        <v>57028</v>
      </c>
      <c r="C27">
        <v>7</v>
      </c>
      <c r="D27">
        <v>7</v>
      </c>
      <c r="E27">
        <v>1</v>
      </c>
      <c r="F27">
        <v>1</v>
      </c>
      <c r="G27" s="8">
        <v>644</v>
      </c>
      <c r="H27" s="1" t="s">
        <v>5</v>
      </c>
    </row>
    <row r="28" spans="1:8" x14ac:dyDescent="0.55000000000000004">
      <c r="A28" t="s">
        <v>99</v>
      </c>
      <c r="B28" s="8">
        <v>54829</v>
      </c>
      <c r="C28">
        <v>18</v>
      </c>
      <c r="D28">
        <v>20</v>
      </c>
      <c r="E28">
        <v>1</v>
      </c>
      <c r="F28">
        <v>2</v>
      </c>
      <c r="G28" s="8">
        <v>2713</v>
      </c>
      <c r="H28" s="1" t="s">
        <v>6</v>
      </c>
    </row>
    <row r="29" spans="1:8" x14ac:dyDescent="0.55000000000000004">
      <c r="A29" s="1" t="s">
        <v>52</v>
      </c>
      <c r="B29" s="8">
        <v>53571</v>
      </c>
      <c r="C29">
        <v>14</v>
      </c>
      <c r="D29">
        <v>17</v>
      </c>
      <c r="E29">
        <v>1</v>
      </c>
      <c r="F29">
        <v>2</v>
      </c>
      <c r="G29" s="8">
        <v>4101</v>
      </c>
      <c r="H29" s="1" t="s">
        <v>7</v>
      </c>
    </row>
    <row r="30" spans="1:8" x14ac:dyDescent="0.55000000000000004">
      <c r="A30" s="1" t="s">
        <v>86</v>
      </c>
      <c r="B30" s="8">
        <v>57533</v>
      </c>
      <c r="C30">
        <v>6</v>
      </c>
      <c r="D30">
        <v>6</v>
      </c>
      <c r="E30">
        <v>1</v>
      </c>
      <c r="F30">
        <v>1</v>
      </c>
      <c r="G30" s="8">
        <v>139</v>
      </c>
      <c r="H30" s="1" t="s">
        <v>8</v>
      </c>
    </row>
    <row r="31" spans="1:8" x14ac:dyDescent="0.55000000000000004">
      <c r="A31" s="1" t="s">
        <v>87</v>
      </c>
      <c r="B31" s="8">
        <v>57492</v>
      </c>
      <c r="C31">
        <v>13</v>
      </c>
      <c r="D31">
        <v>18</v>
      </c>
      <c r="E31">
        <v>1</v>
      </c>
      <c r="F31">
        <v>2</v>
      </c>
      <c r="G31" s="8">
        <v>180</v>
      </c>
      <c r="H31" s="1" t="s">
        <v>9</v>
      </c>
    </row>
    <row r="32" spans="1:8" x14ac:dyDescent="0.55000000000000004">
      <c r="A32" s="1" t="s">
        <v>88</v>
      </c>
      <c r="B32" s="8">
        <v>57446</v>
      </c>
      <c r="C32">
        <v>6</v>
      </c>
      <c r="D32">
        <v>6</v>
      </c>
      <c r="E32">
        <v>1</v>
      </c>
      <c r="F32">
        <v>2</v>
      </c>
      <c r="G32" s="8">
        <v>226</v>
      </c>
      <c r="H32" s="1" t="s">
        <v>10</v>
      </c>
    </row>
    <row r="33" spans="1:8" x14ac:dyDescent="0.55000000000000004">
      <c r="A33" s="1" t="s">
        <v>89</v>
      </c>
      <c r="B33" s="8">
        <v>56438</v>
      </c>
      <c r="C33">
        <v>9</v>
      </c>
      <c r="D33">
        <v>9</v>
      </c>
      <c r="E33">
        <v>1</v>
      </c>
      <c r="F33">
        <v>1</v>
      </c>
      <c r="G33" s="8">
        <v>1234</v>
      </c>
      <c r="H33" s="1" t="s">
        <v>11</v>
      </c>
    </row>
    <row r="34" spans="1:8" x14ac:dyDescent="0.55000000000000004">
      <c r="A34" s="1" t="s">
        <v>90</v>
      </c>
      <c r="B34" s="8">
        <v>57280</v>
      </c>
      <c r="C34">
        <v>4</v>
      </c>
      <c r="D34">
        <v>7</v>
      </c>
      <c r="E34">
        <v>1</v>
      </c>
      <c r="F34">
        <v>1</v>
      </c>
      <c r="G34" s="8">
        <v>392</v>
      </c>
      <c r="H34" s="1" t="s">
        <v>12</v>
      </c>
    </row>
    <row r="35" spans="1:8" x14ac:dyDescent="0.55000000000000004">
      <c r="A35" t="s">
        <v>91</v>
      </c>
      <c r="B35" s="8">
        <v>55154</v>
      </c>
      <c r="C35">
        <v>17</v>
      </c>
      <c r="D35">
        <v>20</v>
      </c>
      <c r="E35">
        <v>1</v>
      </c>
      <c r="F35">
        <v>2</v>
      </c>
      <c r="G35" s="8">
        <v>2518</v>
      </c>
      <c r="H35" s="1" t="s">
        <v>13</v>
      </c>
    </row>
    <row r="36" spans="1:8" x14ac:dyDescent="0.55000000000000004">
      <c r="A36" t="s">
        <v>92</v>
      </c>
      <c r="B36" s="8">
        <v>55841</v>
      </c>
      <c r="C36">
        <v>10</v>
      </c>
      <c r="D36">
        <v>16</v>
      </c>
      <c r="E36">
        <v>1</v>
      </c>
      <c r="F36">
        <v>2</v>
      </c>
      <c r="G36" s="8">
        <v>1830</v>
      </c>
      <c r="H36" s="1" t="s">
        <v>14</v>
      </c>
    </row>
    <row r="37" spans="1:8" x14ac:dyDescent="0.55000000000000004">
      <c r="A37" t="s">
        <v>93</v>
      </c>
      <c r="B37" s="8">
        <v>56323</v>
      </c>
      <c r="C37">
        <v>10</v>
      </c>
      <c r="D37">
        <v>10</v>
      </c>
      <c r="E37">
        <v>1</v>
      </c>
      <c r="F37">
        <v>1</v>
      </c>
      <c r="G37" s="8">
        <v>1349</v>
      </c>
      <c r="H37" s="1" t="s">
        <v>15</v>
      </c>
    </row>
    <row r="38" spans="1:8" x14ac:dyDescent="0.55000000000000004">
      <c r="A38" t="s">
        <v>94</v>
      </c>
      <c r="B38" s="8">
        <v>57160</v>
      </c>
      <c r="C38">
        <v>12</v>
      </c>
      <c r="D38">
        <v>15</v>
      </c>
      <c r="E38">
        <v>1</v>
      </c>
      <c r="F38">
        <v>2</v>
      </c>
      <c r="G38" s="8">
        <v>512</v>
      </c>
      <c r="H38" s="1" t="s">
        <v>16</v>
      </c>
    </row>
    <row r="39" spans="1:8" x14ac:dyDescent="0.55000000000000004">
      <c r="A39" t="s">
        <v>95</v>
      </c>
      <c r="B39" s="8">
        <v>57428</v>
      </c>
      <c r="C39">
        <v>5</v>
      </c>
      <c r="D39">
        <v>5</v>
      </c>
      <c r="E39">
        <v>1</v>
      </c>
      <c r="F39">
        <v>1</v>
      </c>
      <c r="G39" s="8">
        <v>244</v>
      </c>
      <c r="H39" s="1" t="s">
        <v>17</v>
      </c>
    </row>
    <row r="40" spans="1:8" x14ac:dyDescent="0.55000000000000004">
      <c r="A40" t="s">
        <v>96</v>
      </c>
      <c r="B40" s="8">
        <v>54808</v>
      </c>
      <c r="C40">
        <v>18</v>
      </c>
      <c r="D40">
        <v>21</v>
      </c>
      <c r="E40">
        <v>1</v>
      </c>
      <c r="F40">
        <v>2</v>
      </c>
      <c r="G40" s="8">
        <v>2864</v>
      </c>
      <c r="H40" s="1" t="s">
        <v>18</v>
      </c>
    </row>
    <row r="41" spans="1:8" x14ac:dyDescent="0.55000000000000004">
      <c r="A41" t="s">
        <v>97</v>
      </c>
      <c r="B41" s="8">
        <v>54211</v>
      </c>
      <c r="C41">
        <v>13</v>
      </c>
      <c r="D41">
        <v>14</v>
      </c>
      <c r="E41">
        <v>1</v>
      </c>
      <c r="F41">
        <v>2</v>
      </c>
      <c r="G41" s="8">
        <v>3461</v>
      </c>
      <c r="H41" s="1" t="s">
        <v>19</v>
      </c>
    </row>
    <row r="42" spans="1:8" x14ac:dyDescent="0.55000000000000004">
      <c r="A42" t="s">
        <v>98</v>
      </c>
      <c r="B42" s="8">
        <v>51844</v>
      </c>
      <c r="C42">
        <v>23</v>
      </c>
      <c r="D42">
        <v>25</v>
      </c>
      <c r="E42">
        <v>1</v>
      </c>
      <c r="F42">
        <v>2</v>
      </c>
      <c r="G42" s="8">
        <v>5828</v>
      </c>
      <c r="H42" s="1" t="s">
        <v>20</v>
      </c>
    </row>
    <row r="43" spans="1:8" x14ac:dyDescent="0.55000000000000004">
      <c r="A43" t="s">
        <v>99</v>
      </c>
      <c r="B43" s="8">
        <v>52240</v>
      </c>
      <c r="C43">
        <v>19</v>
      </c>
      <c r="D43">
        <v>25</v>
      </c>
      <c r="E43">
        <v>1</v>
      </c>
      <c r="F43">
        <v>2</v>
      </c>
      <c r="G43" s="8">
        <v>5432</v>
      </c>
      <c r="H43" s="1" t="s">
        <v>21</v>
      </c>
    </row>
    <row r="44" spans="1:8" x14ac:dyDescent="0.55000000000000004">
      <c r="A44" t="s">
        <v>100</v>
      </c>
      <c r="B44" s="8">
        <v>57394</v>
      </c>
      <c r="C44">
        <v>5</v>
      </c>
      <c r="D44">
        <v>6</v>
      </c>
      <c r="E44">
        <v>1</v>
      </c>
      <c r="F44">
        <v>1</v>
      </c>
      <c r="G44" s="8">
        <v>278</v>
      </c>
      <c r="H44" s="1" t="s">
        <v>22</v>
      </c>
    </row>
    <row r="45" spans="1:8" x14ac:dyDescent="0.55000000000000004">
      <c r="A45" t="s">
        <v>101</v>
      </c>
      <c r="B45" s="8">
        <v>57263</v>
      </c>
      <c r="C45">
        <v>13</v>
      </c>
      <c r="D45">
        <v>24</v>
      </c>
      <c r="E45">
        <v>1</v>
      </c>
      <c r="F45">
        <v>2</v>
      </c>
      <c r="G45" s="8">
        <v>409</v>
      </c>
    </row>
    <row r="46" spans="1:8" x14ac:dyDescent="0.55000000000000004">
      <c r="A46" t="s">
        <v>59</v>
      </c>
      <c r="B46" s="8">
        <v>57483</v>
      </c>
      <c r="C46">
        <v>14</v>
      </c>
      <c r="D46">
        <v>39</v>
      </c>
      <c r="E46">
        <v>1</v>
      </c>
      <c r="F46">
        <v>2</v>
      </c>
      <c r="G46" s="8">
        <v>187</v>
      </c>
    </row>
    <row r="47" spans="1:8" x14ac:dyDescent="0.55000000000000004">
      <c r="A47" t="s">
        <v>103</v>
      </c>
      <c r="B47" s="8">
        <v>56832</v>
      </c>
      <c r="C47">
        <v>13</v>
      </c>
      <c r="D47">
        <v>45</v>
      </c>
      <c r="E47">
        <v>1</v>
      </c>
      <c r="F47">
        <v>2</v>
      </c>
      <c r="G47" s="8">
        <v>840</v>
      </c>
    </row>
    <row r="48" spans="1:8" x14ac:dyDescent="0.55000000000000004">
      <c r="A48" t="s">
        <v>104</v>
      </c>
      <c r="B48" s="8">
        <v>57439</v>
      </c>
      <c r="C48">
        <v>17</v>
      </c>
      <c r="D48">
        <v>408</v>
      </c>
      <c r="E48">
        <v>1</v>
      </c>
      <c r="F48">
        <v>7</v>
      </c>
      <c r="G48" s="8">
        <v>233</v>
      </c>
    </row>
    <row r="49" spans="1:7" x14ac:dyDescent="0.55000000000000004">
      <c r="A49" t="s">
        <v>105</v>
      </c>
      <c r="B49" s="8">
        <v>57165</v>
      </c>
      <c r="C49">
        <v>21</v>
      </c>
      <c r="D49">
        <v>160</v>
      </c>
      <c r="E49">
        <v>1</v>
      </c>
      <c r="F49">
        <v>3</v>
      </c>
      <c r="G49" s="8">
        <v>507</v>
      </c>
    </row>
    <row r="50" spans="1:7" x14ac:dyDescent="0.55000000000000004">
      <c r="A50" t="s">
        <v>106</v>
      </c>
      <c r="B50" s="8">
        <v>57550</v>
      </c>
      <c r="C50">
        <v>30</v>
      </c>
      <c r="D50">
        <v>276</v>
      </c>
      <c r="E50">
        <v>1</v>
      </c>
      <c r="F50">
        <v>12</v>
      </c>
      <c r="G50" s="8">
        <v>122</v>
      </c>
    </row>
    <row r="51" spans="1:7" x14ac:dyDescent="0.55000000000000004">
      <c r="A51" t="s">
        <v>107</v>
      </c>
      <c r="B51" s="8">
        <v>57665</v>
      </c>
      <c r="C51">
        <v>3</v>
      </c>
      <c r="D51">
        <v>238</v>
      </c>
      <c r="E51">
        <v>1</v>
      </c>
      <c r="F51">
        <v>39</v>
      </c>
      <c r="G51" s="8">
        <v>7</v>
      </c>
    </row>
    <row r="52" spans="1:7" x14ac:dyDescent="0.55000000000000004">
      <c r="A52" t="s">
        <v>108</v>
      </c>
      <c r="B52" s="8">
        <v>57600</v>
      </c>
      <c r="C52">
        <v>5</v>
      </c>
      <c r="D52">
        <v>260</v>
      </c>
      <c r="E52">
        <v>1</v>
      </c>
      <c r="F52">
        <v>5</v>
      </c>
      <c r="G52" s="8">
        <v>72</v>
      </c>
    </row>
    <row r="53" spans="1:7" x14ac:dyDescent="0.55000000000000004">
      <c r="A53" t="s">
        <v>109</v>
      </c>
      <c r="B53" s="8">
        <v>57588</v>
      </c>
      <c r="C53">
        <v>30</v>
      </c>
      <c r="D53">
        <v>510</v>
      </c>
      <c r="E53">
        <v>1</v>
      </c>
      <c r="F53">
        <v>18</v>
      </c>
      <c r="G53" s="8">
        <v>84</v>
      </c>
    </row>
    <row r="54" spans="1:7" x14ac:dyDescent="0.55000000000000004">
      <c r="A54" t="s">
        <v>110</v>
      </c>
      <c r="B54" s="8">
        <v>49102</v>
      </c>
      <c r="C54">
        <v>20</v>
      </c>
      <c r="D54">
        <v>49</v>
      </c>
      <c r="E54">
        <v>1</v>
      </c>
      <c r="F54">
        <v>2</v>
      </c>
      <c r="G54" s="8">
        <v>8570</v>
      </c>
    </row>
    <row r="55" spans="1:7" x14ac:dyDescent="0.55000000000000004">
      <c r="A55" t="s">
        <v>111</v>
      </c>
      <c r="B55" s="8">
        <v>57247</v>
      </c>
      <c r="C55">
        <v>8</v>
      </c>
      <c r="D55">
        <v>17</v>
      </c>
      <c r="E55">
        <v>1</v>
      </c>
      <c r="F55">
        <v>2</v>
      </c>
      <c r="G55" s="8">
        <v>425</v>
      </c>
    </row>
    <row r="56" spans="1:7" x14ac:dyDescent="0.55000000000000004">
      <c r="A56" t="s">
        <v>112</v>
      </c>
      <c r="B56" s="8">
        <v>55941</v>
      </c>
      <c r="C56">
        <v>25</v>
      </c>
      <c r="D56">
        <v>594</v>
      </c>
      <c r="E56">
        <v>1</v>
      </c>
      <c r="F56">
        <v>3</v>
      </c>
      <c r="G56" s="8">
        <v>1731</v>
      </c>
    </row>
    <row r="57" spans="1:7" x14ac:dyDescent="0.55000000000000004">
      <c r="A57" t="s">
        <v>113</v>
      </c>
      <c r="B57" s="8">
        <v>57484</v>
      </c>
      <c r="C57">
        <v>7</v>
      </c>
      <c r="D57">
        <v>10</v>
      </c>
      <c r="E57">
        <v>1</v>
      </c>
      <c r="F57">
        <v>2</v>
      </c>
      <c r="G57" s="8">
        <v>188</v>
      </c>
    </row>
    <row r="58" spans="1:7" x14ac:dyDescent="0.55000000000000004">
      <c r="A58" t="s">
        <v>114</v>
      </c>
      <c r="B58" s="8">
        <v>57105</v>
      </c>
      <c r="C58">
        <v>22</v>
      </c>
      <c r="D58">
        <v>110</v>
      </c>
      <c r="E58">
        <v>1</v>
      </c>
      <c r="F58">
        <v>2</v>
      </c>
      <c r="G58" s="8">
        <v>567</v>
      </c>
    </row>
    <row r="59" spans="1:7" x14ac:dyDescent="0.55000000000000004">
      <c r="A59" t="s">
        <v>115</v>
      </c>
      <c r="B59" s="8">
        <v>56695</v>
      </c>
      <c r="C59">
        <v>13</v>
      </c>
      <c r="D59">
        <v>24</v>
      </c>
      <c r="E59">
        <v>1</v>
      </c>
      <c r="F59">
        <v>2</v>
      </c>
      <c r="G59" s="8">
        <v>977</v>
      </c>
    </row>
    <row r="60" spans="1:7" x14ac:dyDescent="0.55000000000000004">
      <c r="A60" t="s">
        <v>116</v>
      </c>
      <c r="B60" s="8">
        <v>57124</v>
      </c>
      <c r="C60">
        <v>37</v>
      </c>
      <c r="D60">
        <v>118</v>
      </c>
      <c r="E60">
        <v>1</v>
      </c>
      <c r="F60">
        <v>5</v>
      </c>
      <c r="G60" s="8">
        <v>548</v>
      </c>
    </row>
    <row r="61" spans="1:7" x14ac:dyDescent="0.55000000000000004">
      <c r="A61" t="s">
        <v>117</v>
      </c>
      <c r="B61" s="8">
        <v>55229</v>
      </c>
      <c r="C61">
        <v>45</v>
      </c>
      <c r="D61">
        <v>790</v>
      </c>
      <c r="E61">
        <v>1</v>
      </c>
      <c r="F61">
        <v>5</v>
      </c>
      <c r="G61" s="8">
        <v>2443</v>
      </c>
    </row>
    <row r="62" spans="1:7" x14ac:dyDescent="0.55000000000000004">
      <c r="A62" t="s">
        <v>118</v>
      </c>
      <c r="B62" s="8">
        <v>57653</v>
      </c>
      <c r="C62">
        <v>6</v>
      </c>
      <c r="D62">
        <v>952</v>
      </c>
      <c r="E62">
        <v>1</v>
      </c>
      <c r="F62">
        <v>55</v>
      </c>
      <c r="G62" s="8">
        <v>19</v>
      </c>
    </row>
    <row r="63" spans="1:7" x14ac:dyDescent="0.55000000000000004">
      <c r="A63" t="s">
        <v>119</v>
      </c>
      <c r="B63" s="8">
        <v>57191</v>
      </c>
      <c r="C63">
        <v>9</v>
      </c>
      <c r="D63">
        <v>10</v>
      </c>
      <c r="E63">
        <v>1</v>
      </c>
      <c r="F63">
        <v>2</v>
      </c>
      <c r="G63" s="8">
        <v>481</v>
      </c>
    </row>
    <row r="64" spans="1:7" x14ac:dyDescent="0.55000000000000004">
      <c r="A64" t="s">
        <v>120</v>
      </c>
      <c r="B64" s="8">
        <v>57464</v>
      </c>
      <c r="C64">
        <v>31</v>
      </c>
      <c r="D64">
        <v>178</v>
      </c>
      <c r="E64">
        <v>1</v>
      </c>
      <c r="F64">
        <v>7</v>
      </c>
      <c r="G64" s="8">
        <v>208</v>
      </c>
    </row>
    <row r="65" spans="1:7" x14ac:dyDescent="0.55000000000000004">
      <c r="A65" t="s">
        <v>121</v>
      </c>
      <c r="B65" s="8">
        <v>56749</v>
      </c>
      <c r="C65">
        <v>10</v>
      </c>
      <c r="D65">
        <v>12</v>
      </c>
      <c r="E65">
        <v>1</v>
      </c>
      <c r="F65">
        <v>2</v>
      </c>
      <c r="G65" s="8">
        <v>923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="31" zoomScaleNormal="100" workbookViewId="0">
      <selection activeCell="S21" sqref="S21"/>
    </sheetView>
  </sheetViews>
  <sheetFormatPr defaultRowHeight="14.4" x14ac:dyDescent="0.55000000000000004"/>
  <cols>
    <col min="1" max="1" width="12.20703125" customWidth="1"/>
    <col min="2" max="2" width="8.5234375" style="8" customWidth="1"/>
    <col min="3" max="1025" width="8.5234375" customWidth="1"/>
  </cols>
  <sheetData>
    <row r="1" spans="1:3" x14ac:dyDescent="0.55000000000000004">
      <c r="A1" s="1" t="s">
        <v>3</v>
      </c>
      <c r="B1" s="10" t="s">
        <v>1</v>
      </c>
      <c r="C1" s="1" t="s">
        <v>2</v>
      </c>
    </row>
    <row r="2" spans="1:3" x14ac:dyDescent="0.55000000000000004">
      <c r="A2" s="1" t="s">
        <v>52</v>
      </c>
      <c r="B2" s="10">
        <v>35853</v>
      </c>
      <c r="C2" s="1">
        <v>227</v>
      </c>
    </row>
    <row r="3" spans="1:3" x14ac:dyDescent="0.55000000000000004">
      <c r="A3" s="1" t="s">
        <v>98</v>
      </c>
      <c r="B3" s="10">
        <v>5828</v>
      </c>
      <c r="C3" s="1">
        <v>11.1</v>
      </c>
    </row>
    <row r="4" spans="1:3" x14ac:dyDescent="0.55000000000000004">
      <c r="A4" s="1" t="s">
        <v>122</v>
      </c>
      <c r="B4" s="10">
        <v>5432</v>
      </c>
      <c r="C4" s="1">
        <v>41.9</v>
      </c>
    </row>
    <row r="5" spans="1:3" x14ac:dyDescent="0.55000000000000004">
      <c r="A5" s="1" t="s">
        <v>123</v>
      </c>
      <c r="B5" s="10">
        <v>4101</v>
      </c>
      <c r="C5" s="1">
        <v>28.3</v>
      </c>
    </row>
    <row r="6" spans="1:3" x14ac:dyDescent="0.55000000000000004">
      <c r="A6" s="1" t="s">
        <v>96</v>
      </c>
      <c r="B6" s="10">
        <v>2864</v>
      </c>
      <c r="C6" s="1">
        <v>6.1</v>
      </c>
    </row>
    <row r="7" spans="1:3" x14ac:dyDescent="0.55000000000000004">
      <c r="A7" s="1" t="s">
        <v>91</v>
      </c>
      <c r="B7" s="10">
        <v>2518</v>
      </c>
      <c r="C7" s="1">
        <v>4.2</v>
      </c>
    </row>
    <row r="8" spans="1:3" x14ac:dyDescent="0.55000000000000004">
      <c r="A8" s="1" t="s">
        <v>97</v>
      </c>
      <c r="B8" s="10">
        <v>2461</v>
      </c>
      <c r="C8" s="1">
        <v>26.1</v>
      </c>
    </row>
    <row r="9" spans="1:3" x14ac:dyDescent="0.55000000000000004">
      <c r="A9" s="1" t="s">
        <v>100</v>
      </c>
      <c r="B9" s="10">
        <v>2057</v>
      </c>
      <c r="C9" s="1">
        <v>5.3</v>
      </c>
    </row>
    <row r="10" spans="1:3" x14ac:dyDescent="0.55000000000000004">
      <c r="A10" s="1" t="s">
        <v>92</v>
      </c>
      <c r="B10" s="10">
        <v>1830</v>
      </c>
      <c r="C10" s="1">
        <v>14.1</v>
      </c>
    </row>
    <row r="11" spans="1:3" x14ac:dyDescent="0.55000000000000004">
      <c r="A11" s="1" t="s">
        <v>93</v>
      </c>
      <c r="B11" s="10">
        <v>1349</v>
      </c>
      <c r="C11" s="1">
        <v>17.899999999999999</v>
      </c>
    </row>
    <row r="12" spans="1:3" x14ac:dyDescent="0.55000000000000004">
      <c r="A12" s="1" t="s">
        <v>89</v>
      </c>
      <c r="B12" s="10">
        <v>1234</v>
      </c>
      <c r="C12" s="1">
        <v>5.6</v>
      </c>
    </row>
    <row r="13" spans="1:3" x14ac:dyDescent="0.55000000000000004">
      <c r="A13" s="1" t="s">
        <v>102</v>
      </c>
      <c r="B13" s="10">
        <v>644</v>
      </c>
      <c r="C13" s="1">
        <v>6.7</v>
      </c>
    </row>
    <row r="14" spans="1:3" x14ac:dyDescent="0.55000000000000004">
      <c r="A14" s="1" t="s">
        <v>94</v>
      </c>
      <c r="B14" s="10">
        <v>512</v>
      </c>
      <c r="C14" s="1">
        <v>1.1000000000000001</v>
      </c>
    </row>
    <row r="15" spans="1:3" x14ac:dyDescent="0.55000000000000004">
      <c r="A15" s="1" t="s">
        <v>101</v>
      </c>
      <c r="B15" s="10">
        <v>409</v>
      </c>
      <c r="C15" s="1">
        <v>4.4000000000000004</v>
      </c>
    </row>
    <row r="16" spans="1:3" x14ac:dyDescent="0.55000000000000004">
      <c r="A16" s="1" t="s">
        <v>90</v>
      </c>
      <c r="B16" s="10">
        <v>392</v>
      </c>
      <c r="C16" s="1">
        <v>2.6</v>
      </c>
    </row>
    <row r="17" spans="1:3" x14ac:dyDescent="0.55000000000000004">
      <c r="A17" s="1" t="s">
        <v>95</v>
      </c>
      <c r="B17" s="10">
        <v>370</v>
      </c>
      <c r="C17" s="1">
        <v>1.1000000000000001</v>
      </c>
    </row>
    <row r="18" spans="1:3" x14ac:dyDescent="0.55000000000000004">
      <c r="A18" s="1" t="s">
        <v>88</v>
      </c>
      <c r="B18" s="10">
        <v>226</v>
      </c>
      <c r="C18" s="1">
        <v>3</v>
      </c>
    </row>
    <row r="19" spans="1:3" x14ac:dyDescent="0.55000000000000004">
      <c r="A19" s="1" t="s">
        <v>87</v>
      </c>
      <c r="B19" s="10">
        <v>180</v>
      </c>
      <c r="C19" s="1">
        <v>1.9</v>
      </c>
    </row>
    <row r="20" spans="1:3" x14ac:dyDescent="0.55000000000000004">
      <c r="A20" s="1" t="s">
        <v>86</v>
      </c>
      <c r="B20" s="10">
        <v>139</v>
      </c>
      <c r="C20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zoomScale="40" zoomScaleNormal="100" workbookViewId="0">
      <selection activeCell="S11" sqref="S11"/>
    </sheetView>
  </sheetViews>
  <sheetFormatPr defaultRowHeight="14.4" x14ac:dyDescent="0.55000000000000004"/>
  <cols>
    <col min="1" max="1" width="22" customWidth="1"/>
    <col min="2" max="2" width="8.83984375" style="8" customWidth="1"/>
    <col min="3" max="1025" width="8.5234375" customWidth="1"/>
  </cols>
  <sheetData>
    <row r="1" spans="1:3" x14ac:dyDescent="0.55000000000000004">
      <c r="A1" s="1" t="s">
        <v>23</v>
      </c>
      <c r="B1" s="10" t="s">
        <v>1</v>
      </c>
      <c r="C1" s="1" t="s">
        <v>2</v>
      </c>
    </row>
    <row r="2" spans="1:3" x14ac:dyDescent="0.55000000000000004">
      <c r="A2" s="9" t="s">
        <v>124</v>
      </c>
      <c r="B2" s="10">
        <v>26942</v>
      </c>
      <c r="C2" s="1">
        <v>6678</v>
      </c>
    </row>
    <row r="3" spans="1:3" x14ac:dyDescent="0.55000000000000004">
      <c r="A3" s="9" t="s">
        <v>125</v>
      </c>
      <c r="B3" s="10">
        <v>11742</v>
      </c>
      <c r="C3" s="1">
        <v>9671.7000000000007</v>
      </c>
    </row>
    <row r="4" spans="1:3" x14ac:dyDescent="0.55000000000000004">
      <c r="A4" s="9" t="s">
        <v>126</v>
      </c>
      <c r="B4" s="10">
        <v>8255</v>
      </c>
      <c r="C4" s="1">
        <v>842</v>
      </c>
    </row>
    <row r="5" spans="1:3" x14ac:dyDescent="0.55000000000000004">
      <c r="A5" s="9" t="s">
        <v>127</v>
      </c>
      <c r="B5" s="10">
        <v>6224</v>
      </c>
      <c r="C5" s="1">
        <v>4289.8999999999996</v>
      </c>
    </row>
    <row r="6" spans="1:3" x14ac:dyDescent="0.55000000000000004">
      <c r="A6" s="9" t="s">
        <v>128</v>
      </c>
      <c r="B6" s="10">
        <v>4365</v>
      </c>
      <c r="C6" s="1">
        <v>238</v>
      </c>
    </row>
    <row r="7" spans="1:3" x14ac:dyDescent="0.55000000000000004">
      <c r="A7" s="9" t="s">
        <v>129</v>
      </c>
      <c r="B7" s="10">
        <v>3684</v>
      </c>
      <c r="C7" s="1">
        <v>1614.1</v>
      </c>
    </row>
    <row r="8" spans="1:3" x14ac:dyDescent="0.55000000000000004">
      <c r="A8" s="9" t="s">
        <v>130</v>
      </c>
      <c r="B8" s="10">
        <v>3446</v>
      </c>
      <c r="C8" s="1">
        <v>311</v>
      </c>
    </row>
    <row r="9" spans="1:3" x14ac:dyDescent="0.55000000000000004">
      <c r="A9" s="9" t="s">
        <v>131</v>
      </c>
      <c r="B9" s="10">
        <v>3405</v>
      </c>
      <c r="C9" s="1">
        <v>6464</v>
      </c>
    </row>
    <row r="10" spans="1:3" x14ac:dyDescent="0.55000000000000004">
      <c r="A10" s="9" t="s">
        <v>132</v>
      </c>
      <c r="B10" s="10">
        <v>3122</v>
      </c>
      <c r="C10" s="1">
        <v>3100.9</v>
      </c>
    </row>
    <row r="11" spans="1:3" x14ac:dyDescent="0.55000000000000004">
      <c r="A11" s="9" t="s">
        <v>133</v>
      </c>
      <c r="B11" s="10">
        <v>3055</v>
      </c>
      <c r="C11" s="1">
        <v>2171.1</v>
      </c>
    </row>
    <row r="12" spans="1:3" x14ac:dyDescent="0.55000000000000004">
      <c r="A12" s="9" t="s">
        <v>134</v>
      </c>
      <c r="B12" s="10">
        <v>2876</v>
      </c>
      <c r="C12" s="1">
        <v>448</v>
      </c>
    </row>
    <row r="13" spans="1:3" x14ac:dyDescent="0.55000000000000004">
      <c r="A13" s="9" t="s">
        <v>135</v>
      </c>
      <c r="B13" s="10">
        <v>2225</v>
      </c>
      <c r="C13" s="1">
        <v>1058.5999999999999</v>
      </c>
    </row>
    <row r="14" spans="1:3" x14ac:dyDescent="0.55000000000000004">
      <c r="A14" s="9" t="s">
        <v>136</v>
      </c>
      <c r="B14" s="10">
        <v>2194</v>
      </c>
      <c r="C14" s="1">
        <v>109</v>
      </c>
    </row>
    <row r="15" spans="1:3" x14ac:dyDescent="0.55000000000000004">
      <c r="A15" s="9" t="s">
        <v>137</v>
      </c>
      <c r="B15" s="10">
        <v>1890</v>
      </c>
      <c r="C15" s="1">
        <v>192</v>
      </c>
    </row>
    <row r="16" spans="1:3" x14ac:dyDescent="0.55000000000000004">
      <c r="A16" s="9" t="s">
        <v>138</v>
      </c>
      <c r="B16" s="10">
        <v>1819</v>
      </c>
      <c r="C16" s="1">
        <v>575</v>
      </c>
    </row>
    <row r="17" spans="1:3" x14ac:dyDescent="0.55000000000000004">
      <c r="A17" s="9" t="s">
        <v>139</v>
      </c>
      <c r="B17" s="10">
        <v>1558</v>
      </c>
      <c r="C17" s="1">
        <v>636</v>
      </c>
    </row>
    <row r="18" spans="1:3" x14ac:dyDescent="0.55000000000000004">
      <c r="A18" s="9" t="s">
        <v>140</v>
      </c>
      <c r="B18" s="10">
        <v>1448</v>
      </c>
      <c r="C18" s="1">
        <v>840</v>
      </c>
    </row>
    <row r="19" spans="1:3" x14ac:dyDescent="0.55000000000000004">
      <c r="A19" s="9" t="s">
        <v>141</v>
      </c>
      <c r="B19" s="10">
        <v>1298</v>
      </c>
      <c r="C19" s="1">
        <v>157</v>
      </c>
    </row>
    <row r="20" spans="1:3" x14ac:dyDescent="0.55000000000000004">
      <c r="A20" s="9" t="s">
        <v>142</v>
      </c>
      <c r="B20" s="10">
        <v>1094</v>
      </c>
      <c r="C20" s="1">
        <v>80.8</v>
      </c>
    </row>
    <row r="21" spans="1:3" x14ac:dyDescent="0.55000000000000004">
      <c r="A21" s="9" t="s">
        <v>143</v>
      </c>
      <c r="B21" s="10">
        <v>896</v>
      </c>
      <c r="C21" s="1">
        <v>355</v>
      </c>
    </row>
    <row r="22" spans="1:3" x14ac:dyDescent="0.55000000000000004">
      <c r="A22" s="9" t="s">
        <v>144</v>
      </c>
      <c r="B22" s="10">
        <v>839</v>
      </c>
      <c r="C22" s="1">
        <v>29.2</v>
      </c>
    </row>
    <row r="23" spans="1:3" x14ac:dyDescent="0.55000000000000004">
      <c r="A23" s="9" t="s">
        <v>145</v>
      </c>
      <c r="B23" s="10">
        <v>703</v>
      </c>
      <c r="C23" s="1">
        <v>48.4</v>
      </c>
    </row>
    <row r="24" spans="1:3" x14ac:dyDescent="0.55000000000000004">
      <c r="A24" s="9" t="s">
        <v>146</v>
      </c>
      <c r="B24" s="10">
        <v>673</v>
      </c>
      <c r="C24" s="1">
        <v>198</v>
      </c>
    </row>
    <row r="25" spans="1:3" x14ac:dyDescent="0.55000000000000004">
      <c r="A25" s="9" t="s">
        <v>147</v>
      </c>
      <c r="B25" s="10">
        <v>645</v>
      </c>
      <c r="C25" s="1">
        <v>196</v>
      </c>
    </row>
    <row r="26" spans="1:3" x14ac:dyDescent="0.55000000000000004">
      <c r="A26" s="9" t="s">
        <v>148</v>
      </c>
      <c r="B26" s="10">
        <v>566</v>
      </c>
      <c r="C26" s="1">
        <v>19.100000000000001</v>
      </c>
    </row>
    <row r="27" spans="1:3" x14ac:dyDescent="0.55000000000000004">
      <c r="A27" s="9" t="s">
        <v>149</v>
      </c>
      <c r="B27" s="10">
        <v>539</v>
      </c>
      <c r="C27" s="1">
        <v>722</v>
      </c>
    </row>
    <row r="28" spans="1:3" x14ac:dyDescent="0.55000000000000004">
      <c r="A28" s="9" t="s">
        <v>150</v>
      </c>
      <c r="B28" s="10">
        <v>390</v>
      </c>
      <c r="C28" s="1">
        <v>24.1</v>
      </c>
    </row>
    <row r="29" spans="1:3" x14ac:dyDescent="0.55000000000000004">
      <c r="A29" s="9" t="s">
        <v>151</v>
      </c>
      <c r="B29" s="10">
        <v>353</v>
      </c>
      <c r="C29" s="1">
        <v>18.3</v>
      </c>
    </row>
    <row r="30" spans="1:3" x14ac:dyDescent="0.55000000000000004">
      <c r="A30" s="9" t="s">
        <v>152</v>
      </c>
      <c r="B30" s="10">
        <v>275</v>
      </c>
      <c r="C30" s="1">
        <v>41.8</v>
      </c>
    </row>
    <row r="31" spans="1:3" x14ac:dyDescent="0.55000000000000004">
      <c r="A31" s="9" t="s">
        <v>153</v>
      </c>
      <c r="B31" s="10">
        <v>266</v>
      </c>
      <c r="C31" s="1">
        <v>90.4</v>
      </c>
    </row>
    <row r="32" spans="1:3" x14ac:dyDescent="0.55000000000000004">
      <c r="A32" s="9" t="s">
        <v>154</v>
      </c>
      <c r="B32" s="10">
        <v>223</v>
      </c>
      <c r="C32" s="1">
        <v>11.8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"/>
  <sheetViews>
    <sheetView zoomScale="24" zoomScaleNormal="100" workbookViewId="0">
      <selection activeCell="G4" sqref="G4"/>
    </sheetView>
  </sheetViews>
  <sheetFormatPr defaultRowHeight="14.4" x14ac:dyDescent="0.55000000000000004"/>
  <cols>
    <col min="1" max="1025" width="8.5234375" customWidth="1"/>
  </cols>
  <sheetData>
    <row r="1" spans="1:3" x14ac:dyDescent="0.55000000000000004">
      <c r="A1" s="1" t="s">
        <v>24</v>
      </c>
      <c r="B1" s="1" t="s">
        <v>25</v>
      </c>
      <c r="C1" s="1" t="s">
        <v>2</v>
      </c>
    </row>
    <row r="2" spans="1:3" x14ac:dyDescent="0.55000000000000004">
      <c r="A2" s="1" t="s">
        <v>4</v>
      </c>
      <c r="B2" s="1">
        <v>33880</v>
      </c>
      <c r="C2" s="1">
        <v>296</v>
      </c>
    </row>
    <row r="3" spans="1:3" x14ac:dyDescent="0.55000000000000004">
      <c r="A3" s="1" t="s">
        <v>26</v>
      </c>
      <c r="B3" s="1">
        <v>33782</v>
      </c>
      <c r="C3" s="1">
        <v>131</v>
      </c>
    </row>
    <row r="4" spans="1:3" x14ac:dyDescent="0.55000000000000004">
      <c r="A4" s="1" t="s">
        <v>27</v>
      </c>
      <c r="B4" s="1">
        <v>22645</v>
      </c>
      <c r="C4" s="1">
        <v>11.4</v>
      </c>
    </row>
    <row r="5" spans="1:3" x14ac:dyDescent="0.55000000000000004">
      <c r="A5" s="1" t="s">
        <v>28</v>
      </c>
      <c r="B5" s="1">
        <v>13161</v>
      </c>
      <c r="C5" s="1">
        <v>60.1</v>
      </c>
    </row>
    <row r="6" spans="1:3" x14ac:dyDescent="0.55000000000000004">
      <c r="A6" s="1" t="s">
        <v>29</v>
      </c>
      <c r="B6" s="1">
        <v>9269</v>
      </c>
      <c r="C6" s="1">
        <v>43.4</v>
      </c>
    </row>
    <row r="7" spans="1:3" x14ac:dyDescent="0.55000000000000004">
      <c r="A7" s="1" t="s">
        <v>30</v>
      </c>
      <c r="B7" s="1">
        <v>7594</v>
      </c>
      <c r="C7" s="1">
        <v>38.1</v>
      </c>
    </row>
    <row r="8" spans="1:3" x14ac:dyDescent="0.55000000000000004">
      <c r="A8" s="1" t="s">
        <v>31</v>
      </c>
      <c r="B8" s="1">
        <v>7511</v>
      </c>
      <c r="C8" s="1">
        <v>33.4</v>
      </c>
    </row>
    <row r="9" spans="1:3" x14ac:dyDescent="0.55000000000000004">
      <c r="A9" s="1" t="s">
        <v>5</v>
      </c>
      <c r="B9" s="1">
        <v>5679</v>
      </c>
      <c r="C9" s="1">
        <v>3.7</v>
      </c>
    </row>
    <row r="10" spans="1:3" x14ac:dyDescent="0.55000000000000004">
      <c r="A10" s="1" t="s">
        <v>6</v>
      </c>
      <c r="B10" s="1">
        <v>5431</v>
      </c>
      <c r="C10" s="1">
        <v>43.6</v>
      </c>
    </row>
    <row r="11" spans="1:3" x14ac:dyDescent="0.55000000000000004">
      <c r="A11" s="1" t="s">
        <v>32</v>
      </c>
      <c r="B11" s="1">
        <v>5083</v>
      </c>
      <c r="C11" s="1">
        <v>20.5</v>
      </c>
    </row>
    <row r="12" spans="1:3" x14ac:dyDescent="0.55000000000000004">
      <c r="A12" s="1" t="s">
        <v>33</v>
      </c>
      <c r="B12" s="1">
        <v>4772</v>
      </c>
      <c r="C12" s="1">
        <v>12.3</v>
      </c>
    </row>
    <row r="13" spans="1:3" x14ac:dyDescent="0.55000000000000004">
      <c r="A13" s="1" t="s">
        <v>7</v>
      </c>
      <c r="B13" s="1">
        <v>4101</v>
      </c>
      <c r="C13" s="1">
        <v>31.6</v>
      </c>
    </row>
    <row r="14" spans="1:3" x14ac:dyDescent="0.55000000000000004">
      <c r="A14" s="1" t="s">
        <v>10</v>
      </c>
      <c r="B14" s="1">
        <v>3457</v>
      </c>
      <c r="C14" s="1">
        <v>45.5</v>
      </c>
    </row>
    <row r="15" spans="1:3" x14ac:dyDescent="0.55000000000000004">
      <c r="A15" s="1" t="s">
        <v>8</v>
      </c>
      <c r="B15" s="1">
        <v>2777</v>
      </c>
      <c r="C15" s="1">
        <v>0</v>
      </c>
    </row>
    <row r="16" spans="1:3" x14ac:dyDescent="0.55000000000000004">
      <c r="A16" s="1" t="s">
        <v>9</v>
      </c>
      <c r="B16" s="1">
        <v>2474</v>
      </c>
      <c r="C16" s="1">
        <v>3</v>
      </c>
    </row>
    <row r="17" spans="1:3" x14ac:dyDescent="0.55000000000000004">
      <c r="A17" s="1" t="s">
        <v>34</v>
      </c>
      <c r="B17" s="1">
        <v>2288</v>
      </c>
      <c r="C17" s="1">
        <v>13.1</v>
      </c>
    </row>
    <row r="18" spans="1:3" x14ac:dyDescent="0.55000000000000004">
      <c r="A18" s="1" t="s">
        <v>11</v>
      </c>
      <c r="B18" s="1">
        <v>2017</v>
      </c>
      <c r="C18" s="1">
        <v>1.5</v>
      </c>
    </row>
    <row r="19" spans="1:3" x14ac:dyDescent="0.55000000000000004">
      <c r="A19" s="1" t="s">
        <v>12</v>
      </c>
      <c r="B19" s="1">
        <v>1830</v>
      </c>
      <c r="C19" s="1">
        <v>13.2</v>
      </c>
    </row>
    <row r="20" spans="1:3" x14ac:dyDescent="0.55000000000000004">
      <c r="A20" s="1" t="s">
        <v>35</v>
      </c>
      <c r="B20" s="1">
        <v>1594</v>
      </c>
      <c r="C20" s="1">
        <v>0.1</v>
      </c>
    </row>
    <row r="21" spans="1:3" x14ac:dyDescent="0.55000000000000004">
      <c r="A21" s="1" t="s">
        <v>36</v>
      </c>
      <c r="B21" s="1">
        <v>1468</v>
      </c>
      <c r="C21" s="1">
        <v>10.199999999999999</v>
      </c>
    </row>
    <row r="22" spans="1:3" x14ac:dyDescent="0.55000000000000004">
      <c r="A22" s="1" t="s">
        <v>13</v>
      </c>
      <c r="B22" s="1">
        <v>1333</v>
      </c>
      <c r="C22" s="1">
        <v>44.9</v>
      </c>
    </row>
    <row r="23" spans="1:3" x14ac:dyDescent="0.55000000000000004">
      <c r="A23" s="1" t="s">
        <v>37</v>
      </c>
      <c r="B23" s="1">
        <v>1281</v>
      </c>
      <c r="C23" s="1">
        <v>7.2</v>
      </c>
    </row>
    <row r="24" spans="1:3" x14ac:dyDescent="0.55000000000000004">
      <c r="A24" s="1" t="s">
        <v>14</v>
      </c>
      <c r="B24" s="1">
        <v>1234</v>
      </c>
      <c r="C24" s="1">
        <v>6.1</v>
      </c>
    </row>
    <row r="25" spans="1:3" x14ac:dyDescent="0.55000000000000004">
      <c r="A25" s="1" t="s">
        <v>38</v>
      </c>
      <c r="B25" s="1">
        <v>1102</v>
      </c>
      <c r="C25" s="1">
        <v>0</v>
      </c>
    </row>
    <row r="26" spans="1:3" x14ac:dyDescent="0.55000000000000004">
      <c r="A26" s="1" t="s">
        <v>39</v>
      </c>
      <c r="B26" s="1">
        <v>1100</v>
      </c>
      <c r="C26" s="1">
        <v>16.3</v>
      </c>
    </row>
    <row r="27" spans="1:3" x14ac:dyDescent="0.55000000000000004">
      <c r="A27" s="1" t="s">
        <v>40</v>
      </c>
      <c r="B27" s="1">
        <v>912</v>
      </c>
      <c r="C27" s="1">
        <v>8.4</v>
      </c>
    </row>
    <row r="28" spans="1:3" x14ac:dyDescent="0.55000000000000004">
      <c r="A28" s="1" t="s">
        <v>41</v>
      </c>
      <c r="B28" s="1">
        <v>821</v>
      </c>
      <c r="C28" s="1">
        <v>1.4</v>
      </c>
    </row>
    <row r="29" spans="1:3" x14ac:dyDescent="0.55000000000000004">
      <c r="A29" s="1" t="s">
        <v>15</v>
      </c>
      <c r="B29" s="1">
        <v>644</v>
      </c>
      <c r="C29" s="1">
        <v>1.2</v>
      </c>
    </row>
    <row r="30" spans="1:3" x14ac:dyDescent="0.55000000000000004">
      <c r="A30" s="1" t="s">
        <v>42</v>
      </c>
      <c r="B30" s="1">
        <v>559</v>
      </c>
      <c r="C30" s="1">
        <v>0</v>
      </c>
    </row>
    <row r="31" spans="1:3" x14ac:dyDescent="0.55000000000000004">
      <c r="A31" s="1" t="s">
        <v>16</v>
      </c>
      <c r="B31" s="1">
        <v>501</v>
      </c>
      <c r="C31" s="1">
        <v>0</v>
      </c>
    </row>
    <row r="32" spans="1:3" x14ac:dyDescent="0.55000000000000004">
      <c r="A32" s="1" t="s">
        <v>17</v>
      </c>
      <c r="B32" s="1">
        <v>409</v>
      </c>
      <c r="C32" s="1">
        <v>8.3000000000000007</v>
      </c>
    </row>
    <row r="33" spans="1:3" x14ac:dyDescent="0.55000000000000004">
      <c r="A33" s="1" t="s">
        <v>18</v>
      </c>
      <c r="B33" s="1">
        <v>392</v>
      </c>
      <c r="C33" s="1">
        <v>1.2</v>
      </c>
    </row>
    <row r="34" spans="1:3" x14ac:dyDescent="0.55000000000000004">
      <c r="A34" s="1" t="s">
        <v>19</v>
      </c>
      <c r="B34" s="1">
        <v>349</v>
      </c>
      <c r="C34" s="1">
        <v>0</v>
      </c>
    </row>
    <row r="35" spans="1:3" x14ac:dyDescent="0.55000000000000004">
      <c r="A35" s="1" t="s">
        <v>43</v>
      </c>
      <c r="B35" s="1">
        <v>274</v>
      </c>
      <c r="C35" s="1">
        <v>0</v>
      </c>
    </row>
    <row r="36" spans="1:3" x14ac:dyDescent="0.55000000000000004">
      <c r="A36" s="1" t="s">
        <v>44</v>
      </c>
      <c r="B36" s="1">
        <v>249</v>
      </c>
      <c r="C36" s="1">
        <v>1.6</v>
      </c>
    </row>
    <row r="37" spans="1:3" x14ac:dyDescent="0.55000000000000004">
      <c r="A37" s="1" t="s">
        <v>20</v>
      </c>
      <c r="B37" s="1">
        <v>226</v>
      </c>
      <c r="C37" s="1">
        <v>5.8</v>
      </c>
    </row>
    <row r="38" spans="1:3" x14ac:dyDescent="0.55000000000000004">
      <c r="A38" s="1" t="s">
        <v>21</v>
      </c>
      <c r="B38" s="1">
        <v>180</v>
      </c>
      <c r="C38" s="1">
        <v>1.9</v>
      </c>
    </row>
    <row r="39" spans="1:3" x14ac:dyDescent="0.55000000000000004">
      <c r="A39" s="1" t="s">
        <v>45</v>
      </c>
      <c r="B39" s="1">
        <v>173</v>
      </c>
      <c r="C39" s="1">
        <v>0</v>
      </c>
    </row>
    <row r="40" spans="1:3" x14ac:dyDescent="0.55000000000000004">
      <c r="A40" s="1" t="s">
        <v>46</v>
      </c>
      <c r="B40" s="1">
        <v>160</v>
      </c>
      <c r="C40" s="1">
        <v>0</v>
      </c>
    </row>
    <row r="41" spans="1:3" x14ac:dyDescent="0.55000000000000004">
      <c r="A41" s="1" t="s">
        <v>22</v>
      </c>
      <c r="B41" s="1">
        <v>139</v>
      </c>
      <c r="C41" s="1">
        <v>0</v>
      </c>
    </row>
    <row r="42" spans="1:3" x14ac:dyDescent="0.55000000000000004">
      <c r="A42" s="1" t="s">
        <v>47</v>
      </c>
      <c r="B42" s="1">
        <v>89</v>
      </c>
      <c r="C42" s="1">
        <v>0</v>
      </c>
    </row>
    <row r="43" spans="1:3" x14ac:dyDescent="0.55000000000000004">
      <c r="A43" s="1" t="s">
        <v>48</v>
      </c>
      <c r="B43" s="1">
        <v>83</v>
      </c>
      <c r="C43" s="1">
        <v>0</v>
      </c>
    </row>
    <row r="44" spans="1:3" x14ac:dyDescent="0.55000000000000004">
      <c r="A44" s="1" t="s">
        <v>49</v>
      </c>
      <c r="B44" s="1">
        <v>8</v>
      </c>
      <c r="C44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49-1BD7-49B9-AF32-AD3E687C6605}">
  <dimension ref="A1:AA51"/>
  <sheetViews>
    <sheetView workbookViewId="0"/>
  </sheetViews>
  <sheetFormatPr defaultRowHeight="14.4" x14ac:dyDescent="0.55000000000000004"/>
  <sheetData>
    <row r="1" spans="1:27" x14ac:dyDescent="0.55000000000000004">
      <c r="A1" s="5" t="str">
        <f>Conditions!A25</f>
        <v>Loss of Taste</v>
      </c>
      <c r="B1" s="5">
        <f>Conditions!B25</f>
        <v>0</v>
      </c>
      <c r="C1">
        <f>0.00001</f>
        <v>1.0000000000000001E-5</v>
      </c>
      <c r="D1">
        <f>Kutools_Chart!$B$24</f>
        <v>104</v>
      </c>
      <c r="E1">
        <f>Kutools_Chart!$B$23</f>
        <v>6.6</v>
      </c>
      <c r="F1">
        <f>Kutools_Chart!$B$22</f>
        <v>33.5</v>
      </c>
      <c r="G1">
        <f>Kutools_Chart!$B$21</f>
        <v>26.3</v>
      </c>
      <c r="H1">
        <f>Kutools_Chart!$B$20</f>
        <v>16.3</v>
      </c>
      <c r="I1">
        <f>Kutools_Chart!$B$19</f>
        <v>23.8</v>
      </c>
      <c r="J1">
        <f>Kutools_Chart!$B$18</f>
        <v>11</v>
      </c>
      <c r="K1">
        <f>Kutools_Chart!$B$17</f>
        <v>5.2</v>
      </c>
      <c r="L1">
        <f>Kutools_Chart!$B$16</f>
        <v>5.9</v>
      </c>
      <c r="M1">
        <f>Kutools_Chart!$B$15</f>
        <v>5.3</v>
      </c>
      <c r="N1">
        <f>Kutools_Chart!$B$14</f>
        <v>5.9</v>
      </c>
      <c r="O1">
        <f>Kutools_Chart!$B$13</f>
        <v>3.3</v>
      </c>
      <c r="P1">
        <f>Kutools_Chart!$B$12</f>
        <v>4.0999999999999996</v>
      </c>
      <c r="Q1">
        <f>Kutools_Chart!$B$11</f>
        <v>7.4</v>
      </c>
      <c r="R1">
        <f>Kutools_Chart!$B$10</f>
        <v>3.7</v>
      </c>
      <c r="S1">
        <f>Kutools_Chart!$B$9</f>
        <v>1.8</v>
      </c>
      <c r="T1">
        <f>Kutools_Chart!$B$8</f>
        <v>1.6</v>
      </c>
      <c r="U1">
        <f>Kutools_Chart!$B$7</f>
        <v>1.2</v>
      </c>
      <c r="V1">
        <f>Kutools_Chart!$B$6</f>
        <v>0.8</v>
      </c>
      <c r="W1">
        <f>Kutools_Chart!$B$5</f>
        <v>0.6</v>
      </c>
      <c r="X1">
        <f>Kutools_Chart!$B$4</f>
        <v>0.4</v>
      </c>
      <c r="Y1">
        <f>Kutools_Chart!$B$3</f>
        <v>0.3</v>
      </c>
      <c r="Z1">
        <f>Kutools_Chart!$B$2</f>
        <v>0.4</v>
      </c>
      <c r="AA1">
        <f>Kutools_Chart!$B$1</f>
        <v>0</v>
      </c>
    </row>
    <row r="2" spans="1:27" x14ac:dyDescent="0.55000000000000004">
      <c r="A2" s="5" t="str">
        <f>Conditions!A24</f>
        <v>Brain Injury</v>
      </c>
      <c r="B2" s="5">
        <f>Conditions!B24</f>
        <v>0.4</v>
      </c>
      <c r="C2">
        <f>Kutools_Chart!B1+0.00001</f>
        <v>1.0000000000000001E-5</v>
      </c>
      <c r="D2">
        <f>Kutools_Chart!$B$24</f>
        <v>104</v>
      </c>
      <c r="E2">
        <f>Kutools_Chart!$B$23</f>
        <v>6.6</v>
      </c>
      <c r="F2">
        <f>Kutools_Chart!$B$22</f>
        <v>33.5</v>
      </c>
      <c r="G2">
        <f>Kutools_Chart!$B$21</f>
        <v>26.3</v>
      </c>
      <c r="H2">
        <f>Kutools_Chart!$B$20</f>
        <v>16.3</v>
      </c>
      <c r="I2">
        <f>Kutools_Chart!$B$19</f>
        <v>23.8</v>
      </c>
      <c r="J2">
        <f>Kutools_Chart!$B$18</f>
        <v>11</v>
      </c>
      <c r="K2">
        <f>Kutools_Chart!$B$17</f>
        <v>5.2</v>
      </c>
      <c r="L2">
        <f>Kutools_Chart!$B$16</f>
        <v>5.9</v>
      </c>
      <c r="M2">
        <f>Kutools_Chart!$B$15</f>
        <v>5.3</v>
      </c>
      <c r="N2">
        <f>Kutools_Chart!$B$14</f>
        <v>5.9</v>
      </c>
      <c r="O2">
        <f>Kutools_Chart!$B$13</f>
        <v>3.3</v>
      </c>
      <c r="P2">
        <f>Kutools_Chart!$B$12</f>
        <v>4.0999999999999996</v>
      </c>
      <c r="Q2">
        <f>Kutools_Chart!$B$11</f>
        <v>7.4</v>
      </c>
      <c r="R2">
        <f>Kutools_Chart!$B$10</f>
        <v>3.7</v>
      </c>
      <c r="S2">
        <f>Kutools_Chart!$B$9</f>
        <v>1.8</v>
      </c>
      <c r="T2">
        <f>Kutools_Chart!$B$8</f>
        <v>1.6</v>
      </c>
      <c r="U2">
        <f>Kutools_Chart!$B$7</f>
        <v>1.2</v>
      </c>
      <c r="V2">
        <f>Kutools_Chart!$B$6</f>
        <v>0.8</v>
      </c>
      <c r="W2">
        <f>Kutools_Chart!$B$5</f>
        <v>0.6</v>
      </c>
      <c r="X2">
        <f>Kutools_Chart!$B$4</f>
        <v>0.4</v>
      </c>
      <c r="Y2">
        <f>Kutools_Chart!$B$3</f>
        <v>0.3</v>
      </c>
      <c r="Z2">
        <f>Kutools_Chart!$B$2</f>
        <v>0.4</v>
      </c>
      <c r="AA2">
        <f>Kutools_Chart!$B$1</f>
        <v>0</v>
      </c>
    </row>
    <row r="3" spans="1:27" x14ac:dyDescent="0.55000000000000004">
      <c r="A3" s="5" t="str">
        <f>Conditions!A23</f>
        <v>Cyst</v>
      </c>
      <c r="B3" s="5">
        <f>Conditions!B23</f>
        <v>0.3</v>
      </c>
      <c r="C3">
        <f>Kutools_Chart!B2+0.00001</f>
        <v>0.40001000000000003</v>
      </c>
      <c r="D3">
        <f>Kutools_Chart!$B$24</f>
        <v>104</v>
      </c>
      <c r="E3">
        <f>Kutools_Chart!$B$23</f>
        <v>6.6</v>
      </c>
      <c r="F3">
        <f>Kutools_Chart!$B$22</f>
        <v>33.5</v>
      </c>
      <c r="G3">
        <f>Kutools_Chart!$B$21</f>
        <v>26.3</v>
      </c>
      <c r="H3">
        <f>Kutools_Chart!$B$20</f>
        <v>16.3</v>
      </c>
      <c r="I3">
        <f>Kutools_Chart!$B$19</f>
        <v>23.8</v>
      </c>
      <c r="J3">
        <f>Kutools_Chart!$B$18</f>
        <v>11</v>
      </c>
      <c r="K3">
        <f>Kutools_Chart!$B$17</f>
        <v>5.2</v>
      </c>
      <c r="L3">
        <f>Kutools_Chart!$B$16</f>
        <v>5.9</v>
      </c>
      <c r="M3">
        <f>Kutools_Chart!$B$15</f>
        <v>5.3</v>
      </c>
      <c r="N3">
        <f>Kutools_Chart!$B$14</f>
        <v>5.9</v>
      </c>
      <c r="O3">
        <f>Kutools_Chart!$B$13</f>
        <v>3.3</v>
      </c>
      <c r="P3">
        <f>Kutools_Chart!$B$12</f>
        <v>4.0999999999999996</v>
      </c>
      <c r="Q3">
        <f>Kutools_Chart!$B$11</f>
        <v>7.4</v>
      </c>
      <c r="R3">
        <f>Kutools_Chart!$B$10</f>
        <v>3.7</v>
      </c>
      <c r="S3">
        <f>Kutools_Chart!$B$9</f>
        <v>1.8</v>
      </c>
      <c r="T3">
        <f>Kutools_Chart!$B$8</f>
        <v>1.6</v>
      </c>
      <c r="U3">
        <f>Kutools_Chart!$B$7</f>
        <v>1.2</v>
      </c>
      <c r="V3">
        <f>Kutools_Chart!$B$6</f>
        <v>0.8</v>
      </c>
      <c r="W3">
        <f>Kutools_Chart!$B$5</f>
        <v>0.6</v>
      </c>
      <c r="X3">
        <f>Kutools_Chart!$B$4</f>
        <v>0.4</v>
      </c>
      <c r="Y3">
        <f>Kutools_Chart!$B$3</f>
        <v>0.3</v>
      </c>
      <c r="Z3">
        <f>Kutools_Chart!$B$2</f>
        <v>0.4</v>
      </c>
    </row>
    <row r="4" spans="1:27" x14ac:dyDescent="0.55000000000000004">
      <c r="A4" s="5" t="str">
        <f>Conditions!A22</f>
        <v>Nutricional</v>
      </c>
      <c r="B4" s="5">
        <f>Conditions!B22</f>
        <v>0.4</v>
      </c>
      <c r="C4">
        <f>Kutools_Chart!B3+0.00001</f>
        <v>0.30001</v>
      </c>
      <c r="D4">
        <f>Kutools_Chart!$B$24</f>
        <v>104</v>
      </c>
      <c r="E4">
        <f>Kutools_Chart!$B$23</f>
        <v>6.6</v>
      </c>
      <c r="F4">
        <f>Kutools_Chart!$B$22</f>
        <v>33.5</v>
      </c>
      <c r="G4">
        <f>Kutools_Chart!$B$21</f>
        <v>26.3</v>
      </c>
      <c r="H4">
        <f>Kutools_Chart!$B$20</f>
        <v>16.3</v>
      </c>
      <c r="I4">
        <f>Kutools_Chart!$B$19</f>
        <v>23.8</v>
      </c>
      <c r="J4">
        <f>Kutools_Chart!$B$18</f>
        <v>11</v>
      </c>
      <c r="K4">
        <f>Kutools_Chart!$B$17</f>
        <v>5.2</v>
      </c>
      <c r="L4">
        <f>Kutools_Chart!$B$16</f>
        <v>5.9</v>
      </c>
      <c r="M4">
        <f>Kutools_Chart!$B$15</f>
        <v>5.3</v>
      </c>
      <c r="N4">
        <f>Kutools_Chart!$B$14</f>
        <v>5.9</v>
      </c>
      <c r="O4">
        <f>Kutools_Chart!$B$13</f>
        <v>3.3</v>
      </c>
      <c r="P4">
        <f>Kutools_Chart!$B$12</f>
        <v>4.0999999999999996</v>
      </c>
      <c r="Q4">
        <f>Kutools_Chart!$B$11</f>
        <v>7.4</v>
      </c>
      <c r="R4">
        <f>Kutools_Chart!$B$10</f>
        <v>3.7</v>
      </c>
      <c r="S4">
        <f>Kutools_Chart!$B$9</f>
        <v>1.8</v>
      </c>
      <c r="T4">
        <f>Kutools_Chart!$B$8</f>
        <v>1.6</v>
      </c>
      <c r="U4">
        <f>Kutools_Chart!$B$7</f>
        <v>1.2</v>
      </c>
      <c r="V4">
        <f>Kutools_Chart!$B$6</f>
        <v>0.8</v>
      </c>
      <c r="W4">
        <f>Kutools_Chart!$B$5</f>
        <v>0.6</v>
      </c>
      <c r="X4">
        <f>Kutools_Chart!$B$4</f>
        <v>0.4</v>
      </c>
      <c r="Y4">
        <f>Kutools_Chart!$B$3</f>
        <v>0.3</v>
      </c>
    </row>
    <row r="5" spans="1:27" x14ac:dyDescent="0.55000000000000004">
      <c r="A5" s="5" t="str">
        <f>Conditions!A21</f>
        <v>Hernia</v>
      </c>
      <c r="B5" s="5">
        <f>Conditions!B21</f>
        <v>0.6</v>
      </c>
      <c r="C5">
        <f>Kutools_Chart!B4+0.00001</f>
        <v>0.40001000000000003</v>
      </c>
      <c r="D5">
        <f>Kutools_Chart!$B$24</f>
        <v>104</v>
      </c>
      <c r="E5">
        <f>Kutools_Chart!$B$23</f>
        <v>6.6</v>
      </c>
      <c r="F5">
        <f>Kutools_Chart!$B$22</f>
        <v>33.5</v>
      </c>
      <c r="G5">
        <f>Kutools_Chart!$B$21</f>
        <v>26.3</v>
      </c>
      <c r="H5">
        <f>Kutools_Chart!$B$20</f>
        <v>16.3</v>
      </c>
      <c r="I5">
        <f>Kutools_Chart!$B$19</f>
        <v>23.8</v>
      </c>
      <c r="J5">
        <f>Kutools_Chart!$B$18</f>
        <v>11</v>
      </c>
      <c r="K5">
        <f>Kutools_Chart!$B$17</f>
        <v>5.2</v>
      </c>
      <c r="L5">
        <f>Kutools_Chart!$B$16</f>
        <v>5.9</v>
      </c>
      <c r="M5">
        <f>Kutools_Chart!$B$15</f>
        <v>5.3</v>
      </c>
      <c r="N5">
        <f>Kutools_Chart!$B$14</f>
        <v>5.9</v>
      </c>
      <c r="O5">
        <f>Kutools_Chart!$B$13</f>
        <v>3.3</v>
      </c>
      <c r="P5">
        <f>Kutools_Chart!$B$12</f>
        <v>4.0999999999999996</v>
      </c>
      <c r="Q5">
        <f>Kutools_Chart!$B$11</f>
        <v>7.4</v>
      </c>
      <c r="R5">
        <f>Kutools_Chart!$B$10</f>
        <v>3.7</v>
      </c>
      <c r="S5">
        <f>Kutools_Chart!$B$9</f>
        <v>1.8</v>
      </c>
      <c r="T5">
        <f>Kutools_Chart!$B$8</f>
        <v>1.6</v>
      </c>
      <c r="U5">
        <f>Kutools_Chart!$B$7</f>
        <v>1.2</v>
      </c>
      <c r="V5">
        <f>Kutools_Chart!$B$6</f>
        <v>0.8</v>
      </c>
      <c r="W5">
        <f>Kutools_Chart!$B$5</f>
        <v>0.6</v>
      </c>
      <c r="X5">
        <f>Kutools_Chart!$B$4</f>
        <v>0.4</v>
      </c>
    </row>
    <row r="6" spans="1:27" x14ac:dyDescent="0.55000000000000004">
      <c r="A6" s="5" t="str">
        <f>Conditions!A20</f>
        <v>Effusion</v>
      </c>
      <c r="B6" s="5">
        <f>Conditions!B20</f>
        <v>0.8</v>
      </c>
      <c r="C6">
        <f>Kutools_Chart!B5+0.00001</f>
        <v>0.60000999999999993</v>
      </c>
      <c r="D6">
        <f>Kutools_Chart!$B$24</f>
        <v>104</v>
      </c>
      <c r="E6">
        <f>Kutools_Chart!$B$23</f>
        <v>6.6</v>
      </c>
      <c r="F6">
        <f>Kutools_Chart!$B$22</f>
        <v>33.5</v>
      </c>
      <c r="G6">
        <f>Kutools_Chart!$B$21</f>
        <v>26.3</v>
      </c>
      <c r="H6">
        <f>Kutools_Chart!$B$20</f>
        <v>16.3</v>
      </c>
      <c r="I6">
        <f>Kutools_Chart!$B$19</f>
        <v>23.8</v>
      </c>
      <c r="J6">
        <f>Kutools_Chart!$B$18</f>
        <v>11</v>
      </c>
      <c r="K6">
        <f>Kutools_Chart!$B$17</f>
        <v>5.2</v>
      </c>
      <c r="L6">
        <f>Kutools_Chart!$B$16</f>
        <v>5.9</v>
      </c>
      <c r="M6">
        <f>Kutools_Chart!$B$15</f>
        <v>5.3</v>
      </c>
      <c r="N6">
        <f>Kutools_Chart!$B$14</f>
        <v>5.9</v>
      </c>
      <c r="O6">
        <f>Kutools_Chart!$B$13</f>
        <v>3.3</v>
      </c>
      <c r="P6">
        <f>Kutools_Chart!$B$12</f>
        <v>4.0999999999999996</v>
      </c>
      <c r="Q6">
        <f>Kutools_Chart!$B$11</f>
        <v>7.4</v>
      </c>
      <c r="R6">
        <f>Kutools_Chart!$B$10</f>
        <v>3.7</v>
      </c>
      <c r="S6">
        <f>Kutools_Chart!$B$9</f>
        <v>1.8</v>
      </c>
      <c r="T6">
        <f>Kutools_Chart!$B$8</f>
        <v>1.6</v>
      </c>
      <c r="U6">
        <f>Kutools_Chart!$B$7</f>
        <v>1.2</v>
      </c>
      <c r="V6">
        <f>Kutools_Chart!$B$6</f>
        <v>0.8</v>
      </c>
      <c r="W6">
        <f>Kutools_Chart!$B$5</f>
        <v>0.6</v>
      </c>
    </row>
    <row r="7" spans="1:27" x14ac:dyDescent="0.55000000000000004">
      <c r="A7" s="5" t="str">
        <f>Conditions!A19</f>
        <v>Deformity</v>
      </c>
      <c r="B7" s="5">
        <f>Conditions!B19</f>
        <v>1.2</v>
      </c>
      <c r="C7">
        <f>Kutools_Chart!B6+0.00001</f>
        <v>0.80001</v>
      </c>
      <c r="D7">
        <f>Kutools_Chart!$B$24</f>
        <v>104</v>
      </c>
      <c r="E7">
        <f>Kutools_Chart!$B$23</f>
        <v>6.6</v>
      </c>
      <c r="F7">
        <f>Kutools_Chart!$B$22</f>
        <v>33.5</v>
      </c>
      <c r="G7">
        <f>Kutools_Chart!$B$21</f>
        <v>26.3</v>
      </c>
      <c r="H7">
        <f>Kutools_Chart!$B$20</f>
        <v>16.3</v>
      </c>
      <c r="I7">
        <f>Kutools_Chart!$B$19</f>
        <v>23.8</v>
      </c>
      <c r="J7">
        <f>Kutools_Chart!$B$18</f>
        <v>11</v>
      </c>
      <c r="K7">
        <f>Kutools_Chart!$B$17</f>
        <v>5.2</v>
      </c>
      <c r="L7">
        <f>Kutools_Chart!$B$16</f>
        <v>5.9</v>
      </c>
      <c r="M7">
        <f>Kutools_Chart!$B$15</f>
        <v>5.3</v>
      </c>
      <c r="N7">
        <f>Kutools_Chart!$B$14</f>
        <v>5.9</v>
      </c>
      <c r="O7">
        <f>Kutools_Chart!$B$13</f>
        <v>3.3</v>
      </c>
      <c r="P7">
        <f>Kutools_Chart!$B$12</f>
        <v>4.0999999999999996</v>
      </c>
      <c r="Q7">
        <f>Kutools_Chart!$B$11</f>
        <v>7.4</v>
      </c>
      <c r="R7">
        <f>Kutools_Chart!$B$10</f>
        <v>3.7</v>
      </c>
      <c r="S7">
        <f>Kutools_Chart!$B$9</f>
        <v>1.8</v>
      </c>
      <c r="T7">
        <f>Kutools_Chart!$B$8</f>
        <v>1.6</v>
      </c>
      <c r="U7">
        <f>Kutools_Chart!$B$7</f>
        <v>1.2</v>
      </c>
      <c r="V7">
        <f>Kutools_Chart!$B$6</f>
        <v>0.8</v>
      </c>
    </row>
    <row r="8" spans="1:27" x14ac:dyDescent="0.55000000000000004">
      <c r="A8" s="5" t="str">
        <f>Conditions!A18</f>
        <v>Bypass</v>
      </c>
      <c r="B8" s="5">
        <f>Conditions!B18</f>
        <v>1.6</v>
      </c>
      <c r="C8">
        <f>Kutools_Chart!B7+0.00001</f>
        <v>1.20001</v>
      </c>
      <c r="D8">
        <f>Kutools_Chart!$B$24</f>
        <v>104</v>
      </c>
      <c r="E8">
        <f>Kutools_Chart!$B$23</f>
        <v>6.6</v>
      </c>
      <c r="F8">
        <f>Kutools_Chart!$B$22</f>
        <v>33.5</v>
      </c>
      <c r="G8">
        <f>Kutools_Chart!$B$21</f>
        <v>26.3</v>
      </c>
      <c r="H8">
        <f>Kutools_Chart!$B$20</f>
        <v>16.3</v>
      </c>
      <c r="I8">
        <f>Kutools_Chart!$B$19</f>
        <v>23.8</v>
      </c>
      <c r="J8">
        <f>Kutools_Chart!$B$18</f>
        <v>11</v>
      </c>
      <c r="K8">
        <f>Kutools_Chart!$B$17</f>
        <v>5.2</v>
      </c>
      <c r="L8">
        <f>Kutools_Chart!$B$16</f>
        <v>5.9</v>
      </c>
      <c r="M8">
        <f>Kutools_Chart!$B$15</f>
        <v>5.3</v>
      </c>
      <c r="N8">
        <f>Kutools_Chart!$B$14</f>
        <v>5.9</v>
      </c>
      <c r="O8">
        <f>Kutools_Chart!$B$13</f>
        <v>3.3</v>
      </c>
      <c r="P8">
        <f>Kutools_Chart!$B$12</f>
        <v>4.0999999999999996</v>
      </c>
      <c r="Q8">
        <f>Kutools_Chart!$B$11</f>
        <v>7.4</v>
      </c>
      <c r="R8">
        <f>Kutools_Chart!$B$10</f>
        <v>3.7</v>
      </c>
      <c r="S8">
        <f>Kutools_Chart!$B$9</f>
        <v>1.8</v>
      </c>
      <c r="T8">
        <f>Kutools_Chart!$B$8</f>
        <v>1.6</v>
      </c>
      <c r="U8">
        <f>Kutools_Chart!$B$7</f>
        <v>1.2</v>
      </c>
    </row>
    <row r="9" spans="1:27" x14ac:dyDescent="0.55000000000000004">
      <c r="A9" s="5" t="str">
        <f>Conditions!A17</f>
        <v>Elevation</v>
      </c>
      <c r="B9" s="5">
        <f>Conditions!B17</f>
        <v>1.8</v>
      </c>
      <c r="C9">
        <f>Kutools_Chart!B8+0.00001</f>
        <v>1.6000100000000002</v>
      </c>
      <c r="D9">
        <f>Kutools_Chart!$B$24</f>
        <v>104</v>
      </c>
      <c r="E9">
        <f>Kutools_Chart!$B$23</f>
        <v>6.6</v>
      </c>
      <c r="F9">
        <f>Kutools_Chart!$B$22</f>
        <v>33.5</v>
      </c>
      <c r="G9">
        <f>Kutools_Chart!$B$21</f>
        <v>26.3</v>
      </c>
      <c r="H9">
        <f>Kutools_Chart!$B$20</f>
        <v>16.3</v>
      </c>
      <c r="I9">
        <f>Kutools_Chart!$B$19</f>
        <v>23.8</v>
      </c>
      <c r="J9">
        <f>Kutools_Chart!$B$18</f>
        <v>11</v>
      </c>
      <c r="K9">
        <f>Kutools_Chart!$B$17</f>
        <v>5.2</v>
      </c>
      <c r="L9">
        <f>Kutools_Chart!$B$16</f>
        <v>5.9</v>
      </c>
      <c r="M9">
        <f>Kutools_Chart!$B$15</f>
        <v>5.3</v>
      </c>
      <c r="N9">
        <f>Kutools_Chart!$B$14</f>
        <v>5.9</v>
      </c>
      <c r="O9">
        <f>Kutools_Chart!$B$13</f>
        <v>3.3</v>
      </c>
      <c r="P9">
        <f>Kutools_Chart!$B$12</f>
        <v>4.0999999999999996</v>
      </c>
      <c r="Q9">
        <f>Kutools_Chart!$B$11</f>
        <v>7.4</v>
      </c>
      <c r="R9">
        <f>Kutools_Chart!$B$10</f>
        <v>3.7</v>
      </c>
      <c r="S9">
        <f>Kutools_Chart!$B$9</f>
        <v>1.8</v>
      </c>
      <c r="T9">
        <f>Kutools_Chart!$B$8</f>
        <v>1.6</v>
      </c>
    </row>
    <row r="10" spans="1:27" x14ac:dyDescent="0.55000000000000004">
      <c r="A10" s="5" t="str">
        <f>Conditions!A16</f>
        <v>Disorders</v>
      </c>
      <c r="B10" s="5">
        <f>Conditions!B16</f>
        <v>3.7</v>
      </c>
      <c r="C10">
        <f>Kutools_Chart!B9+0.00001</f>
        <v>1.8000100000000001</v>
      </c>
      <c r="D10">
        <f>Kutools_Chart!$B$24</f>
        <v>104</v>
      </c>
      <c r="E10">
        <f>Kutools_Chart!$B$23</f>
        <v>6.6</v>
      </c>
      <c r="F10">
        <f>Kutools_Chart!$B$22</f>
        <v>33.5</v>
      </c>
      <c r="G10">
        <f>Kutools_Chart!$B$21</f>
        <v>26.3</v>
      </c>
      <c r="H10">
        <f>Kutools_Chart!$B$20</f>
        <v>16.3</v>
      </c>
      <c r="I10">
        <f>Kutools_Chart!$B$19</f>
        <v>23.8</v>
      </c>
      <c r="J10">
        <f>Kutools_Chart!$B$18</f>
        <v>11</v>
      </c>
      <c r="K10">
        <f>Kutools_Chart!$B$17</f>
        <v>5.2</v>
      </c>
      <c r="L10">
        <f>Kutools_Chart!$B$16</f>
        <v>5.9</v>
      </c>
      <c r="M10">
        <f>Kutools_Chart!$B$15</f>
        <v>5.3</v>
      </c>
      <c r="N10">
        <f>Kutools_Chart!$B$14</f>
        <v>5.9</v>
      </c>
      <c r="O10">
        <f>Kutools_Chart!$B$13</f>
        <v>3.3</v>
      </c>
      <c r="P10">
        <f>Kutools_Chart!$B$12</f>
        <v>4.0999999999999996</v>
      </c>
      <c r="Q10">
        <f>Kutools_Chart!$B$11</f>
        <v>7.4</v>
      </c>
      <c r="R10">
        <f>Kutools_Chart!$B$10</f>
        <v>3.7</v>
      </c>
      <c r="S10">
        <f>Kutools_Chart!$B$9</f>
        <v>1.8</v>
      </c>
    </row>
    <row r="11" spans="1:27" x14ac:dyDescent="0.55000000000000004">
      <c r="A11" s="5" t="str">
        <f>Conditions!A15</f>
        <v>Limb Pain</v>
      </c>
      <c r="B11" s="5">
        <f>Conditions!B15</f>
        <v>7.4</v>
      </c>
      <c r="C11">
        <f>Kutools_Chart!B10+0.00001</f>
        <v>3.7000100000000002</v>
      </c>
      <c r="D11">
        <f>Kutools_Chart!$B$24</f>
        <v>104</v>
      </c>
      <c r="E11">
        <f>Kutools_Chart!$B$23</f>
        <v>6.6</v>
      </c>
      <c r="F11">
        <f>Kutools_Chart!$B$22</f>
        <v>33.5</v>
      </c>
      <c r="G11">
        <f>Kutools_Chart!$B$21</f>
        <v>26.3</v>
      </c>
      <c r="H11">
        <f>Kutools_Chart!$B$20</f>
        <v>16.3</v>
      </c>
      <c r="I11">
        <f>Kutools_Chart!$B$19</f>
        <v>23.8</v>
      </c>
      <c r="J11">
        <f>Kutools_Chart!$B$18</f>
        <v>11</v>
      </c>
      <c r="K11">
        <f>Kutools_Chart!$B$17</f>
        <v>5.2</v>
      </c>
      <c r="L11">
        <f>Kutools_Chart!$B$16</f>
        <v>5.9</v>
      </c>
      <c r="M11">
        <f>Kutools_Chart!$B$15</f>
        <v>5.3</v>
      </c>
      <c r="N11">
        <f>Kutools_Chart!$B$14</f>
        <v>5.9</v>
      </c>
      <c r="O11">
        <f>Kutools_Chart!$B$13</f>
        <v>3.3</v>
      </c>
      <c r="P11">
        <f>Kutools_Chart!$B$12</f>
        <v>4.0999999999999996</v>
      </c>
      <c r="Q11">
        <f>Kutools_Chart!$B$11</f>
        <v>7.4</v>
      </c>
      <c r="R11">
        <f>Kutools_Chart!$B$10</f>
        <v>3.7</v>
      </c>
    </row>
    <row r="12" spans="1:27" x14ac:dyDescent="0.55000000000000004">
      <c r="A12" s="5" t="str">
        <f>Conditions!A14</f>
        <v>Hand Pain</v>
      </c>
      <c r="B12" s="5">
        <f>Conditions!B14</f>
        <v>4.0999999999999996</v>
      </c>
      <c r="C12">
        <f>Kutools_Chart!B11+0.00001</f>
        <v>7.40001</v>
      </c>
      <c r="D12">
        <f>Kutools_Chart!$B$24</f>
        <v>104</v>
      </c>
      <c r="E12">
        <f>Kutools_Chart!$B$23</f>
        <v>6.6</v>
      </c>
      <c r="F12">
        <f>Kutools_Chart!$B$22</f>
        <v>33.5</v>
      </c>
      <c r="G12">
        <f>Kutools_Chart!$B$21</f>
        <v>26.3</v>
      </c>
      <c r="H12">
        <f>Kutools_Chart!$B$20</f>
        <v>16.3</v>
      </c>
      <c r="I12">
        <f>Kutools_Chart!$B$19</f>
        <v>23.8</v>
      </c>
      <c r="J12">
        <f>Kutools_Chart!$B$18</f>
        <v>11</v>
      </c>
      <c r="K12">
        <f>Kutools_Chart!$B$17</f>
        <v>5.2</v>
      </c>
      <c r="L12">
        <f>Kutools_Chart!$B$16</f>
        <v>5.9</v>
      </c>
      <c r="M12">
        <f>Kutools_Chart!$B$15</f>
        <v>5.3</v>
      </c>
      <c r="N12">
        <f>Kutools_Chart!$B$14</f>
        <v>5.9</v>
      </c>
      <c r="O12">
        <f>Kutools_Chart!$B$13</f>
        <v>3.3</v>
      </c>
      <c r="P12">
        <f>Kutools_Chart!$B$12</f>
        <v>4.0999999999999996</v>
      </c>
      <c r="Q12">
        <f>Kutools_Chart!$B$11</f>
        <v>7.4</v>
      </c>
    </row>
    <row r="13" spans="1:27" x14ac:dyDescent="0.55000000000000004">
      <c r="A13" s="5" t="str">
        <f>Conditions!A13</f>
        <v>Venticular</v>
      </c>
      <c r="B13" s="5">
        <f>Conditions!B13</f>
        <v>3.3</v>
      </c>
      <c r="C13">
        <f>Kutools_Chart!B12+0.00001</f>
        <v>4.1000099999999993</v>
      </c>
      <c r="D13">
        <f>Kutools_Chart!$B$24</f>
        <v>104</v>
      </c>
      <c r="E13">
        <f>Kutools_Chart!$B$23</f>
        <v>6.6</v>
      </c>
      <c r="F13">
        <f>Kutools_Chart!$B$22</f>
        <v>33.5</v>
      </c>
      <c r="G13">
        <f>Kutools_Chart!$B$21</f>
        <v>26.3</v>
      </c>
      <c r="H13">
        <f>Kutools_Chart!$B$20</f>
        <v>16.3</v>
      </c>
      <c r="I13">
        <f>Kutools_Chart!$B$19</f>
        <v>23.8</v>
      </c>
      <c r="J13">
        <f>Kutools_Chart!$B$18</f>
        <v>11</v>
      </c>
      <c r="K13">
        <f>Kutools_Chart!$B$17</f>
        <v>5.2</v>
      </c>
      <c r="L13">
        <f>Kutools_Chart!$B$16</f>
        <v>5.9</v>
      </c>
      <c r="M13">
        <f>Kutools_Chart!$B$15</f>
        <v>5.3</v>
      </c>
      <c r="N13">
        <f>Kutools_Chart!$B$14</f>
        <v>5.9</v>
      </c>
      <c r="O13">
        <f>Kutools_Chart!$B$13</f>
        <v>3.3</v>
      </c>
      <c r="P13">
        <f>Kutools_Chart!$B$12</f>
        <v>4.0999999999999996</v>
      </c>
    </row>
    <row r="14" spans="1:27" x14ac:dyDescent="0.55000000000000004">
      <c r="A14" s="5" t="str">
        <f>Conditions!A12</f>
        <v>Oltagia</v>
      </c>
      <c r="B14" s="5">
        <f>Conditions!B12</f>
        <v>5.9</v>
      </c>
      <c r="C14">
        <f>Kutools_Chart!B13+0.00001</f>
        <v>3.3000099999999999</v>
      </c>
      <c r="D14">
        <f>Kutools_Chart!$B$24</f>
        <v>104</v>
      </c>
      <c r="E14">
        <f>Kutools_Chart!$B$23</f>
        <v>6.6</v>
      </c>
      <c r="F14">
        <f>Kutools_Chart!$B$22</f>
        <v>33.5</v>
      </c>
      <c r="G14">
        <f>Kutools_Chart!$B$21</f>
        <v>26.3</v>
      </c>
      <c r="H14">
        <f>Kutools_Chart!$B$20</f>
        <v>16.3</v>
      </c>
      <c r="I14">
        <f>Kutools_Chart!$B$19</f>
        <v>23.8</v>
      </c>
      <c r="J14">
        <f>Kutools_Chart!$B$18</f>
        <v>11</v>
      </c>
      <c r="K14">
        <f>Kutools_Chart!$B$17</f>
        <v>5.2</v>
      </c>
      <c r="L14">
        <f>Kutools_Chart!$B$16</f>
        <v>5.9</v>
      </c>
      <c r="M14">
        <f>Kutools_Chart!$B$15</f>
        <v>5.3</v>
      </c>
      <c r="N14">
        <f>Kutools_Chart!$B$14</f>
        <v>5.9</v>
      </c>
      <c r="O14">
        <f>Kutools_Chart!$B$13</f>
        <v>3.3</v>
      </c>
    </row>
    <row r="15" spans="1:27" x14ac:dyDescent="0.55000000000000004">
      <c r="A15" s="5" t="str">
        <f>Conditions!A11</f>
        <v>Allergic</v>
      </c>
      <c r="B15" s="5">
        <f>Conditions!B11</f>
        <v>5.3</v>
      </c>
      <c r="C15">
        <f>Kutools_Chart!B14+0.00001</f>
        <v>5.90001</v>
      </c>
      <c r="D15">
        <f>Kutools_Chart!$B$24</f>
        <v>104</v>
      </c>
      <c r="E15">
        <f>Kutools_Chart!$B$23</f>
        <v>6.6</v>
      </c>
      <c r="F15">
        <f>Kutools_Chart!$B$22</f>
        <v>33.5</v>
      </c>
      <c r="G15">
        <f>Kutools_Chart!$B$21</f>
        <v>26.3</v>
      </c>
      <c r="H15">
        <f>Kutools_Chart!$B$20</f>
        <v>16.3</v>
      </c>
      <c r="I15">
        <f>Kutools_Chart!$B$19</f>
        <v>23.8</v>
      </c>
      <c r="J15">
        <f>Kutools_Chart!$B$18</f>
        <v>11</v>
      </c>
      <c r="K15">
        <f>Kutools_Chart!$B$17</f>
        <v>5.2</v>
      </c>
      <c r="L15">
        <f>Kutools_Chart!$B$16</f>
        <v>5.9</v>
      </c>
      <c r="M15">
        <f>Kutools_Chart!$B$15</f>
        <v>5.3</v>
      </c>
      <c r="N15">
        <f>Kutools_Chart!$B$14</f>
        <v>5.9</v>
      </c>
    </row>
    <row r="16" spans="1:27" x14ac:dyDescent="0.55000000000000004">
      <c r="A16" s="5" t="str">
        <f>Conditions!A10</f>
        <v>Trial Fibrosis</v>
      </c>
      <c r="B16" s="5">
        <f>Conditions!B10</f>
        <v>5.9</v>
      </c>
      <c r="C16">
        <f>Kutools_Chart!B15+0.00001</f>
        <v>5.3000099999999994</v>
      </c>
      <c r="D16">
        <f>Kutools_Chart!$B$24</f>
        <v>104</v>
      </c>
      <c r="E16">
        <f>Kutools_Chart!$B$23</f>
        <v>6.6</v>
      </c>
      <c r="F16">
        <f>Kutools_Chart!$B$22</f>
        <v>33.5</v>
      </c>
      <c r="G16">
        <f>Kutools_Chart!$B$21</f>
        <v>26.3</v>
      </c>
      <c r="H16">
        <f>Kutools_Chart!$B$20</f>
        <v>16.3</v>
      </c>
      <c r="I16">
        <f>Kutools_Chart!$B$19</f>
        <v>23.8</v>
      </c>
      <c r="J16">
        <f>Kutools_Chart!$B$18</f>
        <v>11</v>
      </c>
      <c r="K16">
        <f>Kutools_Chart!$B$17</f>
        <v>5.2</v>
      </c>
      <c r="L16">
        <f>Kutools_Chart!$B$16</f>
        <v>5.9</v>
      </c>
      <c r="M16">
        <f>Kutools_Chart!$B$15</f>
        <v>5.3</v>
      </c>
    </row>
    <row r="17" spans="1:12" x14ac:dyDescent="0.55000000000000004">
      <c r="A17" s="5" t="str">
        <f>Conditions!A9</f>
        <v>Respiratory</v>
      </c>
      <c r="B17" s="5">
        <f>Conditions!B9</f>
        <v>5.2</v>
      </c>
      <c r="C17">
        <f>Kutools_Chart!B16+0.00001</f>
        <v>5.90001</v>
      </c>
      <c r="D17">
        <f>Kutools_Chart!$B$24</f>
        <v>104</v>
      </c>
      <c r="E17">
        <f>Kutools_Chart!$B$23</f>
        <v>6.6</v>
      </c>
      <c r="F17">
        <f>Kutools_Chart!$B$22</f>
        <v>33.5</v>
      </c>
      <c r="G17">
        <f>Kutools_Chart!$B$21</f>
        <v>26.3</v>
      </c>
      <c r="H17">
        <f>Kutools_Chart!$B$20</f>
        <v>16.3</v>
      </c>
      <c r="I17">
        <f>Kutools_Chart!$B$19</f>
        <v>23.8</v>
      </c>
      <c r="J17">
        <f>Kutools_Chart!$B$18</f>
        <v>11</v>
      </c>
      <c r="K17">
        <f>Kutools_Chart!$B$17</f>
        <v>5.2</v>
      </c>
      <c r="L17">
        <f>Kutools_Chart!$B$16</f>
        <v>5.9</v>
      </c>
    </row>
    <row r="18" spans="1:12" x14ac:dyDescent="0.55000000000000004">
      <c r="A18" s="5" t="str">
        <f>Conditions!A8</f>
        <v>Renal</v>
      </c>
      <c r="B18" s="5">
        <f>Conditions!B8</f>
        <v>11</v>
      </c>
      <c r="C18">
        <f>Kutools_Chart!B17+0.00001</f>
        <v>5.2000099999999998</v>
      </c>
      <c r="D18">
        <f>Kutools_Chart!$B$24</f>
        <v>104</v>
      </c>
      <c r="E18">
        <f>Kutools_Chart!$B$23</f>
        <v>6.6</v>
      </c>
      <c r="F18">
        <f>Kutools_Chart!$B$22</f>
        <v>33.5</v>
      </c>
      <c r="G18">
        <f>Kutools_Chart!$B$21</f>
        <v>26.3</v>
      </c>
      <c r="H18">
        <f>Kutools_Chart!$B$20</f>
        <v>16.3</v>
      </c>
      <c r="I18">
        <f>Kutools_Chart!$B$19</f>
        <v>23.8</v>
      </c>
      <c r="J18">
        <f>Kutools_Chart!$B$18</f>
        <v>11</v>
      </c>
      <c r="K18">
        <f>Kutools_Chart!$B$17</f>
        <v>5.2</v>
      </c>
    </row>
    <row r="19" spans="1:12" x14ac:dyDescent="0.55000000000000004">
      <c r="A19" s="5" t="str">
        <f>Conditions!A7</f>
        <v>Fatigue</v>
      </c>
      <c r="B19" s="5">
        <f>Conditions!B7</f>
        <v>23.8</v>
      </c>
      <c r="C19">
        <f>Kutools_Chart!B18+0.00001</f>
        <v>11.00001</v>
      </c>
      <c r="D19">
        <f>Kutools_Chart!$B$24</f>
        <v>104</v>
      </c>
      <c r="E19">
        <f>Kutools_Chart!$B$23</f>
        <v>6.6</v>
      </c>
      <c r="F19">
        <f>Kutools_Chart!$B$22</f>
        <v>33.5</v>
      </c>
      <c r="G19">
        <f>Kutools_Chart!$B$21</f>
        <v>26.3</v>
      </c>
      <c r="H19">
        <f>Kutools_Chart!$B$20</f>
        <v>16.3</v>
      </c>
      <c r="I19">
        <f>Kutools_Chart!$B$19</f>
        <v>23.8</v>
      </c>
      <c r="J19">
        <f>Kutools_Chart!$B$18</f>
        <v>11</v>
      </c>
    </row>
    <row r="20" spans="1:12" x14ac:dyDescent="0.55000000000000004">
      <c r="A20" s="5" t="str">
        <f>Conditions!A6</f>
        <v>Fever</v>
      </c>
      <c r="B20" s="5">
        <f>Conditions!B6</f>
        <v>16.3</v>
      </c>
      <c r="C20">
        <f>Kutools_Chart!B19+0.00001</f>
        <v>23.80001</v>
      </c>
      <c r="D20">
        <f>Kutools_Chart!$B$24</f>
        <v>104</v>
      </c>
      <c r="E20">
        <f>Kutools_Chart!$B$23</f>
        <v>6.6</v>
      </c>
      <c r="F20">
        <f>Kutools_Chart!$B$22</f>
        <v>33.5</v>
      </c>
      <c r="G20">
        <f>Kutools_Chart!$B$21</f>
        <v>26.3</v>
      </c>
      <c r="H20">
        <f>Kutools_Chart!$B$20</f>
        <v>16.3</v>
      </c>
      <c r="I20">
        <f>Kutools_Chart!$B$19</f>
        <v>23.8</v>
      </c>
    </row>
    <row r="21" spans="1:12" x14ac:dyDescent="0.55000000000000004">
      <c r="A21" s="5" t="str">
        <f>Conditions!A5</f>
        <v>Obesity</v>
      </c>
      <c r="B21" s="5">
        <f>Conditions!B5</f>
        <v>26.3</v>
      </c>
      <c r="C21">
        <f>Kutools_Chart!B20+0.00001</f>
        <v>16.30001</v>
      </c>
      <c r="D21">
        <f>Kutools_Chart!$B$24</f>
        <v>104</v>
      </c>
      <c r="E21">
        <f>Kutools_Chart!$B$23</f>
        <v>6.6</v>
      </c>
      <c r="F21">
        <f>Kutools_Chart!$B$22</f>
        <v>33.5</v>
      </c>
      <c r="G21">
        <f>Kutools_Chart!$B$21</f>
        <v>26.3</v>
      </c>
      <c r="H21">
        <f>Kutools_Chart!$B$20</f>
        <v>16.3</v>
      </c>
    </row>
    <row r="22" spans="1:12" x14ac:dyDescent="0.55000000000000004">
      <c r="A22" s="5" t="str">
        <f>Conditions!A4</f>
        <v>Cough</v>
      </c>
      <c r="B22" s="5">
        <f>Conditions!B4</f>
        <v>33.5</v>
      </c>
      <c r="C22">
        <f>Kutools_Chart!B21+0.00001</f>
        <v>26.30001</v>
      </c>
      <c r="D22">
        <f>Kutools_Chart!$B$24</f>
        <v>104</v>
      </c>
      <c r="E22">
        <f>Kutools_Chart!$B$23</f>
        <v>6.6</v>
      </c>
      <c r="F22">
        <f>Kutools_Chart!$B$22</f>
        <v>33.5</v>
      </c>
      <c r="G22">
        <f>Kutools_Chart!$B$21</f>
        <v>26.3</v>
      </c>
    </row>
    <row r="23" spans="1:12" x14ac:dyDescent="0.55000000000000004">
      <c r="A23" s="5" t="str">
        <f>Conditions!A3</f>
        <v>COVID-19</v>
      </c>
      <c r="B23" s="5">
        <f>Conditions!B3</f>
        <v>6.6</v>
      </c>
      <c r="C23">
        <f>Kutools_Chart!B22+0.00001</f>
        <v>33.500010000000003</v>
      </c>
      <c r="D23">
        <f>Kutools_Chart!$B$24</f>
        <v>104</v>
      </c>
      <c r="E23">
        <f>Kutools_Chart!$B$23</f>
        <v>6.6</v>
      </c>
      <c r="F23">
        <f>Kutools_Chart!$B$22</f>
        <v>33.5</v>
      </c>
    </row>
    <row r="24" spans="1:12" x14ac:dyDescent="0.55000000000000004">
      <c r="A24" s="5" t="str">
        <f>Conditions!A2</f>
        <v>Other</v>
      </c>
      <c r="B24" s="5">
        <f>Conditions!B2</f>
        <v>104</v>
      </c>
      <c r="C24">
        <f>Kutools_Chart!B23+0.00001</f>
        <v>6.6000099999999993</v>
      </c>
      <c r="D24">
        <f>Kutools_Chart!$B$24</f>
        <v>104</v>
      </c>
      <c r="E24">
        <f>Kutools_Chart!$B$23</f>
        <v>6.6</v>
      </c>
    </row>
    <row r="25" spans="1:12" x14ac:dyDescent="0.55000000000000004">
      <c r="C25">
        <f>Kutools_Chart!B24+0.00001</f>
        <v>104.00001</v>
      </c>
      <c r="D25">
        <f>Kutools_Chart!$B$24</f>
        <v>104</v>
      </c>
    </row>
    <row r="27" spans="1:12" x14ac:dyDescent="0.55000000000000004">
      <c r="A27" s="5" t="str">
        <f>Conditions!A25</f>
        <v>Loss of Taste</v>
      </c>
      <c r="B27" s="6">
        <f>IF(Conditions!D25="",NA(),Conditions!D25)</f>
        <v>10</v>
      </c>
      <c r="C27" s="5">
        <v>4</v>
      </c>
    </row>
    <row r="28" spans="1:12" x14ac:dyDescent="0.55000000000000004">
      <c r="A28" s="5" t="str">
        <f>Conditions!A23</f>
        <v>Cyst</v>
      </c>
      <c r="B28" s="6">
        <f>IF(Conditions!D23="",NA(),Conditions!D23)</f>
        <v>92</v>
      </c>
      <c r="C28" s="5">
        <v>-2</v>
      </c>
    </row>
    <row r="29" spans="1:12" x14ac:dyDescent="0.55000000000000004">
      <c r="A29" s="5" t="str">
        <f>Conditions!A22</f>
        <v>Nutricional</v>
      </c>
      <c r="B29" s="6">
        <f>IF(Conditions!D22="",NA(),Conditions!D22)</f>
        <v>166</v>
      </c>
      <c r="C29" s="5">
        <v>2</v>
      </c>
    </row>
    <row r="30" spans="1:12" x14ac:dyDescent="0.55000000000000004">
      <c r="A30" s="5" t="str">
        <f>Conditions!A24</f>
        <v>Brain Injury</v>
      </c>
      <c r="B30" s="6">
        <f>IF(Conditions!D24="",NA(),Conditions!D24)</f>
        <v>84</v>
      </c>
      <c r="C30" s="5">
        <v>-4</v>
      </c>
    </row>
    <row r="31" spans="1:12" x14ac:dyDescent="0.55000000000000004">
      <c r="A31" s="5" t="str">
        <f>Conditions!A21</f>
        <v>Hernia</v>
      </c>
      <c r="B31" s="6">
        <f>IF(Conditions!D21="",NA(),Conditions!D21)</f>
        <v>177</v>
      </c>
      <c r="C31" s="5">
        <v>4</v>
      </c>
    </row>
    <row r="32" spans="1:12" x14ac:dyDescent="0.55000000000000004">
      <c r="A32" s="5" t="str">
        <f>Conditions!A20</f>
        <v>Effusion</v>
      </c>
      <c r="B32" s="6">
        <f>IF(Conditions!D20="",NA(),Conditions!D20)</f>
        <v>252</v>
      </c>
      <c r="C32" s="5">
        <v>-2</v>
      </c>
    </row>
    <row r="33" spans="1:3" x14ac:dyDescent="0.55000000000000004">
      <c r="A33" s="5" t="str">
        <f>Conditions!A19</f>
        <v>Deformity</v>
      </c>
      <c r="B33" s="6">
        <f>IF(Conditions!D19="",NA(),Conditions!D19)</f>
        <v>283</v>
      </c>
      <c r="C33" s="5">
        <v>2</v>
      </c>
    </row>
    <row r="34" spans="1:3" x14ac:dyDescent="0.55000000000000004">
      <c r="A34" s="5" t="str">
        <f>Conditions!A18</f>
        <v>Bypass</v>
      </c>
      <c r="B34" s="6">
        <f>IF(Conditions!D18="",NA(),Conditions!D18)</f>
        <v>565</v>
      </c>
      <c r="C34" s="5">
        <v>-4</v>
      </c>
    </row>
    <row r="35" spans="1:3" x14ac:dyDescent="0.55000000000000004">
      <c r="A35" s="5" t="str">
        <f>Conditions!A17</f>
        <v>Elevation</v>
      </c>
      <c r="B35" s="6">
        <f>IF(Conditions!D17="",NA(),Conditions!D17)</f>
        <v>831</v>
      </c>
      <c r="C35" s="5">
        <v>4</v>
      </c>
    </row>
    <row r="36" spans="1:3" x14ac:dyDescent="0.55000000000000004">
      <c r="A36" s="5" t="str">
        <f>Conditions!A13</f>
        <v>Venticular</v>
      </c>
      <c r="B36" s="6">
        <f>IF(Conditions!D13="",NA(),Conditions!D13)</f>
        <v>1308</v>
      </c>
      <c r="C36" s="5">
        <v>-2</v>
      </c>
    </row>
    <row r="37" spans="1:3" x14ac:dyDescent="0.55000000000000004">
      <c r="A37" s="5" t="str">
        <f>Conditions!A16</f>
        <v>Disorders</v>
      </c>
      <c r="B37" s="6">
        <f>IF(Conditions!D16="",NA(),Conditions!D16)</f>
        <v>920</v>
      </c>
      <c r="C37" s="5">
        <v>2</v>
      </c>
    </row>
    <row r="38" spans="1:3" x14ac:dyDescent="0.55000000000000004">
      <c r="A38" s="5" t="str">
        <f>Conditions!A14</f>
        <v>Hand Pain</v>
      </c>
      <c r="B38" s="6">
        <f>IF(Conditions!D14="",NA(),Conditions!D14)</f>
        <v>1131</v>
      </c>
      <c r="C38" s="5">
        <v>-4</v>
      </c>
    </row>
    <row r="39" spans="1:3" x14ac:dyDescent="0.55000000000000004">
      <c r="A39" s="5" t="str">
        <f>Conditions!A9</f>
        <v>Respiratory</v>
      </c>
      <c r="B39" s="6">
        <f>IF(Conditions!D9="",NA(),Conditions!D9)</f>
        <v>4837</v>
      </c>
      <c r="C39" s="5">
        <v>4</v>
      </c>
    </row>
    <row r="40" spans="1:3" x14ac:dyDescent="0.55000000000000004">
      <c r="A40" s="5" t="str">
        <f>Conditions!A11</f>
        <v>Allergic</v>
      </c>
      <c r="B40" s="6">
        <f>IF(Conditions!D11="",NA(),Conditions!D11)</f>
        <v>1633</v>
      </c>
      <c r="C40" s="5">
        <v>-2</v>
      </c>
    </row>
    <row r="41" spans="1:3" x14ac:dyDescent="0.55000000000000004">
      <c r="A41" s="5" t="str">
        <f>Conditions!A10</f>
        <v>Trial Fibrosis</v>
      </c>
      <c r="B41" s="6">
        <f>IF(Conditions!D10="",NA(),Conditions!D10)</f>
        <v>2333</v>
      </c>
      <c r="C41" s="5">
        <v>2</v>
      </c>
    </row>
    <row r="42" spans="1:3" x14ac:dyDescent="0.55000000000000004">
      <c r="A42" s="5" t="str">
        <f>Conditions!A12</f>
        <v>Oltagia</v>
      </c>
      <c r="B42" s="6">
        <f>IF(Conditions!D12="",NA(),Conditions!D12)</f>
        <v>1506</v>
      </c>
      <c r="C42" s="5">
        <v>-4</v>
      </c>
    </row>
    <row r="43" spans="1:3" x14ac:dyDescent="0.55000000000000004">
      <c r="A43" s="5" t="str">
        <f>Conditions!A3</f>
        <v>COVID-19</v>
      </c>
      <c r="B43" s="6">
        <f>IF(Conditions!D3="",NA(),Conditions!D3)</f>
        <v>24526</v>
      </c>
      <c r="C43" s="5">
        <v>4</v>
      </c>
    </row>
    <row r="44" spans="1:3" x14ac:dyDescent="0.55000000000000004">
      <c r="A44" s="5" t="str">
        <f>Conditions!A15</f>
        <v>Limb Pain</v>
      </c>
      <c r="B44" s="6">
        <f>IF(Conditions!D15="",NA(),Conditions!D15)</f>
        <v>1112</v>
      </c>
      <c r="C44" s="5">
        <v>-2</v>
      </c>
    </row>
    <row r="45" spans="1:3" x14ac:dyDescent="0.55000000000000004">
      <c r="A45" s="5" t="str">
        <f>Conditions!A8</f>
        <v>Renal</v>
      </c>
      <c r="B45" s="6">
        <f>IF(Conditions!D8="",NA(),Conditions!D8)</f>
        <v>5177</v>
      </c>
      <c r="C45" s="5">
        <v>2</v>
      </c>
    </row>
    <row r="46" spans="1:3" x14ac:dyDescent="0.55000000000000004">
      <c r="A46" s="5" t="str">
        <f>Conditions!A6</f>
        <v>Fever</v>
      </c>
      <c r="B46" s="6">
        <f>IF(Conditions!D6="",NA(),Conditions!D6)</f>
        <v>7933</v>
      </c>
      <c r="C46" s="5">
        <v>-4</v>
      </c>
    </row>
    <row r="47" spans="1:3" x14ac:dyDescent="0.55000000000000004">
      <c r="A47" s="5" t="str">
        <f>Conditions!A7</f>
        <v>Fatigue</v>
      </c>
      <c r="B47" s="6">
        <f>IF(Conditions!D7="",NA(),Conditions!D7)</f>
        <v>7851</v>
      </c>
      <c r="C47" s="5">
        <v>4</v>
      </c>
    </row>
    <row r="48" spans="1:3" x14ac:dyDescent="0.55000000000000004">
      <c r="A48" s="5" t="str">
        <f>Conditions!A5</f>
        <v>Obesity</v>
      </c>
      <c r="B48" s="6">
        <f>IF(Conditions!D5="",NA(),Conditions!D5)</f>
        <v>9508</v>
      </c>
      <c r="C48" s="5">
        <v>-2</v>
      </c>
    </row>
    <row r="49" spans="1:3" x14ac:dyDescent="0.55000000000000004">
      <c r="A49" s="5" t="str">
        <f>Conditions!A4</f>
        <v>Cough</v>
      </c>
      <c r="B49" s="6">
        <f>IF(Conditions!D4="",NA(),Conditions!D4)</f>
        <v>13906</v>
      </c>
      <c r="C49" s="5">
        <v>2</v>
      </c>
    </row>
    <row r="50" spans="1:3" x14ac:dyDescent="0.55000000000000004">
      <c r="A50" s="5" t="str">
        <f>Conditions!A2</f>
        <v>Other</v>
      </c>
      <c r="B50" s="6">
        <f>IF(Conditions!D2="",NA(),Conditions!D2)</f>
        <v>37428</v>
      </c>
      <c r="C50" s="5">
        <v>-4</v>
      </c>
    </row>
    <row r="51" spans="1:3" x14ac:dyDescent="0.55000000000000004">
      <c r="A51" t="s">
        <v>51</v>
      </c>
    </row>
  </sheetData>
  <sortState xmlns:xlrd2="http://schemas.microsoft.com/office/spreadsheetml/2017/richdata2" ref="A27:C50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Conditions</vt:lpstr>
      <vt:lpstr>Musal</vt:lpstr>
      <vt:lpstr>Drugs</vt:lpstr>
      <vt:lpstr>Observations</vt:lpstr>
      <vt:lpstr>Diagnosis</vt:lpstr>
      <vt:lpstr>Kutools_Chart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Mirna Elizondo</cp:lastModifiedBy>
  <cp:revision>0</cp:revision>
  <dcterms:created xsi:type="dcterms:W3CDTF">2023-01-23T21:07:29Z</dcterms:created>
  <dcterms:modified xsi:type="dcterms:W3CDTF">2023-04-28T20:57:00Z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