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izes" sheetId="1" state="visible" r:id="rId2"/>
    <sheet name="Censored Testing - cleaned" sheetId="2" state="visible" r:id="rId3"/>
    <sheet name="Censored Training - cleaned" sheetId="3" state="visible" r:id="rId4"/>
    <sheet name="Uncensored Training-org" sheetId="4" state="visible" r:id="rId5"/>
    <sheet name="Care Site" sheetId="5" state="visible" r:id="rId6"/>
    <sheet name="C-Training Missing Values%" sheetId="6" state="visible" r:id="rId7"/>
    <sheet name="C-Testing Missing Values%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<sst xmlns="http://schemas.openxmlformats.org/spreadsheetml/2006/main" count="1605" uniqueCount="687">
  <si>
    <t xml:space="preserve">Censored Training Data</t>
  </si>
  <si>
    <t xml:space="preserve">Columns</t>
  </si>
  <si>
    <t xml:space="preserve">Rows</t>
  </si>
  <si>
    <t xml:space="preserve">Censored Testing Data</t>
  </si>
  <si>
    <t xml:space="preserve">Column</t>
  </si>
  <si>
    <t xml:space="preserve">visit_occurence</t>
  </si>
  <si>
    <t xml:space="preserve">3.5m</t>
  </si>
  <si>
    <t xml:space="preserve">16.4k</t>
  </si>
  <si>
    <t xml:space="preserve">provider</t>
  </si>
  <si>
    <t xml:space="preserve">31.7k</t>
  </si>
  <si>
    <t xml:space="preserve">procedures_to_macrovisits</t>
  </si>
  <si>
    <t xml:space="preserve">992k</t>
  </si>
  <si>
    <t xml:space="preserve">4.3k</t>
  </si>
  <si>
    <t xml:space="preserve">procedure_occurence</t>
  </si>
  <si>
    <t xml:space="preserve">2.8m</t>
  </si>
  <si>
    <t xml:space="preserve">12.6k</t>
  </si>
  <si>
    <t xml:space="preserve">person</t>
  </si>
  <si>
    <t xml:space="preserve">57.7k</t>
  </si>
  <si>
    <t xml:space="preserve">payer_plan_period</t>
  </si>
  <si>
    <t xml:space="preserve">1.4m</t>
  </si>
  <si>
    <t xml:space="preserve">8.9k</t>
  </si>
  <si>
    <t xml:space="preserve">observation_period</t>
  </si>
  <si>
    <t xml:space="preserve">45.4k</t>
  </si>
  <si>
    <t xml:space="preserve">observation</t>
  </si>
  <si>
    <t xml:space="preserve">6.9m</t>
  </si>
  <si>
    <t xml:space="preserve">53.5k</t>
  </si>
  <si>
    <t xml:space="preserve">microvistis_to_macrovisits</t>
  </si>
  <si>
    <t xml:space="preserve">measurement_to_macrovisits</t>
  </si>
  <si>
    <t xml:space="preserve">17.8m</t>
  </si>
  <si>
    <t xml:space="preserve">120k</t>
  </si>
  <si>
    <t xml:space="preserve">note</t>
  </si>
  <si>
    <t xml:space="preserve">321k</t>
  </si>
  <si>
    <t xml:space="preserve">measurement</t>
  </si>
  <si>
    <t xml:space="preserve">192k</t>
  </si>
  <si>
    <t xml:space="preserve">note_nlp</t>
  </si>
  <si>
    <t xml:space="preserve">7.6m</t>
  </si>
  <si>
    <t xml:space="preserve">manifest_safe_harbor</t>
  </si>
  <si>
    <t xml:space="preserve">32.6m</t>
  </si>
  <si>
    <t xml:space="preserve">location</t>
  </si>
  <si>
    <t xml:space="preserve">drug_exposure</t>
  </si>
  <si>
    <t xml:space="preserve">95.5k</t>
  </si>
  <si>
    <t xml:space="preserve">25.1k</t>
  </si>
  <si>
    <t xml:space="preserve">drug_era</t>
  </si>
  <si>
    <t xml:space="preserve">10.8k</t>
  </si>
  <si>
    <t xml:space="preserve">Long COVID Silver Standard</t>
  </si>
  <si>
    <t xml:space="preserve">device_exposure</t>
  </si>
  <si>
    <t xml:space="preserve">3.4k</t>
  </si>
  <si>
    <t xml:space="preserve">13.6m</t>
  </si>
  <si>
    <t xml:space="preserve">condition_to_macrovisit</t>
  </si>
  <si>
    <t xml:space="preserve">6.3k</t>
  </si>
  <si>
    <t xml:space="preserve">2.1m</t>
  </si>
  <si>
    <t xml:space="preserve">condition_occurence</t>
  </si>
  <si>
    <t xml:space="preserve">35.6k</t>
  </si>
  <si>
    <t xml:space="preserve">422k</t>
  </si>
  <si>
    <t xml:space="preserve">condition_era</t>
  </si>
  <si>
    <t xml:space="preserve">13.9k</t>
  </si>
  <si>
    <t xml:space="preserve">1.3m</t>
  </si>
  <si>
    <t xml:space="preserve">care_site</t>
  </si>
  <si>
    <t xml:space="preserve">6.5m</t>
  </si>
  <si>
    <t xml:space="preserve">count</t>
  </si>
  <si>
    <t xml:space="preserve">2.5m</t>
  </si>
  <si>
    <t xml:space="preserve">8.4k</t>
  </si>
  <si>
    <t xml:space="preserve">Uncensored Training Data</t>
  </si>
  <si>
    <t xml:space="preserve">7.6k</t>
  </si>
  <si>
    <t xml:space="preserve">3.4m</t>
  </si>
  <si>
    <t xml:space="preserve">9.1m</t>
  </si>
  <si>
    <t xml:space="preserve">8.6m</t>
  </si>
  <si>
    <t xml:space="preserve">death</t>
  </si>
  <si>
    <t xml:space="preserve">606k</t>
  </si>
  <si>
    <t xml:space="preserve">2.7m</t>
  </si>
  <si>
    <t xml:space="preserve">18.5m</t>
  </si>
  <si>
    <t xml:space="preserve">58.1k</t>
  </si>
  <si>
    <t xml:space="preserve">46.3m</t>
  </si>
  <si>
    <t xml:space="preserve">measurement_to_macrovisit</t>
  </si>
  <si>
    <t xml:space="preserve">45.2m</t>
  </si>
  <si>
    <t xml:space="preserve">473k</t>
  </si>
  <si>
    <t xml:space="preserve">11.5m</t>
  </si>
  <si>
    <t xml:space="preserve">9.5m</t>
  </si>
  <si>
    <t xml:space="preserve">45.5k</t>
  </si>
  <si>
    <t xml:space="preserve">1.5m</t>
  </si>
  <si>
    <t xml:space="preserve">57.8k</t>
  </si>
  <si>
    <t xml:space="preserve">4m</t>
  </si>
  <si>
    <t xml:space="preserve">procedures_to_macrovisit</t>
  </si>
  <si>
    <t xml:space="preserve">3.9m</t>
  </si>
  <si>
    <t xml:space="preserve">provide</t>
  </si>
  <si>
    <t xml:space="preserve">467k</t>
  </si>
  <si>
    <t xml:space="preserve">4.8m</t>
  </si>
  <si>
    <r>
      <rPr>
        <b val="true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columns </t>
    </r>
    <r>
      <rPr>
        <b val="true"/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Calibri"/>
        <family val="2"/>
        <charset val="1"/>
      </rPr>
      <t xml:space="preserve">rows</t>
    </r>
  </si>
  <si>
    <r>
      <rPr>
        <b val="true"/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13,920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</si>
  <si>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35,618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</si>
  <si>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6,276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</si>
  <si>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3,355</t>
    </r>
    <r>
      <rPr>
        <sz val="11"/>
        <color rgb="FF000000"/>
        <rFont val="Calibri"/>
        <family val="2"/>
        <charset val="1"/>
      </rPr>
      <t xml:space="preserve"> rows</t>
    </r>
  </si>
  <si>
    <r>
      <rPr>
        <sz val="11"/>
        <color rgb="FF000000"/>
        <rFont val="Calibri"/>
        <family val="2"/>
        <charset val="1"/>
      </rPr>
      <t xml:space="preserve">9columns</t>
    </r>
    <r>
      <rPr>
        <b val="true"/>
        <sz val="11"/>
        <color rgb="FF000000"/>
        <rFont val="Calibri"/>
        <family val="2"/>
        <charset val="1"/>
      </rPr>
      <t xml:space="preserve">10,781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</si>
  <si>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95,468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</si>
  <si>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columns 255 rows</t>
    </r>
  </si>
  <si>
    <t xml:space="preserve">5 columns 41 rows</t>
  </si>
  <si>
    <r>
      <rPr>
        <b val="true"/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192,170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</si>
  <si>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120,436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</si>
  <si>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16,393</t>
    </r>
    <r>
      <rPr>
        <sz val="11"/>
        <color rgb="FF000000"/>
        <rFont val="Calibri"/>
        <family val="2"/>
        <charset val="1"/>
      </rPr>
      <t xml:space="preserve"> rows</t>
    </r>
  </si>
  <si>
    <t xml:space="preserve">20 columns 53,547 rows</t>
  </si>
  <si>
    <r>
      <rPr>
        <b val="true"/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238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</si>
  <si>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8,945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</si>
  <si>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14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300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</si>
  <si>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12,618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</si>
  <si>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4,340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</si>
  <si>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311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</si>
  <si>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14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16,378</t>
    </r>
    <r>
      <rPr>
        <sz val="11"/>
        <color rgb="FF000000"/>
        <rFont val="Calibri"/>
        <family val="2"/>
        <charset val="1"/>
      </rPr>
      <t xml:space="preserve"> row</t>
    </r>
  </si>
  <si>
    <t xml:space="preserve">care_site </t>
  </si>
  <si>
    <t xml:space="preserve">condition_to_macro</t>
  </si>
  <si>
    <t xml:space="preserve">device exposure</t>
  </si>
  <si>
    <t xml:space="preserve">manifest_safe</t>
  </si>
  <si>
    <t xml:space="preserve">measurement _to_macro</t>
  </si>
  <si>
    <t xml:space="preserve">microvisit_to_macrovisit</t>
  </si>
  <si>
    <t xml:space="preserve">procedures_to_macro</t>
  </si>
  <si>
    <t xml:space="preserve">care_site_id,</t>
  </si>
  <si>
    <t xml:space="preserve">person_id,</t>
  </si>
  <si>
    <t xml:space="preserve">location_id,</t>
  </si>
  <si>
    <t xml:space="preserve">data_partner_id,</t>
  </si>
  <si>
    <t xml:space="preserve">provider_id,</t>
  </si>
  <si>
    <t xml:space="preserve">condition_era_id,</t>
  </si>
  <si>
    <t xml:space="preserve">condition_occurrence_id,</t>
  </si>
  <si>
    <t xml:space="preserve">device_exposure_id,</t>
  </si>
  <si>
    <t xml:space="preserve">drug_era_id,</t>
  </si>
  <si>
    <t xml:space="preserve">drug_exposure_id,</t>
  </si>
  <si>
    <t xml:space="preserve">state,</t>
  </si>
  <si>
    <t xml:space="preserve">cdm_name,</t>
  </si>
  <si>
    <t xml:space="preserve">measurement_id,</t>
  </si>
  <si>
    <t xml:space="preserve">visit_occurrence_id,</t>
  </si>
  <si>
    <t xml:space="preserve">observation_id,</t>
  </si>
  <si>
    <t xml:space="preserve">observation_period_id,</t>
  </si>
  <si>
    <t xml:space="preserve">payer_plan_period_id,</t>
  </si>
  <si>
    <t xml:space="preserve">year_of_birth,</t>
  </si>
  <si>
    <t xml:space="preserve">procedure_occurrence_id,</t>
  </si>
  <si>
    <t xml:space="preserve">place_of_service_concept_id,</t>
  </si>
  <si>
    <t xml:space="preserve">condition_era_end_date,</t>
  </si>
  <si>
    <t xml:space="preserve">condition_end_date,</t>
  </si>
  <si>
    <t xml:space="preserve">zip,</t>
  </si>
  <si>
    <t xml:space="preserve">cdm_version,</t>
  </si>
  <si>
    <t xml:space="preserve">measurement_date,</t>
  </si>
  <si>
    <t xml:space="preserve">observation_date,</t>
  </si>
  <si>
    <t xml:space="preserve">payer_plan_period_start_date,</t>
  </si>
  <si>
    <t xml:space="preserve">month_of_birth,</t>
  </si>
  <si>
    <t xml:space="preserve">procedure_date,</t>
  </si>
  <si>
    <t xml:space="preserve">place_of_service_concept_name</t>
  </si>
  <si>
    <t xml:space="preserve">condition_era_start_date,</t>
  </si>
  <si>
    <t xml:space="preserve">condition_start_date,</t>
  </si>
  <si>
    <t xml:space="preserve">device_exposure_end_date,</t>
  </si>
  <si>
    <t xml:space="preserve">drug_era_end_date,</t>
  </si>
  <si>
    <t xml:space="preserve">drug_exposure_end_date,</t>
  </si>
  <si>
    <t xml:space="preserve">data_partner_id</t>
  </si>
  <si>
    <t xml:space="preserve">run_date,</t>
  </si>
  <si>
    <t xml:space="preserve">value_as_number,</t>
  </si>
  <si>
    <t xml:space="preserve">observation_period_end_date,</t>
  </si>
  <si>
    <t xml:space="preserve">payer_plan_period_end_date,</t>
  </si>
  <si>
    <t xml:space="preserve">quantity,</t>
  </si>
  <si>
    <t xml:space="preserve">specialty_concept_id,</t>
  </si>
  <si>
    <t xml:space="preserve">condition_occurrence_count,</t>
  </si>
  <si>
    <t xml:space="preserve">device_exposure_start_date,</t>
  </si>
  <si>
    <t xml:space="preserve">drug_era_start_date,</t>
  </si>
  <si>
    <t xml:space="preserve">drug_exposure_start_date,</t>
  </si>
  <si>
    <t xml:space="preserve">contribution_date,</t>
  </si>
  <si>
    <t xml:space="preserve">range_low,</t>
  </si>
  <si>
    <t xml:space="preserve">preceding_visit_occurrence_id,</t>
  </si>
  <si>
    <t xml:space="preserve">observation_period_start_date,</t>
  </si>
  <si>
    <t xml:space="preserve">payer_source_value,</t>
  </si>
  <si>
    <t xml:space="preserve">gender_concept_id,</t>
  </si>
  <si>
    <t xml:space="preserve">macrovisit_id,</t>
  </si>
  <si>
    <t xml:space="preserve">drug_exposure_count,</t>
  </si>
  <si>
    <t xml:space="preserve">range_high,</t>
  </si>
  <si>
    <t xml:space="preserve">period_type_concept_id,</t>
  </si>
  <si>
    <t xml:space="preserve">specialty_concept_name,</t>
  </si>
  <si>
    <t xml:space="preserve">condition_concept_id,</t>
  </si>
  <si>
    <t xml:space="preserve">macrovisit_start_date,</t>
  </si>
  <si>
    <t xml:space="preserve">gap_days,</t>
  </si>
  <si>
    <t xml:space="preserve">unit_source_value,</t>
  </si>
  <si>
    <t xml:space="preserve">visit_end_date,</t>
  </si>
  <si>
    <t xml:space="preserve">period_type_concept_name</t>
  </si>
  <si>
    <t xml:space="preserve">payer_concept_id,</t>
  </si>
  <si>
    <t xml:space="preserve">gender_concept_name,</t>
  </si>
  <si>
    <t xml:space="preserve">condition_concept_name</t>
  </si>
  <si>
    <t xml:space="preserve">macrovisit_end_date</t>
  </si>
  <si>
    <t xml:space="preserve">visit_detail_id,</t>
  </si>
  <si>
    <t xml:space="preserve">drug_concept_id,</t>
  </si>
  <si>
    <t xml:space="preserve">visit_start_date,</t>
  </si>
  <si>
    <t xml:space="preserve">payer_concept_name</t>
  </si>
  <si>
    <t xml:space="preserve">procedure_concept_id,</t>
  </si>
  <si>
    <t xml:space="preserve">condition_source_concept_id,</t>
  </si>
  <si>
    <t xml:space="preserve">drug_concept_name</t>
  </si>
  <si>
    <t xml:space="preserve">drug_source_concept_id,</t>
  </si>
  <si>
    <t xml:space="preserve">admitting_source_value,</t>
  </si>
  <si>
    <t xml:space="preserve">value_as_string,</t>
  </si>
  <si>
    <t xml:space="preserve">race_concept_id,</t>
  </si>
  <si>
    <t xml:space="preserve">procedure_type_concept_id,</t>
  </si>
  <si>
    <t xml:space="preserve">admitting_source_concept_id,</t>
  </si>
  <si>
    <t xml:space="preserve">condition_status_concept_id,</t>
  </si>
  <si>
    <t xml:space="preserve">device_concept_id,</t>
  </si>
  <si>
    <t xml:space="preserve">drug_type_concept_id,</t>
  </si>
  <si>
    <t xml:space="preserve">discharge_to_source_value,</t>
  </si>
  <si>
    <t xml:space="preserve">observation_source_value,</t>
  </si>
  <si>
    <t xml:space="preserve">ethnicity_concept_id,</t>
  </si>
  <si>
    <t xml:space="preserve">procedure_concept_name,</t>
  </si>
  <si>
    <t xml:space="preserve">discharge_to_concept_id,</t>
  </si>
  <si>
    <t xml:space="preserve">condition_type_concept_id,</t>
  </si>
  <si>
    <t xml:space="preserve">device_type_concept_id,</t>
  </si>
  <si>
    <t xml:space="preserve">drug_concept_name,</t>
  </si>
  <si>
    <t xml:space="preserve">value_source_value,</t>
  </si>
  <si>
    <t xml:space="preserve">observation_concept_id,</t>
  </si>
  <si>
    <t xml:space="preserve">visit_concept_id,</t>
  </si>
  <si>
    <t xml:space="preserve">condition_concept_name,</t>
  </si>
  <si>
    <t xml:space="preserve">device_concept_name,</t>
  </si>
  <si>
    <t xml:space="preserve">drug_source_concept_name,</t>
  </si>
  <si>
    <t xml:space="preserve">measurement_source_value,</t>
  </si>
  <si>
    <t xml:space="preserve">observation_type_concept_id,</t>
  </si>
  <si>
    <t xml:space="preserve">race_concept_name,</t>
  </si>
  <si>
    <t xml:space="preserve">visit_source_concept_id,</t>
  </si>
  <si>
    <t xml:space="preserve">condition_status_concept_name,</t>
  </si>
  <si>
    <t xml:space="preserve">drug_type_concept_name,</t>
  </si>
  <si>
    <t xml:space="preserve">measurement_concept_id,</t>
  </si>
  <si>
    <t xml:space="preserve">qualifier_concept_id,</t>
  </si>
  <si>
    <t xml:space="preserve">ethnicity_concept_name,</t>
  </si>
  <si>
    <t xml:space="preserve">visit_type_concept_id,</t>
  </si>
  <si>
    <t xml:space="preserve">measurement_type_concept_id,</t>
  </si>
  <si>
    <t xml:space="preserve">unit_concept_id,</t>
  </si>
  <si>
    <t xml:space="preserve">is_age_90_or_older</t>
  </si>
  <si>
    <t xml:space="preserve">visit_source_concept_name,</t>
  </si>
  <si>
    <t xml:space="preserve">operator_concept_id,</t>
  </si>
  <si>
    <t xml:space="preserve">observation_source_concept_id,</t>
  </si>
  <si>
    <t xml:space="preserve">value_as_concept_id,</t>
  </si>
  <si>
    <t xml:space="preserve">admitting_source_concept_name,</t>
  </si>
  <si>
    <t xml:space="preserve">observation_concept_name,</t>
  </si>
  <si>
    <t xml:space="preserve">discharge_to_concept_name,</t>
  </si>
  <si>
    <t xml:space="preserve">observation_type_concept_name,</t>
  </si>
  <si>
    <t xml:space="preserve">measurement_concept_name,</t>
  </si>
  <si>
    <t xml:space="preserve">visit_concept_name,</t>
  </si>
  <si>
    <t xml:space="preserve">qualifier_concept_name,</t>
  </si>
  <si>
    <t xml:space="preserve">operator_concept_name,</t>
  </si>
  <si>
    <t xml:space="preserve">unit_concept_name,</t>
  </si>
  <si>
    <t xml:space="preserve">value_as_concept_name,</t>
  </si>
  <si>
    <t xml:space="preserve">visit_type_concept_name,</t>
  </si>
  <si>
    <t xml:space="preserve">observation_source_concept_name</t>
  </si>
  <si>
    <t xml:space="preserve">unit_concept_id_or_inferred_unit_concept_id,</t>
  </si>
  <si>
    <t xml:space="preserve">harmonized_unit_concept_id,</t>
  </si>
  <si>
    <t xml:space="preserve">harmonized_value_as_number</t>
  </si>
  <si>
    <t xml:space="preserve">cleaned preparation directory holds datafiles</t>
  </si>
  <si>
    <r>
      <rPr>
        <b val="true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columns </t>
    </r>
    <r>
      <rPr>
        <b val="true"/>
        <sz val="11"/>
        <color rgb="FF000000"/>
        <rFont val="Calibri"/>
        <family val="2"/>
        <charset val="1"/>
      </rPr>
      <t xml:space="preserve">8,367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</si>
  <si>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 2,484,521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</si>
  <si>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6,495,866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</si>
  <si>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422,167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</si>
  <si>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2,090,455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</si>
  <si>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13,611,559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</si>
  <si>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25,142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</si>
  <si>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57,672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</si>
  <si>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69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</si>
  <si>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24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32,569,723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</si>
  <si>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17,839,906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</si>
  <si>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3,524,398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</si>
  <si>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15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321,151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</si>
  <si>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7,580,262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</si>
  <si>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20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6,869,266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</si>
  <si>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45,404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</si>
  <si>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1,370,746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</si>
  <si>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14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57,672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</si>
  <si>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2,785,981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</si>
  <si>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991,579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</si>
  <si>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31,664</t>
    </r>
    <r>
      <rPr>
        <sz val="11"/>
        <color rgb="FF000000"/>
        <rFont val="Calibri"/>
        <family val="2"/>
        <charset val="1"/>
      </rPr>
      <t xml:space="preserve"> rows</t>
    </r>
  </si>
  <si>
    <r>
      <rPr>
        <b val="true"/>
        <sz val="11"/>
        <color rgb="FF000000"/>
        <rFont val="Calibri"/>
        <family val="2"/>
        <charset val="1"/>
      </rPr>
      <t xml:space="preserve">14</t>
    </r>
    <r>
      <rPr>
        <sz val="11"/>
        <color rgb="FF000000"/>
        <rFont val="Calibri"/>
        <family val="2"/>
        <charset val="1"/>
      </rPr>
      <t xml:space="preserve"> columns</t>
    </r>
    <r>
      <rPr>
        <b val="true"/>
        <sz val="11"/>
        <color rgb="FF000000"/>
        <rFont val="Calibri"/>
        <family val="2"/>
        <charset val="1"/>
      </rPr>
      <t xml:space="preserve">3,509,934</t>
    </r>
    <r>
      <rPr>
        <sz val="11"/>
        <color rgb="FF000000"/>
        <rFont val="Calibri"/>
        <family val="2"/>
        <charset val="1"/>
      </rPr>
      <t xml:space="preserve"> rows</t>
    </r>
  </si>
  <si>
    <t xml:space="preserve">long COVID</t>
  </si>
  <si>
    <t xml:space="preserve">microvisit</t>
  </si>
  <si>
    <t xml:space="preserve">note_nlp_id,</t>
  </si>
  <si>
    <t xml:space="preserve">covid_index,</t>
  </si>
  <si>
    <t xml:space="preserve">note_id,</t>
  </si>
  <si>
    <t xml:space="preserve">pasc_code_after_four_weeks,</t>
  </si>
  <si>
    <t xml:space="preserve">note_date,</t>
  </si>
  <si>
    <t xml:space="preserve">offset,</t>
  </si>
  <si>
    <t xml:space="preserve">pasc_code_prior_four_weeks,</t>
  </si>
  <si>
    <t xml:space="preserve">note_datetime,</t>
  </si>
  <si>
    <t xml:space="preserve">nlp_system,</t>
  </si>
  <si>
    <t xml:space="preserve">time_to_pasc</t>
  </si>
  <si>
    <t xml:space="preserve">note_title,</t>
  </si>
  <si>
    <t xml:space="preserve">term_temporal,</t>
  </si>
  <si>
    <t xml:space="preserve">term_modifiers,</t>
  </si>
  <si>
    <t xml:space="preserve">note_type_concept_id,</t>
  </si>
  <si>
    <t xml:space="preserve">term_modifier_certainty,</t>
  </si>
  <si>
    <t xml:space="preserve">note_class_concept_id,</t>
  </si>
  <si>
    <t xml:space="preserve">term_modifier_subject,</t>
  </si>
  <si>
    <t xml:space="preserve">encoding_concept_id,</t>
  </si>
  <si>
    <t xml:space="preserve">term_modifier_status,</t>
  </si>
  <si>
    <t xml:space="preserve">language_concept_id,</t>
  </si>
  <si>
    <t xml:space="preserve">section_concept_id,</t>
  </si>
  <si>
    <t xml:space="preserve">note_type_concept_name,</t>
  </si>
  <si>
    <t xml:space="preserve">note_nlp_concept_id,</t>
  </si>
  <si>
    <t xml:space="preserve">note_class_concept_name,</t>
  </si>
  <si>
    <t xml:space="preserve">note_nlp_source_concept_id,</t>
  </si>
  <si>
    <t xml:space="preserve">encoding_concept_name,</t>
  </si>
  <si>
    <t xml:space="preserve">section_concept_name,</t>
  </si>
  <si>
    <t xml:space="preserve">language_concept_name</t>
  </si>
  <si>
    <t xml:space="preserve">note_nlp_concept_name,</t>
  </si>
  <si>
    <t xml:space="preserve">note_nlp_source_concept_name</t>
  </si>
  <si>
    <t xml:space="preserve">conditions_to_macrovisits</t>
  </si>
  <si>
    <t xml:space="preserve">care_site_id</t>
  </si>
  <si>
    <t xml:space="preserve">person_id</t>
  </si>
  <si>
    <t xml:space="preserve">location_id</t>
  </si>
  <si>
    <t xml:space="preserve">note_id</t>
  </si>
  <si>
    <t xml:space="preserve">provider_id</t>
  </si>
  <si>
    <t xml:space="preserve">condition_era_id</t>
  </si>
  <si>
    <t xml:space="preserve">condition_occurence_id</t>
  </si>
  <si>
    <t xml:space="preserve">death_date</t>
  </si>
  <si>
    <t xml:space="preserve">device_exposure_id</t>
  </si>
  <si>
    <t xml:space="preserve">drug_era_id</t>
  </si>
  <si>
    <t xml:space="preserve">drug_exposure_id</t>
  </si>
  <si>
    <t xml:space="preserve">cdm_name</t>
  </si>
  <si>
    <t xml:space="preserve">measurement_id</t>
  </si>
  <si>
    <t xml:space="preserve">note_nlp_id</t>
  </si>
  <si>
    <t xml:space="preserve">observation_id</t>
  </si>
  <si>
    <t xml:space="preserve">observation_period_id</t>
  </si>
  <si>
    <t xml:space="preserve">payer_plan_period_id</t>
  </si>
  <si>
    <t xml:space="preserve">year_of_birth</t>
  </si>
  <si>
    <t xml:space="preserve">procedure_occurence_id</t>
  </si>
  <si>
    <t xml:space="preserve">visit_occurence_id</t>
  </si>
  <si>
    <t xml:space="preserve">place_of_service_concept_id</t>
  </si>
  <si>
    <t xml:space="preserve">condition_era_start_date</t>
  </si>
  <si>
    <t xml:space="preserve">condition_start_date</t>
  </si>
  <si>
    <t xml:space="preserve">death_datetime</t>
  </si>
  <si>
    <t xml:space="preserve">device_exposure_start_date</t>
  </si>
  <si>
    <t xml:space="preserve">drug_era_start_date</t>
  </si>
  <si>
    <t xml:space="preserve">drug_exposure_start_date</t>
  </si>
  <si>
    <t xml:space="preserve">state</t>
  </si>
  <si>
    <t xml:space="preserve">cdm_version</t>
  </si>
  <si>
    <t xml:space="preserve">measurement_date</t>
  </si>
  <si>
    <t xml:space="preserve">note_date</t>
  </si>
  <si>
    <t xml:space="preserve">offset</t>
  </si>
  <si>
    <t xml:space="preserve">observation_date</t>
  </si>
  <si>
    <t xml:space="preserve">observation_period_start_date</t>
  </si>
  <si>
    <t xml:space="preserve">month_of_birth</t>
  </si>
  <si>
    <t xml:space="preserve">procedure_date</t>
  </si>
  <si>
    <t xml:space="preserve">visit_start_date</t>
  </si>
  <si>
    <t xml:space="preserve">condition_era_end_date</t>
  </si>
  <si>
    <t xml:space="preserve">condition_start_datetime</t>
  </si>
  <si>
    <t xml:space="preserve">device_exposure_start_datetime</t>
  </si>
  <si>
    <t xml:space="preserve">drug_era_end_date</t>
  </si>
  <si>
    <t xml:space="preserve">drug_exposure_start_datetime</t>
  </si>
  <si>
    <t xml:space="preserve">run_date</t>
  </si>
  <si>
    <t xml:space="preserve">measurement_datetime</t>
  </si>
  <si>
    <t xml:space="preserve">note_datetime</t>
  </si>
  <si>
    <t xml:space="preserve">nlp_system</t>
  </si>
  <si>
    <t xml:space="preserve">observation_datetime</t>
  </si>
  <si>
    <t xml:space="preserve">observation_period_end_date</t>
  </si>
  <si>
    <t xml:space="preserve">payer_plan_period_end_date</t>
  </si>
  <si>
    <t xml:space="preserve">procedure_datetime</t>
  </si>
  <si>
    <t xml:space="preserve">specialty_source_value</t>
  </si>
  <si>
    <t xml:space="preserve">visit_end_date</t>
  </si>
  <si>
    <t xml:space="preserve">condition_occurence_count</t>
  </si>
  <si>
    <t xml:space="preserve">condition_end_date</t>
  </si>
  <si>
    <t xml:space="preserve">case_source_value</t>
  </si>
  <si>
    <t xml:space="preserve">device_exposure_end_date</t>
  </si>
  <si>
    <t xml:space="preserve">drug_exposure_count</t>
  </si>
  <si>
    <t xml:space="preserve">drug_exposure_end_date</t>
  </si>
  <si>
    <t xml:space="preserve">contribution_date</t>
  </si>
  <si>
    <t xml:space="preserve">value_as_number</t>
  </si>
  <si>
    <t xml:space="preserve">note_title</t>
  </si>
  <si>
    <t xml:space="preserve">term_temporal</t>
  </si>
  <si>
    <t xml:space="preserve">payer_plan_period_start_date</t>
  </si>
  <si>
    <t xml:space="preserve">quantity</t>
  </si>
  <si>
    <t xml:space="preserve">gender_source_value</t>
  </si>
  <si>
    <t xml:space="preserve">condition_end_datetime</t>
  </si>
  <si>
    <t xml:space="preserve">marcovisit_id</t>
  </si>
  <si>
    <t xml:space="preserve">death_type_concept_id</t>
  </si>
  <si>
    <t xml:space="preserve">device_exposure_end_datetime</t>
  </si>
  <si>
    <t xml:space="preserve">gap_days</t>
  </si>
  <si>
    <t xml:space="preserve">drug_exposure_end_datetime</t>
  </si>
  <si>
    <t xml:space="preserve">n3c_phenotype_yn</t>
  </si>
  <si>
    <t xml:space="preserve">range_low</t>
  </si>
  <si>
    <t xml:space="preserve">macrovisit_id</t>
  </si>
  <si>
    <t xml:space="preserve">term_modifiers</t>
  </si>
  <si>
    <t xml:space="preserve">period_type_concept_id</t>
  </si>
  <si>
    <t xml:space="preserve">payer_source_value</t>
  </si>
  <si>
    <t xml:space="preserve">gender_concept_id</t>
  </si>
  <si>
    <t xml:space="preserve">condition_concept_id</t>
  </si>
  <si>
    <t xml:space="preserve">marcrovisit_start_date</t>
  </si>
  <si>
    <t xml:space="preserve">cause_concept_id</t>
  </si>
  <si>
    <t xml:space="preserve">refills</t>
  </si>
  <si>
    <t xml:space="preserve">n3c_phenotype_version</t>
  </si>
  <si>
    <t xml:space="preserve">range_high</t>
  </si>
  <si>
    <t xml:space="preserve">macrovisit_start_date</t>
  </si>
  <si>
    <t xml:space="preserve">visit_detail_id</t>
  </si>
  <si>
    <t xml:space="preserve">date_partner_id</t>
  </si>
  <si>
    <t xml:space="preserve">payer_concept_id</t>
  </si>
  <si>
    <t xml:space="preserve">gender_source_concept_id</t>
  </si>
  <si>
    <t xml:space="preserve">preceding_visit_occurence_id</t>
  </si>
  <si>
    <t xml:space="preserve">cause_source_concept_id</t>
  </si>
  <si>
    <t xml:space="preserve">drug_concept_id</t>
  </si>
  <si>
    <t xml:space="preserve">vocabulary_version</t>
  </si>
  <si>
    <t xml:space="preserve">term_modifier_certainty</t>
  </si>
  <si>
    <t xml:space="preserve">unit_source_value</t>
  </si>
  <si>
    <t xml:space="preserve">modifier_source_value</t>
  </si>
  <si>
    <t xml:space="preserve">specialty_concept_id</t>
  </si>
  <si>
    <t xml:space="preserve">death_type_concept_name</t>
  </si>
  <si>
    <t xml:space="preserve">days_supply</t>
  </si>
  <si>
    <t xml:space="preserve">shift_date_yn</t>
  </si>
  <si>
    <t xml:space="preserve">note_type_concept_id</t>
  </si>
  <si>
    <t xml:space="preserve">term_modifier_subject</t>
  </si>
  <si>
    <t xml:space="preserve">qualifier_source_value</t>
  </si>
  <si>
    <t xml:space="preserve">race_source_value</t>
  </si>
  <si>
    <t xml:space="preserve">gender_source_concept_name</t>
  </si>
  <si>
    <t xml:space="preserve">visit_source_value</t>
  </si>
  <si>
    <t xml:space="preserve">condition_source_value</t>
  </si>
  <si>
    <t xml:space="preserve">cause_concept_name</t>
  </si>
  <si>
    <t xml:space="preserve">sig</t>
  </si>
  <si>
    <t xml:space="preserve">max_num_shift_days</t>
  </si>
  <si>
    <t xml:space="preserve">note_class_concept_id</t>
  </si>
  <si>
    <t xml:space="preserve">term_modifier_status</t>
  </si>
  <si>
    <t xml:space="preserve">ethnicity_source_value</t>
  </si>
  <si>
    <t xml:space="preserve">procedure_source_value</t>
  </si>
  <si>
    <t xml:space="preserve">specialty_concept_name</t>
  </si>
  <si>
    <t xml:space="preserve">admitting_source_value</t>
  </si>
  <si>
    <t xml:space="preserve">condition_status_source_value</t>
  </si>
  <si>
    <t xml:space="preserve">cause_source_concept_name</t>
  </si>
  <si>
    <t xml:space="preserve">device_source_value</t>
  </si>
  <si>
    <t xml:space="preserve">lot_number</t>
  </si>
  <si>
    <t xml:space="preserve">encoding_concept_id</t>
  </si>
  <si>
    <t xml:space="preserve">section_concept_id</t>
  </si>
  <si>
    <t xml:space="preserve">value_as_string</t>
  </si>
  <si>
    <t xml:space="preserve">procedure_concept_id</t>
  </si>
  <si>
    <t xml:space="preserve">specialty_source_concept_name</t>
  </si>
  <si>
    <t xml:space="preserve">discharge_to_source_value</t>
  </si>
  <si>
    <t xml:space="preserve">value_source_value</t>
  </si>
  <si>
    <t xml:space="preserve">language_concept_id</t>
  </si>
  <si>
    <t xml:space="preserve">note_nlp_concept_id</t>
  </si>
  <si>
    <t xml:space="preserve">observation_source_value</t>
  </si>
  <si>
    <t xml:space="preserve">race_concept_id</t>
  </si>
  <si>
    <t xml:space="preserve">procedure_type_concept_id</t>
  </si>
  <si>
    <t xml:space="preserve">visit_concept_id</t>
  </si>
  <si>
    <t xml:space="preserve">condition_type_concept_id</t>
  </si>
  <si>
    <t xml:space="preserve">device_concept_id</t>
  </si>
  <si>
    <t xml:space="preserve">measurement_source_value</t>
  </si>
  <si>
    <t xml:space="preserve">note_type_concept_name</t>
  </si>
  <si>
    <t xml:space="preserve">note_nlp_source_concept_id</t>
  </si>
  <si>
    <t xml:space="preserve">observation_concept_id</t>
  </si>
  <si>
    <t xml:space="preserve">ethnicity_concept_id</t>
  </si>
  <si>
    <t xml:space="preserve">modifier_concept_id</t>
  </si>
  <si>
    <t xml:space="preserve">visit_type_concept_id</t>
  </si>
  <si>
    <t xml:space="preserve">condition_source_concept_id</t>
  </si>
  <si>
    <t xml:space="preserve">device_type_concept_id</t>
  </si>
  <si>
    <t xml:space="preserve">drug_source_value</t>
  </si>
  <si>
    <t xml:space="preserve">measurement_concept_id</t>
  </si>
  <si>
    <t xml:space="preserve">note_class_concept_name</t>
  </si>
  <si>
    <t xml:space="preserve">section_concept_name</t>
  </si>
  <si>
    <t xml:space="preserve">observation_type_concept_id</t>
  </si>
  <si>
    <t xml:space="preserve">procedure_source_concept_id</t>
  </si>
  <si>
    <t xml:space="preserve">visit_source_concept_id</t>
  </si>
  <si>
    <t xml:space="preserve">condition_status_concept_id</t>
  </si>
  <si>
    <t xml:space="preserve">device_source_concept_id</t>
  </si>
  <si>
    <t xml:space="preserve">route_source_value</t>
  </si>
  <si>
    <t xml:space="preserve">measurement_type_concept_id</t>
  </si>
  <si>
    <t xml:space="preserve">encoding_concept_name</t>
  </si>
  <si>
    <t xml:space="preserve">note_nlp_concept_name</t>
  </si>
  <si>
    <t xml:space="preserve">value_as_concept_id</t>
  </si>
  <si>
    <t xml:space="preserve">race_source_concept_id</t>
  </si>
  <si>
    <t xml:space="preserve">procedure_concept_name</t>
  </si>
  <si>
    <t xml:space="preserve">admitting_source_concept_id</t>
  </si>
  <si>
    <t xml:space="preserve">device_concept_name</t>
  </si>
  <si>
    <t xml:space="preserve">dose_unit_source_value</t>
  </si>
  <si>
    <t xml:space="preserve">operator_concept_id</t>
  </si>
  <si>
    <t xml:space="preserve">qualifier_concept_id</t>
  </si>
  <si>
    <t xml:space="preserve">ethnicity_source_concept_id</t>
  </si>
  <si>
    <t xml:space="preserve">procedure_type_concept_name</t>
  </si>
  <si>
    <t xml:space="preserve">discharge_to_concept_id</t>
  </si>
  <si>
    <t xml:space="preserve">condition_type_concept_name</t>
  </si>
  <si>
    <t xml:space="preserve">device_type_concept_name</t>
  </si>
  <si>
    <t xml:space="preserve">unit_concept_id</t>
  </si>
  <si>
    <t xml:space="preserve">gender_concept_name</t>
  </si>
  <si>
    <t xml:space="preserve">modifier_concept_name</t>
  </si>
  <si>
    <t xml:space="preserve">visit_concept_name</t>
  </si>
  <si>
    <t xml:space="preserve">condition_souce_concept_name</t>
  </si>
  <si>
    <t xml:space="preserve">device_source_concept_name</t>
  </si>
  <si>
    <t xml:space="preserve">observation_source_concept_id</t>
  </si>
  <si>
    <t xml:space="preserve">race_concept_name</t>
  </si>
  <si>
    <t xml:space="preserve">procedure_source_concept_name</t>
  </si>
  <si>
    <t xml:space="preserve">visit_type_concept_name</t>
  </si>
  <si>
    <t xml:space="preserve">condition_status_concept_name</t>
  </si>
  <si>
    <t xml:space="preserve">drug_type_concept_id</t>
  </si>
  <si>
    <t xml:space="preserve">measurement_source_concept_id</t>
  </si>
  <si>
    <t xml:space="preserve">observation_concept_name</t>
  </si>
  <si>
    <t xml:space="preserve">ethnicity_concept_name</t>
  </si>
  <si>
    <t xml:space="preserve">visit_source_concept_name</t>
  </si>
  <si>
    <t xml:space="preserve">route_concept_id</t>
  </si>
  <si>
    <t xml:space="preserve">measurement_concept_name</t>
  </si>
  <si>
    <t xml:space="preserve">observation_type_concept_name</t>
  </si>
  <si>
    <t xml:space="preserve">admitting_source_concept_name</t>
  </si>
  <si>
    <t xml:space="preserve">drug_source_concept_id</t>
  </si>
  <si>
    <t xml:space="preserve">measurement_type_concept_name</t>
  </si>
  <si>
    <t xml:space="preserve">value_as_concept_name</t>
  </si>
  <si>
    <t xml:space="preserve">race_source_concept_name</t>
  </si>
  <si>
    <t xml:space="preserve">discharge_to_concept_name</t>
  </si>
  <si>
    <t xml:space="preserve">operator_concept_name</t>
  </si>
  <si>
    <t xml:space="preserve">qualifier_concept_name</t>
  </si>
  <si>
    <t xml:space="preserve">ethnicity_source_concept_name</t>
  </si>
  <si>
    <t xml:space="preserve">drug_type_concept_name</t>
  </si>
  <si>
    <t xml:space="preserve">unit_concept_name</t>
  </si>
  <si>
    <t xml:space="preserve">route_concept_name</t>
  </si>
  <si>
    <t xml:space="preserve">drug_source_concept_name</t>
  </si>
  <si>
    <t xml:space="preserve">measurement_source_concept_name</t>
  </si>
  <si>
    <t xml:space="preserve">unit_concept_id_or_inferred_unit</t>
  </si>
  <si>
    <t xml:space="preserve">harmonized_value_concept_id</t>
  </si>
  <si>
    <t xml:space="preserve">Telehealth</t>
  </si>
  <si>
    <t xml:space="preserve">Off-Campus-Outpatient Hospital</t>
  </si>
  <si>
    <t xml:space="preserve">Mobile Unit</t>
  </si>
  <si>
    <t xml:space="preserve">Birthing Center</t>
  </si>
  <si>
    <t xml:space="preserve">Nursing Facility</t>
  </si>
  <si>
    <t xml:space="preserve">Inpatient Hospital</t>
  </si>
  <si>
    <t xml:space="preserve">Outpatient Hospital</t>
  </si>
  <si>
    <t xml:space="preserve">Rural Health Clinic</t>
  </si>
  <si>
    <t xml:space="preserve">Urgent Care Facility</t>
  </si>
  <si>
    <t xml:space="preserve">Independent Laboratory</t>
  </si>
  <si>
    <t xml:space="preserve">Other Place of Service</t>
  </si>
  <si>
    <t xml:space="preserve">Emergency Room - Hospital</t>
  </si>
  <si>
    <t xml:space="preserve">Ambulatory Surgical Center</t>
  </si>
  <si>
    <t xml:space="preserve">Other Inpatient Care</t>
  </si>
  <si>
    <t xml:space="preserve">Comprehensive Inpatient Rehabilitation Facility</t>
  </si>
  <si>
    <t xml:space="preserve">Office</t>
  </si>
  <si>
    <t xml:space="preserve">Federally Qualified Health Center</t>
  </si>
  <si>
    <t xml:space="preserve">Inpatient Psychiatric Facility</t>
  </si>
  <si>
    <t xml:space="preserve">Inpatient Intensive Care Facility</t>
  </si>
  <si>
    <t xml:space="preserve">Office Visit</t>
  </si>
  <si>
    <t xml:space="preserve">Walk-in Retail Health Clinic</t>
  </si>
  <si>
    <t xml:space="preserve">Hospital</t>
  </si>
  <si>
    <t xml:space="preserve">Other</t>
  </si>
  <si>
    <t xml:space="preserve">No information</t>
  </si>
  <si>
    <t xml:space="preserve">Unknown</t>
  </si>
  <si>
    <t xml:space="preserve">Missing values in percentages</t>
  </si>
  <si>
    <t xml:space="preserve">microvisit to macrovisit</t>
  </si>
  <si>
    <t xml:space="preserve">care_site_name,</t>
  </si>
  <si>
    <t xml:space="preserve">address_1,</t>
  </si>
  <si>
    <t xml:space="preserve">provider_name,</t>
  </si>
  <si>
    <t xml:space="preserve">address_2,</t>
  </si>
  <si>
    <t xml:space="preserve">snippet,</t>
  </si>
  <si>
    <t xml:space="preserve">npi,</t>
  </si>
  <si>
    <t xml:space="preserve">care_site_source_value,</t>
  </si>
  <si>
    <t xml:space="preserve">condition_end_datetime,</t>
  </si>
  <si>
    <t xml:space="preserve">days_supply,</t>
  </si>
  <si>
    <t xml:space="preserve">city,</t>
  </si>
  <si>
    <t xml:space="preserve">measurement_datetime,</t>
  </si>
  <si>
    <t xml:space="preserve">observation_datetime,</t>
  </si>
  <si>
    <t xml:space="preserve">day_of_birth,</t>
  </si>
  <si>
    <t xml:space="preserve">procedure_datetime,</t>
  </si>
  <si>
    <t xml:space="preserve">dea,</t>
  </si>
  <si>
    <t xml:space="preserve">place_of_service_source_value,</t>
  </si>
  <si>
    <t xml:space="preserve">device_exposure_end_datetime,</t>
  </si>
  <si>
    <t xml:space="preserve">dose_unit_source_value,</t>
  </si>
  <si>
    <t xml:space="preserve">measurement_time,</t>
  </si>
  <si>
    <t xml:space="preserve">lexical_variant,</t>
  </si>
  <si>
    <t xml:space="preserve">birth_datetime,</t>
  </si>
  <si>
    <t xml:space="preserve">condition_start_datetime,</t>
  </si>
  <si>
    <t xml:space="preserve">n3c_phenotype_yn,</t>
  </si>
  <si>
    <t xml:space="preserve">note_text,</t>
  </si>
  <si>
    <t xml:space="preserve">plan_source_value,</t>
  </si>
  <si>
    <t xml:space="preserve">device_exposure_start_datetime,</t>
  </si>
  <si>
    <t xml:space="preserve">drug_exposure_end_datetime,</t>
  </si>
  <si>
    <t xml:space="preserve">county,</t>
  </si>
  <si>
    <t xml:space="preserve">n3c_phenotype_version,</t>
  </si>
  <si>
    <t xml:space="preserve">nlp_date,</t>
  </si>
  <si>
    <t xml:space="preserve">sponsor_source_value,</t>
  </si>
  <si>
    <t xml:space="preserve">provider_source_value,</t>
  </si>
  <si>
    <t xml:space="preserve">device_source_value,</t>
  </si>
  <si>
    <t xml:space="preserve">location_source_value,</t>
  </si>
  <si>
    <t xml:space="preserve">vocabulary_version,</t>
  </si>
  <si>
    <t xml:space="preserve">visit_end_datetime,</t>
  </si>
  <si>
    <t xml:space="preserve">nlp_datetime,</t>
  </si>
  <si>
    <t xml:space="preserve">family_source_value,</t>
  </si>
  <si>
    <t xml:space="preserve">stop_reason,</t>
  </si>
  <si>
    <t xml:space="preserve">drug_exposure_start_datetime,</t>
  </si>
  <si>
    <t xml:space="preserve">mapped_version,</t>
  </si>
  <si>
    <t xml:space="preserve">term_exists,</t>
  </si>
  <si>
    <t xml:space="preserve">stop_reason_source_value,</t>
  </si>
  <si>
    <t xml:space="preserve">person_source_value,</t>
  </si>
  <si>
    <t xml:space="preserve">modifier_source_value,</t>
  </si>
  <si>
    <t xml:space="preserve">specialty_source_value,</t>
  </si>
  <si>
    <t xml:space="preserve">drug_source_value,</t>
  </si>
  <si>
    <t xml:space="preserve">datasetbuildversion,</t>
  </si>
  <si>
    <t xml:space="preserve">visit_start_datetime,</t>
  </si>
  <si>
    <t xml:space="preserve">note_source_value,</t>
  </si>
  <si>
    <t xml:space="preserve">qualifier_source_value,</t>
  </si>
  <si>
    <t xml:space="preserve">gender_source_value,</t>
  </si>
  <si>
    <t xml:space="preserve">unique_device_id,</t>
  </si>
  <si>
    <t xml:space="preserve">lot_number,</t>
  </si>
  <si>
    <t xml:space="preserve">releasenote,</t>
  </si>
  <si>
    <t xml:space="preserve">visit_source_value,</t>
  </si>
  <si>
    <t xml:space="preserve">procedure_source_value,</t>
  </si>
  <si>
    <t xml:space="preserve">condition_source_value,</t>
  </si>
  <si>
    <t xml:space="preserve">shift_date_yn,</t>
  </si>
  <si>
    <t xml:space="preserve">payer_source_concept_id,</t>
  </si>
  <si>
    <t xml:space="preserve">race_source_value,</t>
  </si>
  <si>
    <t xml:space="preserve">condition_status_source_value,</t>
  </si>
  <si>
    <t xml:space="preserve">plan_concept_id,</t>
  </si>
  <si>
    <t xml:space="preserve">ethnicity_source_value,</t>
  </si>
  <si>
    <t xml:space="preserve">specialty_source_concept_id,</t>
  </si>
  <si>
    <t xml:space="preserve">refills,</t>
  </si>
  <si>
    <t xml:space="preserve">plan_source_concept_id,</t>
  </si>
  <si>
    <t xml:space="preserve">modifier_concept_id,</t>
  </si>
  <si>
    <t xml:space="preserve">gender_source_concept_id,</t>
  </si>
  <si>
    <t xml:space="preserve">device_source_concept_id,</t>
  </si>
  <si>
    <t xml:space="preserve">route_source_value,</t>
  </si>
  <si>
    <t xml:space="preserve">sponsor_concept_id,</t>
  </si>
  <si>
    <t xml:space="preserve">procedure_source_concept_id,</t>
  </si>
  <si>
    <t xml:space="preserve">sig,</t>
  </si>
  <si>
    <t xml:space="preserve">sponsor_source_concept_id,</t>
  </si>
  <si>
    <t xml:space="preserve">has missing values</t>
  </si>
  <si>
    <t xml:space="preserve">stop_reason_concept_id,</t>
  </si>
  <si>
    <t xml:space="preserve">procedure_type_concept_name,</t>
  </si>
  <si>
    <t xml:space="preserve">specialty_source_concept_name,</t>
  </si>
  <si>
    <t xml:space="preserve">majority missing values</t>
  </si>
  <si>
    <t xml:space="preserve">device_source_concept_name,</t>
  </si>
  <si>
    <t xml:space="preserve">verbatim_end_date,</t>
  </si>
  <si>
    <t xml:space="preserve">stop_reason_source_concept_id,</t>
  </si>
  <si>
    <t xml:space="preserve">race_source_concept_id,</t>
  </si>
  <si>
    <t xml:space="preserve">modifier_concept_name,</t>
  </si>
  <si>
    <t xml:space="preserve">condition_source_concept_name,</t>
  </si>
  <si>
    <t xml:space="preserve">payer_concept_name,</t>
  </si>
  <si>
    <t xml:space="preserve">ethnicity_source_concept_id,</t>
  </si>
  <si>
    <t xml:space="preserve">payer_source_concept_name,</t>
  </si>
  <si>
    <t xml:space="preserve">measurement_source_concept_id,</t>
  </si>
  <si>
    <t xml:space="preserve">plan_concept_name,</t>
  </si>
  <si>
    <t xml:space="preserve">plan_source_concept_name,</t>
  </si>
  <si>
    <t xml:space="preserve">measurement_type_concept_name,</t>
  </si>
  <si>
    <t xml:space="preserve">sponsor_concept_name,</t>
  </si>
  <si>
    <t xml:space="preserve">gender_source_concept_name,</t>
  </si>
  <si>
    <t xml:space="preserve">route_concept_id,</t>
  </si>
  <si>
    <t xml:space="preserve">sponsor_source_concept_name,</t>
  </si>
  <si>
    <t xml:space="preserve">race_source_concept_name,</t>
  </si>
  <si>
    <t xml:space="preserve">stop_reason_concept_name,</t>
  </si>
  <si>
    <t xml:space="preserve">ethnicity_source_concept_name,</t>
  </si>
  <si>
    <t xml:space="preserve">stop_reason_source_concept_name</t>
  </si>
  <si>
    <t xml:space="preserve">measurement_source_concept_name,</t>
  </si>
  <si>
    <t xml:space="preserve">Data Set</t>
  </si>
  <si>
    <t xml:space="preserve">Rows X Columns</t>
  </si>
  <si>
    <t xml:space="preserve">%</t>
  </si>
  <si>
    <t xml:space="preserve">Training</t>
  </si>
  <si>
    <t xml:space="preserve">Testing</t>
  </si>
  <si>
    <t xml:space="preserve">8,367 X 8</t>
  </si>
  <si>
    <t xml:space="preserve">26 X 8</t>
  </si>
  <si>
    <t xml:space="preserve">2,484,521 X 8</t>
  </si>
  <si>
    <t xml:space="preserve">13,639 X 8</t>
  </si>
  <si>
    <t xml:space="preserve">6,316,765 X 21</t>
  </si>
  <si>
    <t xml:space="preserve">36,451 X 21</t>
  </si>
  <si>
    <t xml:space="preserve">1,286,673 X 8</t>
  </si>
  <si>
    <t xml:space="preserve">8,388 X 8</t>
  </si>
  <si>
    <t xml:space="preserve">422,167 X 19</t>
  </si>
  <si>
    <t xml:space="preserve">2,836 X 19</t>
  </si>
  <si>
    <t xml:space="preserve">2,090,455 X 9</t>
  </si>
  <si>
    <t xml:space="preserve">12,698 X 9</t>
  </si>
  <si>
    <t xml:space="preserve">13,611,559 X 28</t>
  </si>
  <si>
    <t xml:space="preserve">66,050 X 28</t>
  </si>
  <si>
    <t xml:space="preserve">25,142 X 9</t>
  </si>
  <si>
    <t xml:space="preserve">281 X 9</t>
  </si>
  <si>
    <t xml:space="preserve">57,675 X5</t>
  </si>
  <si>
    <t xml:space="preserve">300 X 2</t>
  </si>
  <si>
    <t xml:space="preserve">69 X 6</t>
  </si>
  <si>
    <t xml:space="preserve">300 X 13</t>
  </si>
  <si>
    <t xml:space="preserve">32,569,723 X 29</t>
  </si>
  <si>
    <t xml:space="preserve">198,151 X 30</t>
  </si>
  <si>
    <t xml:space="preserve">17,839,906 X 8</t>
  </si>
  <si>
    <t xml:space="preserve">112,243 X 8</t>
  </si>
  <si>
    <t xml:space="preserve">3,524,398 X 28</t>
  </si>
  <si>
    <t xml:space="preserve">19,430 X 26</t>
  </si>
  <si>
    <t xml:space="preserve">321,151 X 19</t>
  </si>
  <si>
    <t xml:space="preserve">2,710 X 19</t>
  </si>
  <si>
    <t xml:space="preserve">7,580,262 X 21</t>
  </si>
  <si>
    <t xml:space="preserve">60,486 X 21</t>
  </si>
  <si>
    <t xml:space="preserve">6,869,266 X 25</t>
  </si>
  <si>
    <t xml:space="preserve">43,355 X 25</t>
  </si>
  <si>
    <t xml:space="preserve">45,404 X 7</t>
  </si>
  <si>
    <t xml:space="preserve">234 X 7</t>
  </si>
  <si>
    <t xml:space="preserve">1,370,746 X 26</t>
  </si>
  <si>
    <t xml:space="preserve">6,029 X 26</t>
  </si>
  <si>
    <t xml:space="preserve">57,672 X 26</t>
  </si>
  <si>
    <t xml:space="preserve">300 X 26</t>
  </si>
  <si>
    <t xml:space="preserve">procedure_occurrence</t>
  </si>
  <si>
    <t xml:space="preserve">278,981 X 19</t>
  </si>
  <si>
    <t xml:space="preserve">14,645 X 19</t>
  </si>
  <si>
    <t xml:space="preserve">991,579 X 8</t>
  </si>
  <si>
    <t xml:space="preserve">5,247 X 8</t>
  </si>
  <si>
    <t xml:space="preserve">31,664 X 18</t>
  </si>
  <si>
    <t xml:space="preserve">477 X 18</t>
  </si>
  <si>
    <t xml:space="preserve">visit_occurrence</t>
  </si>
  <si>
    <t xml:space="preserve">350,934 X 23</t>
  </si>
  <si>
    <t xml:space="preserve">19,411 X 23</t>
  </si>
  <si>
    <t xml:space="preserve">Long COVID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</si>
</sst>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85BE"/>
        <bgColor rgb="FF808080"/>
      </patternFill>
    </fill>
    <fill>
      <patternFill patternType="solid">
        <fgColor rgb="FFFFF45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45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D85B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7" headerRowCount="1" totalsRowCount="0" totalsRowShown="0">
  <autoFilter ref="A1:C27"/>
  <tableColumns count="3">
    <tableColumn id="1" name="Censored Training Data"/>
    <tableColumn id="2" name="Columns"/>
    <tableColumn id="3" name="Rows"/>
  </tableColumns>
</table>
</file>

<file path=xl/tables/table2.xml><?xml version="1.0" encoding="utf-8"?>
<table xmlns="http://schemas.openxmlformats.org/spreadsheetml/2006/main" id="2" name="Table3" displayName="Table3" ref="D1:F21" headerRowCount="1" totalsRowCount="0" totalsRowShown="0">
  <autoFilter ref="D1:F21"/>
  <tableColumns count="3">
    <tableColumn id="1" name="Censored Testing Data"/>
    <tableColumn id="2" name="Column"/>
    <tableColumn id="3" name="Rows"/>
  </tableColumns>
</table>
</file>

<file path=xl/tables/table3.xml><?xml version="1.0" encoding="utf-8"?>
<table xmlns="http://schemas.openxmlformats.org/spreadsheetml/2006/main" id="3" name="Table4" displayName="Table4" ref="A28:C51" headerRowCount="1" totalsRowCount="0" totalsRowShown="0">
  <autoFilter ref="A28:C51"/>
  <tableColumns count="3">
    <tableColumn id="1" name="Uncensored Training Data"/>
    <tableColumn id="2" name="Columns"/>
    <tableColumn id="3" name="Row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" colorId="64" zoomScale="63" zoomScaleNormal="63" zoomScalePageLayoutView="100" workbookViewId="0">
      <selection pane="topLeft" activeCell="D26" activeCellId="1" sqref="A37:E61 D26"/>
    </sheetView>
  </sheetViews>
  <sheetFormatPr defaultRowHeight="14.4" zeroHeight="false" outlineLevelRow="0" outlineLevelCol="0"/>
  <cols>
    <col collapsed="false" customWidth="true" hidden="false" outlineLevel="0" max="1" min="1" style="1" width="24.36"/>
    <col collapsed="false" customWidth="true" hidden="false" outlineLevel="0" max="2" min="2" style="1" width="13.26"/>
    <col collapsed="false" customWidth="true" hidden="false" outlineLevel="0" max="3" min="3" style="1" width="9.52"/>
    <col collapsed="false" customWidth="true" hidden="false" outlineLevel="0" max="4" min="4" style="1" width="24.36"/>
    <col collapsed="false" customWidth="true" hidden="false" outlineLevel="0" max="5" min="5" style="1" width="9.1"/>
    <col collapsed="false" customWidth="true" hidden="false" outlineLevel="0" max="1025" min="6" style="1" width="8.84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</row>
    <row r="2" customFormat="false" ht="14.4" hidden="false" customHeight="false" outlineLevel="0" collapsed="false">
      <c r="A2" s="1" t="s">
        <v>5</v>
      </c>
      <c r="B2" s="1" t="n">
        <v>23</v>
      </c>
      <c r="C2" s="1" t="s">
        <v>6</v>
      </c>
      <c r="D2" s="1" t="s">
        <v>5</v>
      </c>
      <c r="E2" s="1" t="n">
        <v>23</v>
      </c>
      <c r="F2" s="1" t="s">
        <v>7</v>
      </c>
    </row>
    <row r="3" customFormat="false" ht="14.4" hidden="false" customHeight="false" outlineLevel="0" collapsed="false">
      <c r="A3" s="1" t="s">
        <v>8</v>
      </c>
      <c r="B3" s="1" t="n">
        <v>18</v>
      </c>
      <c r="C3" s="1" t="s">
        <v>9</v>
      </c>
      <c r="D3" s="1" t="s">
        <v>8</v>
      </c>
      <c r="E3" s="1" t="n">
        <v>18</v>
      </c>
      <c r="F3" s="1" t="n">
        <v>311</v>
      </c>
    </row>
    <row r="4" customFormat="false" ht="14.4" hidden="false" customHeight="false" outlineLevel="0" collapsed="false">
      <c r="A4" s="1" t="s">
        <v>10</v>
      </c>
      <c r="B4" s="1" t="n">
        <v>8</v>
      </c>
      <c r="C4" s="1" t="s">
        <v>11</v>
      </c>
      <c r="D4" s="1" t="s">
        <v>10</v>
      </c>
      <c r="E4" s="1" t="n">
        <v>8</v>
      </c>
      <c r="F4" s="1" t="s">
        <v>12</v>
      </c>
    </row>
    <row r="5" customFormat="false" ht="14.4" hidden="false" customHeight="false" outlineLevel="0" collapsed="false">
      <c r="A5" s="1" t="s">
        <v>13</v>
      </c>
      <c r="B5" s="1" t="n">
        <v>19</v>
      </c>
      <c r="C5" s="1" t="s">
        <v>14</v>
      </c>
      <c r="D5" s="1" t="s">
        <v>13</v>
      </c>
      <c r="E5" s="1" t="n">
        <v>19</v>
      </c>
      <c r="F5" s="1" t="s">
        <v>15</v>
      </c>
    </row>
    <row r="6" customFormat="false" ht="14.4" hidden="false" customHeight="false" outlineLevel="0" collapsed="false">
      <c r="A6" s="1" t="s">
        <v>16</v>
      </c>
      <c r="B6" s="1" t="n">
        <v>26</v>
      </c>
      <c r="C6" s="1" t="s">
        <v>17</v>
      </c>
      <c r="D6" s="1" t="s">
        <v>16</v>
      </c>
      <c r="E6" s="1" t="n">
        <v>26</v>
      </c>
      <c r="F6" s="1" t="n">
        <v>300</v>
      </c>
    </row>
    <row r="7" customFormat="false" ht="14.4" hidden="false" customHeight="false" outlineLevel="0" collapsed="false">
      <c r="A7" s="1" t="s">
        <v>18</v>
      </c>
      <c r="B7" s="1" t="n">
        <v>26</v>
      </c>
      <c r="C7" s="1" t="s">
        <v>19</v>
      </c>
      <c r="D7" s="1" t="s">
        <v>18</v>
      </c>
      <c r="E7" s="1" t="n">
        <v>26</v>
      </c>
      <c r="F7" s="1" t="s">
        <v>20</v>
      </c>
    </row>
    <row r="8" customFormat="false" ht="14.4" hidden="false" customHeight="false" outlineLevel="0" collapsed="false">
      <c r="A8" s="1" t="s">
        <v>21</v>
      </c>
      <c r="B8" s="1" t="n">
        <v>7</v>
      </c>
      <c r="C8" s="1" t="s">
        <v>22</v>
      </c>
      <c r="D8" s="1" t="s">
        <v>21</v>
      </c>
      <c r="E8" s="1" t="n">
        <v>7</v>
      </c>
      <c r="F8" s="1" t="n">
        <v>238</v>
      </c>
    </row>
    <row r="9" customFormat="false" ht="14.4" hidden="false" customHeight="false" outlineLevel="0" collapsed="false">
      <c r="A9" s="1" t="s">
        <v>23</v>
      </c>
      <c r="B9" s="1" t="n">
        <v>25</v>
      </c>
      <c r="C9" s="1" t="s">
        <v>24</v>
      </c>
      <c r="D9" s="1" t="s">
        <v>23</v>
      </c>
      <c r="E9" s="1" t="n">
        <v>25</v>
      </c>
      <c r="F9" s="1" t="s">
        <v>25</v>
      </c>
    </row>
    <row r="10" customFormat="false" ht="14.4" hidden="false" customHeight="false" outlineLevel="0" collapsed="false">
      <c r="A10" s="1" t="s">
        <v>26</v>
      </c>
      <c r="B10" s="1" t="n">
        <v>26</v>
      </c>
      <c r="C10" s="1" t="s">
        <v>6</v>
      </c>
      <c r="D10" s="1" t="s">
        <v>26</v>
      </c>
      <c r="E10" s="1" t="n">
        <v>26</v>
      </c>
      <c r="F10" s="1" t="s">
        <v>7</v>
      </c>
    </row>
    <row r="11" customFormat="false" ht="14.4" hidden="false" customHeight="false" outlineLevel="0" collapsed="false">
      <c r="A11" s="1" t="s">
        <v>27</v>
      </c>
      <c r="B11" s="1" t="n">
        <v>8</v>
      </c>
      <c r="C11" s="1" t="s">
        <v>28</v>
      </c>
      <c r="D11" s="1" t="s">
        <v>27</v>
      </c>
      <c r="E11" s="1" t="n">
        <v>8</v>
      </c>
      <c r="F11" s="1" t="s">
        <v>29</v>
      </c>
    </row>
    <row r="12" customFormat="false" ht="14.4" hidden="false" customHeight="false" outlineLevel="0" collapsed="false">
      <c r="A12" s="1" t="s">
        <v>30</v>
      </c>
      <c r="B12" s="1" t="n">
        <v>19</v>
      </c>
      <c r="C12" s="1" t="s">
        <v>31</v>
      </c>
      <c r="D12" s="1" t="s">
        <v>32</v>
      </c>
      <c r="E12" s="1" t="n">
        <v>30</v>
      </c>
      <c r="F12" s="1" t="s">
        <v>33</v>
      </c>
    </row>
    <row r="13" customFormat="false" ht="14.4" hidden="false" customHeight="false" outlineLevel="0" collapsed="false">
      <c r="A13" s="1" t="s">
        <v>34</v>
      </c>
      <c r="B13" s="1" t="n">
        <v>21</v>
      </c>
      <c r="C13" s="1" t="s">
        <v>35</v>
      </c>
      <c r="D13" s="1" t="s">
        <v>36</v>
      </c>
      <c r="E13" s="1" t="n">
        <v>13</v>
      </c>
      <c r="F13" s="1" t="n">
        <v>300</v>
      </c>
    </row>
    <row r="14" customFormat="false" ht="14.4" hidden="false" customHeight="false" outlineLevel="0" collapsed="false">
      <c r="A14" s="1" t="s">
        <v>32</v>
      </c>
      <c r="B14" s="1" t="n">
        <v>30</v>
      </c>
      <c r="C14" s="1" t="s">
        <v>37</v>
      </c>
      <c r="D14" s="1" t="s">
        <v>38</v>
      </c>
      <c r="E14" s="1" t="n">
        <v>9</v>
      </c>
      <c r="F14" s="1" t="n">
        <v>273</v>
      </c>
    </row>
    <row r="15" customFormat="false" ht="14.4" hidden="false" customHeight="false" outlineLevel="0" collapsed="false">
      <c r="A15" s="1" t="s">
        <v>36</v>
      </c>
      <c r="B15" s="1" t="n">
        <v>13</v>
      </c>
      <c r="C15" s="1" t="n">
        <v>69</v>
      </c>
      <c r="D15" s="1" t="s">
        <v>39</v>
      </c>
      <c r="E15" s="1" t="n">
        <v>28</v>
      </c>
      <c r="F15" s="1" t="s">
        <v>40</v>
      </c>
    </row>
    <row r="16" customFormat="false" ht="14.4" hidden="false" customHeight="false" outlineLevel="0" collapsed="false">
      <c r="A16" s="1" t="s">
        <v>38</v>
      </c>
      <c r="B16" s="1" t="n">
        <v>9</v>
      </c>
      <c r="C16" s="1" t="s">
        <v>41</v>
      </c>
      <c r="D16" s="1" t="s">
        <v>42</v>
      </c>
      <c r="E16" s="1" t="n">
        <v>9</v>
      </c>
      <c r="F16" s="1" t="s">
        <v>43</v>
      </c>
    </row>
    <row r="17" customFormat="false" ht="14.4" hidden="false" customHeight="false" outlineLevel="0" collapsed="false">
      <c r="A17" s="1" t="s">
        <v>44</v>
      </c>
      <c r="B17" s="1" t="n">
        <v>5</v>
      </c>
      <c r="C17" s="1" t="s">
        <v>17</v>
      </c>
      <c r="D17" s="1" t="s">
        <v>45</v>
      </c>
      <c r="E17" s="1" t="n">
        <v>19</v>
      </c>
      <c r="F17" s="1" t="s">
        <v>46</v>
      </c>
    </row>
    <row r="18" customFormat="false" ht="14.4" hidden="false" customHeight="false" outlineLevel="0" collapsed="false">
      <c r="A18" s="1" t="s">
        <v>39</v>
      </c>
      <c r="B18" s="1" t="n">
        <v>28</v>
      </c>
      <c r="C18" s="1" t="s">
        <v>47</v>
      </c>
      <c r="D18" s="1" t="s">
        <v>48</v>
      </c>
      <c r="E18" s="1" t="n">
        <v>8</v>
      </c>
      <c r="F18" s="1" t="s">
        <v>49</v>
      </c>
    </row>
    <row r="19" customFormat="false" ht="14.4" hidden="false" customHeight="false" outlineLevel="0" collapsed="false">
      <c r="A19" s="1" t="s">
        <v>42</v>
      </c>
      <c r="B19" s="1" t="n">
        <v>9</v>
      </c>
      <c r="C19" s="1" t="s">
        <v>50</v>
      </c>
      <c r="D19" s="1" t="s">
        <v>51</v>
      </c>
      <c r="E19" s="1" t="n">
        <v>21</v>
      </c>
      <c r="F19" s="1" t="s">
        <v>52</v>
      </c>
    </row>
    <row r="20" customFormat="false" ht="14.4" hidden="false" customHeight="false" outlineLevel="0" collapsed="false">
      <c r="A20" s="1" t="s">
        <v>45</v>
      </c>
      <c r="B20" s="1" t="n">
        <v>19</v>
      </c>
      <c r="C20" s="1" t="s">
        <v>53</v>
      </c>
      <c r="D20" s="1" t="s">
        <v>54</v>
      </c>
      <c r="E20" s="1" t="n">
        <v>8</v>
      </c>
      <c r="F20" s="1" t="s">
        <v>55</v>
      </c>
    </row>
    <row r="21" customFormat="false" ht="14.4" hidden="false" customHeight="false" outlineLevel="0" collapsed="false">
      <c r="A21" s="1" t="s">
        <v>48</v>
      </c>
      <c r="B21" s="1" t="n">
        <v>8</v>
      </c>
      <c r="C21" s="1" t="s">
        <v>56</v>
      </c>
      <c r="D21" s="1" t="s">
        <v>57</v>
      </c>
      <c r="E21" s="1" t="n">
        <v>8</v>
      </c>
      <c r="F21" s="1" t="n">
        <v>20</v>
      </c>
    </row>
    <row r="22" customFormat="false" ht="14.4" hidden="false" customHeight="false" outlineLevel="0" collapsed="false">
      <c r="A22" s="1" t="s">
        <v>51</v>
      </c>
      <c r="B22" s="1" t="n">
        <v>21</v>
      </c>
      <c r="C22" s="1" t="s">
        <v>58</v>
      </c>
      <c r="D22" s="1" t="s">
        <v>59</v>
      </c>
    </row>
    <row r="23" customFormat="false" ht="14.4" hidden="false" customHeight="false" outlineLevel="0" collapsed="false">
      <c r="A23" s="1" t="s">
        <v>54</v>
      </c>
      <c r="B23" s="1" t="n">
        <v>8</v>
      </c>
      <c r="C23" s="1" t="s">
        <v>60</v>
      </c>
      <c r="D23" s="1" t="n">
        <v>20</v>
      </c>
    </row>
    <row r="24" customFormat="false" ht="14.4" hidden="false" customHeight="false" outlineLevel="0" collapsed="false">
      <c r="A24" s="1" t="s">
        <v>57</v>
      </c>
      <c r="B24" s="1" t="n">
        <v>8</v>
      </c>
      <c r="C24" s="1" t="s">
        <v>61</v>
      </c>
    </row>
    <row r="26" customFormat="false" ht="14.4" hidden="false" customHeight="false" outlineLevel="0" collapsed="false">
      <c r="A26" s="1" t="s">
        <v>59</v>
      </c>
    </row>
    <row r="27" customFormat="false" ht="14.4" hidden="false" customHeight="false" outlineLevel="0" collapsed="false">
      <c r="A27" s="1" t="n">
        <v>23</v>
      </c>
    </row>
    <row r="28" customFormat="false" ht="14.4" hidden="false" customHeight="false" outlineLevel="0" collapsed="false">
      <c r="A28" s="2" t="s">
        <v>62</v>
      </c>
      <c r="B28" s="2" t="s">
        <v>1</v>
      </c>
      <c r="C28" s="2" t="s">
        <v>2</v>
      </c>
    </row>
    <row r="29" customFormat="false" ht="14.4" hidden="false" customHeight="false" outlineLevel="0" collapsed="false">
      <c r="A29" s="1" t="s">
        <v>62</v>
      </c>
    </row>
    <row r="30" customFormat="false" ht="14.4" hidden="false" customHeight="false" outlineLevel="0" collapsed="false">
      <c r="A30" s="1" t="s">
        <v>57</v>
      </c>
      <c r="B30" s="1" t="n">
        <v>8</v>
      </c>
      <c r="C30" s="1" t="s">
        <v>63</v>
      </c>
    </row>
    <row r="31" customFormat="false" ht="14.4" hidden="false" customHeight="false" outlineLevel="0" collapsed="false">
      <c r="A31" s="1" t="s">
        <v>54</v>
      </c>
      <c r="B31" s="1" t="n">
        <v>8</v>
      </c>
      <c r="C31" s="1" t="s">
        <v>64</v>
      </c>
    </row>
    <row r="32" customFormat="false" ht="14.4" hidden="false" customHeight="false" outlineLevel="0" collapsed="false">
      <c r="A32" s="1" t="s">
        <v>51</v>
      </c>
      <c r="B32" s="1" t="n">
        <v>21</v>
      </c>
      <c r="C32" s="1" t="s">
        <v>65</v>
      </c>
    </row>
    <row r="33" customFormat="false" ht="14.4" hidden="false" customHeight="false" outlineLevel="0" collapsed="false">
      <c r="A33" s="1" t="s">
        <v>48</v>
      </c>
      <c r="B33" s="1" t="n">
        <v>8</v>
      </c>
      <c r="C33" s="1" t="s">
        <v>66</v>
      </c>
    </row>
    <row r="34" customFormat="false" ht="14.4" hidden="false" customHeight="false" outlineLevel="0" collapsed="false">
      <c r="A34" s="1" t="s">
        <v>67</v>
      </c>
      <c r="B34" s="1" t="n">
        <v>11</v>
      </c>
      <c r="C34" s="1" t="n">
        <v>597</v>
      </c>
    </row>
    <row r="35" customFormat="false" ht="14.4" hidden="false" customHeight="false" outlineLevel="0" collapsed="false">
      <c r="A35" s="1" t="s">
        <v>45</v>
      </c>
      <c r="B35" s="1" t="n">
        <v>19</v>
      </c>
      <c r="C35" s="1" t="s">
        <v>68</v>
      </c>
    </row>
    <row r="36" customFormat="false" ht="14.4" hidden="false" customHeight="false" outlineLevel="0" collapsed="false">
      <c r="A36" s="1" t="s">
        <v>42</v>
      </c>
      <c r="B36" s="1" t="n">
        <v>9</v>
      </c>
      <c r="C36" s="1" t="s">
        <v>69</v>
      </c>
    </row>
    <row r="37" customFormat="false" ht="14.4" hidden="false" customHeight="false" outlineLevel="0" collapsed="false">
      <c r="A37" s="1" t="s">
        <v>39</v>
      </c>
      <c r="B37" s="1" t="n">
        <v>28</v>
      </c>
      <c r="C37" s="1" t="s">
        <v>70</v>
      </c>
    </row>
    <row r="38" customFormat="false" ht="14.4" hidden="false" customHeight="false" outlineLevel="0" collapsed="false">
      <c r="A38" s="1" t="s">
        <v>38</v>
      </c>
      <c r="B38" s="1" t="n">
        <v>9</v>
      </c>
      <c r="C38" s="1" t="s">
        <v>71</v>
      </c>
    </row>
    <row r="39" customFormat="false" ht="14.4" hidden="false" customHeight="false" outlineLevel="0" collapsed="false">
      <c r="A39" s="1" t="s">
        <v>36</v>
      </c>
      <c r="B39" s="1" t="n">
        <v>13</v>
      </c>
      <c r="C39" s="1" t="n">
        <v>69</v>
      </c>
    </row>
    <row r="40" customFormat="false" ht="14.4" hidden="false" customHeight="false" outlineLevel="0" collapsed="false">
      <c r="A40" s="1" t="s">
        <v>32</v>
      </c>
      <c r="B40" s="1" t="n">
        <v>30</v>
      </c>
      <c r="C40" s="1" t="s">
        <v>72</v>
      </c>
    </row>
    <row r="41" customFormat="false" ht="14.4" hidden="false" customHeight="false" outlineLevel="0" collapsed="false">
      <c r="A41" s="1" t="s">
        <v>73</v>
      </c>
      <c r="B41" s="1" t="n">
        <v>8</v>
      </c>
      <c r="C41" s="1" t="s">
        <v>74</v>
      </c>
    </row>
    <row r="42" customFormat="false" ht="14.4" hidden="false" customHeight="false" outlineLevel="0" collapsed="false">
      <c r="A42" s="1" t="s">
        <v>30</v>
      </c>
      <c r="B42" s="1" t="n">
        <v>19</v>
      </c>
      <c r="C42" s="1" t="s">
        <v>75</v>
      </c>
    </row>
    <row r="43" customFormat="false" ht="14.4" hidden="false" customHeight="false" outlineLevel="0" collapsed="false">
      <c r="A43" s="1" t="s">
        <v>34</v>
      </c>
      <c r="B43" s="1" t="n">
        <v>21</v>
      </c>
      <c r="C43" s="1" t="s">
        <v>76</v>
      </c>
    </row>
    <row r="44" customFormat="false" ht="14.4" hidden="false" customHeight="false" outlineLevel="0" collapsed="false">
      <c r="A44" s="1" t="s">
        <v>23</v>
      </c>
      <c r="B44" s="1" t="n">
        <v>25</v>
      </c>
      <c r="C44" s="1" t="s">
        <v>77</v>
      </c>
    </row>
    <row r="45" customFormat="false" ht="14.4" hidden="false" customHeight="false" outlineLevel="0" collapsed="false">
      <c r="A45" s="1" t="s">
        <v>21</v>
      </c>
      <c r="B45" s="1" t="n">
        <v>7</v>
      </c>
      <c r="C45" s="1" t="s">
        <v>78</v>
      </c>
    </row>
    <row r="46" customFormat="false" ht="14.4" hidden="false" customHeight="false" outlineLevel="0" collapsed="false">
      <c r="A46" s="1" t="s">
        <v>18</v>
      </c>
      <c r="B46" s="1" t="n">
        <v>26</v>
      </c>
      <c r="C46" s="1" t="s">
        <v>79</v>
      </c>
    </row>
    <row r="47" customFormat="false" ht="14.4" hidden="false" customHeight="false" outlineLevel="0" collapsed="false">
      <c r="A47" s="1" t="s">
        <v>16</v>
      </c>
      <c r="B47" s="1" t="n">
        <v>26</v>
      </c>
      <c r="C47" s="1" t="s">
        <v>80</v>
      </c>
    </row>
    <row r="48" customFormat="false" ht="14.4" hidden="false" customHeight="false" outlineLevel="0" collapsed="false">
      <c r="A48" s="1" t="s">
        <v>13</v>
      </c>
      <c r="B48" s="1" t="n">
        <v>19</v>
      </c>
      <c r="C48" s="1" t="s">
        <v>81</v>
      </c>
    </row>
    <row r="49" customFormat="false" ht="14.4" hidden="false" customHeight="false" outlineLevel="0" collapsed="false">
      <c r="A49" s="1" t="s">
        <v>82</v>
      </c>
      <c r="B49" s="1" t="n">
        <v>8</v>
      </c>
      <c r="C49" s="1" t="s">
        <v>83</v>
      </c>
    </row>
    <row r="50" customFormat="false" ht="14.4" hidden="false" customHeight="false" outlineLevel="0" collapsed="false">
      <c r="A50" s="1" t="s">
        <v>84</v>
      </c>
      <c r="B50" s="1" t="n">
        <v>18</v>
      </c>
      <c r="C50" s="1" t="s">
        <v>85</v>
      </c>
    </row>
    <row r="51" customFormat="false" ht="14.4" hidden="false" customHeight="false" outlineLevel="0" collapsed="false">
      <c r="A51" s="1" t="s">
        <v>5</v>
      </c>
      <c r="B51" s="1" t="n">
        <v>23</v>
      </c>
      <c r="C51" s="1" t="s">
        <v>86</v>
      </c>
    </row>
    <row r="52" customFormat="false" ht="14.4" hidden="false" customHeight="false" outlineLevel="0" collapsed="false">
      <c r="A52" s="1" t="s">
        <v>59</v>
      </c>
    </row>
    <row r="53" customFormat="false" ht="14.4" hidden="false" customHeight="false" outlineLevel="0" collapsed="false">
      <c r="A53" s="1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A37:E61 A5"/>
    </sheetView>
  </sheetViews>
  <sheetFormatPr defaultRowHeight="14.4" zeroHeight="false" outlineLevelRow="0" outlineLevelCol="0"/>
  <cols>
    <col collapsed="false" customWidth="true" hidden="false" outlineLevel="0" max="1" min="1" style="0" width="27.94"/>
    <col collapsed="false" customWidth="true" hidden="false" outlineLevel="0" max="2" min="2" style="0" width="25.16"/>
    <col collapsed="false" customWidth="true" hidden="false" outlineLevel="0" max="3" min="3" style="0" width="28.69"/>
    <col collapsed="false" customWidth="true" hidden="false" outlineLevel="0" max="4" min="4" style="0" width="21.94"/>
    <col collapsed="false" customWidth="true" hidden="false" outlineLevel="0" max="5" min="5" style="0" width="25.16"/>
    <col collapsed="false" customWidth="true" hidden="false" outlineLevel="0" max="6" min="6" style="0" width="20"/>
    <col collapsed="false" customWidth="true" hidden="false" outlineLevel="0" max="7" min="7" style="0" width="25.27"/>
    <col collapsed="false" customWidth="true" hidden="false" outlineLevel="0" max="8" min="8" style="0" width="18.2"/>
    <col collapsed="false" customWidth="true" hidden="false" outlineLevel="0" max="9" min="9" style="0" width="18.42"/>
    <col collapsed="false" customWidth="true" hidden="false" outlineLevel="0" max="10" min="10" style="0" width="39.06"/>
    <col collapsed="false" customWidth="true" hidden="false" outlineLevel="0" max="11" min="11" style="0" width="24.05"/>
    <col collapsed="false" customWidth="true" hidden="false" outlineLevel="0" max="12" min="12" style="0" width="29.47"/>
    <col collapsed="false" customWidth="true" hidden="false" outlineLevel="0" max="13" min="13" style="0" width="30.58"/>
    <col collapsed="false" customWidth="true" hidden="false" outlineLevel="0" max="14" min="14" style="0" width="27.16"/>
    <col collapsed="false" customWidth="true" hidden="false" outlineLevel="0" max="15" min="15" style="0" width="26.58"/>
    <col collapsed="false" customWidth="true" hidden="false" outlineLevel="0" max="16" min="16" style="0" width="22.21"/>
    <col collapsed="false" customWidth="true" hidden="false" outlineLevel="0" max="17" min="17" style="0" width="24.84"/>
    <col collapsed="false" customWidth="true" hidden="false" outlineLevel="0" max="18" min="18" style="0" width="22.73"/>
    <col collapsed="false" customWidth="true" hidden="false" outlineLevel="0" max="19" min="19" style="0" width="22.31"/>
    <col collapsed="false" customWidth="true" hidden="false" outlineLevel="0" max="20" min="20" style="0" width="26.94"/>
    <col collapsed="false" customWidth="true" hidden="false" outlineLevel="0" max="1025" min="21" style="0" width="9.15"/>
  </cols>
  <sheetData>
    <row r="1" customFormat="false" ht="14.4" hidden="false" customHeight="false" outlineLevel="0" collapsed="false">
      <c r="A1" s="3" t="s">
        <v>87</v>
      </c>
      <c r="B1" s="3" t="s">
        <v>88</v>
      </c>
      <c r="C1" s="3" t="s">
        <v>89</v>
      </c>
      <c r="D1" s="3" t="s">
        <v>90</v>
      </c>
      <c r="E1" s="3" t="s">
        <v>91</v>
      </c>
      <c r="F1" s="0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4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</row>
    <row r="2" customFormat="false" ht="14.4" hidden="false" customHeight="false" outlineLevel="0" collapsed="false">
      <c r="A2" s="5" t="s">
        <v>107</v>
      </c>
      <c r="B2" s="5" t="s">
        <v>54</v>
      </c>
      <c r="C2" s="5" t="s">
        <v>51</v>
      </c>
      <c r="D2" s="5" t="s">
        <v>108</v>
      </c>
      <c r="E2" s="5" t="s">
        <v>109</v>
      </c>
      <c r="F2" s="5" t="s">
        <v>42</v>
      </c>
      <c r="G2" s="5" t="s">
        <v>39</v>
      </c>
      <c r="H2" s="5" t="s">
        <v>38</v>
      </c>
      <c r="I2" s="5" t="s">
        <v>110</v>
      </c>
      <c r="J2" s="5" t="s">
        <v>32</v>
      </c>
      <c r="K2" s="5" t="s">
        <v>111</v>
      </c>
      <c r="L2" s="5" t="s">
        <v>112</v>
      </c>
      <c r="M2" s="5" t="s">
        <v>23</v>
      </c>
      <c r="N2" s="5" t="s">
        <v>21</v>
      </c>
      <c r="O2" s="5" t="s">
        <v>18</v>
      </c>
      <c r="P2" s="5" t="s">
        <v>16</v>
      </c>
      <c r="Q2" s="5" t="s">
        <v>13</v>
      </c>
      <c r="R2" s="5" t="s">
        <v>113</v>
      </c>
      <c r="S2" s="5" t="s">
        <v>8</v>
      </c>
      <c r="T2" s="5" t="s">
        <v>5</v>
      </c>
    </row>
    <row r="3" customFormat="false" ht="14.4" hidden="false" customHeight="false" outlineLevel="0" collapsed="false">
      <c r="R3" s="5"/>
      <c r="S3" s="5"/>
    </row>
    <row r="4" customFormat="false" ht="14.4" hidden="false" customHeight="false" outlineLevel="0" collapsed="false">
      <c r="A4" s="0" t="s">
        <v>114</v>
      </c>
      <c r="B4" s="0" t="s">
        <v>115</v>
      </c>
      <c r="C4" s="0" t="s">
        <v>115</v>
      </c>
      <c r="D4" s="0" t="s">
        <v>115</v>
      </c>
      <c r="E4" s="0" t="s">
        <v>115</v>
      </c>
      <c r="F4" s="0" t="s">
        <v>115</v>
      </c>
      <c r="G4" s="0" t="s">
        <v>115</v>
      </c>
      <c r="H4" s="0" t="s">
        <v>116</v>
      </c>
      <c r="I4" s="0" t="s">
        <v>117</v>
      </c>
      <c r="J4" s="0" t="s">
        <v>115</v>
      </c>
      <c r="K4" s="0" t="s">
        <v>115</v>
      </c>
      <c r="L4" s="0" t="s">
        <v>115</v>
      </c>
      <c r="M4" s="0" t="s">
        <v>115</v>
      </c>
      <c r="N4" s="0" t="s">
        <v>115</v>
      </c>
      <c r="O4" s="0" t="s">
        <v>115</v>
      </c>
      <c r="P4" s="0" t="s">
        <v>115</v>
      </c>
      <c r="Q4" s="0" t="s">
        <v>115</v>
      </c>
      <c r="R4" s="0" t="s">
        <v>115</v>
      </c>
      <c r="S4" s="0" t="s">
        <v>118</v>
      </c>
      <c r="T4" s="0" t="s">
        <v>115</v>
      </c>
    </row>
    <row r="5" customFormat="false" ht="14.4" hidden="false" customHeight="false" outlineLevel="0" collapsed="false">
      <c r="A5" s="0" t="s">
        <v>117</v>
      </c>
      <c r="B5" s="0" t="s">
        <v>119</v>
      </c>
      <c r="C5" s="0" t="s">
        <v>120</v>
      </c>
      <c r="D5" s="0" t="s">
        <v>120</v>
      </c>
      <c r="E5" s="0" t="s">
        <v>121</v>
      </c>
      <c r="F5" s="0" t="s">
        <v>122</v>
      </c>
      <c r="G5" s="0" t="s">
        <v>123</v>
      </c>
      <c r="H5" s="0" t="s">
        <v>124</v>
      </c>
      <c r="I5" s="0" t="s">
        <v>125</v>
      </c>
      <c r="J5" s="0" t="s">
        <v>126</v>
      </c>
      <c r="K5" s="0" t="s">
        <v>126</v>
      </c>
      <c r="L5" s="0" t="s">
        <v>127</v>
      </c>
      <c r="M5" s="0" t="s">
        <v>128</v>
      </c>
      <c r="N5" s="0" t="s">
        <v>129</v>
      </c>
      <c r="O5" s="0" t="s">
        <v>130</v>
      </c>
      <c r="P5" s="0" t="s">
        <v>131</v>
      </c>
      <c r="Q5" s="0" t="s">
        <v>132</v>
      </c>
      <c r="R5" s="0" t="s">
        <v>132</v>
      </c>
      <c r="S5" s="0" t="s">
        <v>114</v>
      </c>
      <c r="T5" s="0" t="s">
        <v>127</v>
      </c>
    </row>
    <row r="6" customFormat="false" ht="14.4" hidden="false" customHeight="false" outlineLevel="0" collapsed="false">
      <c r="A6" s="0" t="s">
        <v>133</v>
      </c>
      <c r="B6" s="0" t="s">
        <v>134</v>
      </c>
      <c r="C6" s="0" t="s">
        <v>135</v>
      </c>
      <c r="D6" s="0" t="s">
        <v>117</v>
      </c>
      <c r="E6" s="0" t="s">
        <v>117</v>
      </c>
      <c r="F6" s="0" t="s">
        <v>117</v>
      </c>
      <c r="G6" s="0" t="s">
        <v>117</v>
      </c>
      <c r="H6" s="0" t="s">
        <v>136</v>
      </c>
      <c r="I6" s="0" t="s">
        <v>137</v>
      </c>
      <c r="J6" s="0" t="s">
        <v>138</v>
      </c>
      <c r="K6" s="0" t="s">
        <v>117</v>
      </c>
      <c r="L6" s="0" t="s">
        <v>114</v>
      </c>
      <c r="M6" s="0" t="s">
        <v>139</v>
      </c>
      <c r="N6" s="0" t="s">
        <v>117</v>
      </c>
      <c r="O6" s="0" t="s">
        <v>140</v>
      </c>
      <c r="P6" s="0" t="s">
        <v>141</v>
      </c>
      <c r="Q6" s="0" t="s">
        <v>142</v>
      </c>
      <c r="R6" s="0" t="s">
        <v>117</v>
      </c>
      <c r="S6" s="0" t="s">
        <v>117</v>
      </c>
      <c r="T6" s="0" t="s">
        <v>114</v>
      </c>
    </row>
    <row r="7" customFormat="false" ht="14.4" hidden="false" customHeight="false" outlineLevel="0" collapsed="false">
      <c r="A7" s="0" t="s">
        <v>143</v>
      </c>
      <c r="B7" s="0" t="s">
        <v>144</v>
      </c>
      <c r="C7" s="0" t="s">
        <v>145</v>
      </c>
      <c r="D7" s="0" t="s">
        <v>145</v>
      </c>
      <c r="E7" s="0" t="s">
        <v>146</v>
      </c>
      <c r="F7" s="0" t="s">
        <v>147</v>
      </c>
      <c r="G7" s="0" t="s">
        <v>148</v>
      </c>
      <c r="H7" s="0" t="s">
        <v>149</v>
      </c>
      <c r="I7" s="0" t="s">
        <v>150</v>
      </c>
      <c r="J7" s="0" t="s">
        <v>151</v>
      </c>
      <c r="K7" s="0" t="s">
        <v>138</v>
      </c>
      <c r="L7" s="0" t="s">
        <v>117</v>
      </c>
      <c r="M7" s="0" t="s">
        <v>151</v>
      </c>
      <c r="N7" s="0" t="s">
        <v>152</v>
      </c>
      <c r="O7" s="0" t="s">
        <v>153</v>
      </c>
      <c r="P7" s="0" t="s">
        <v>116</v>
      </c>
      <c r="Q7" s="0" t="s">
        <v>154</v>
      </c>
      <c r="R7" s="0" t="s">
        <v>142</v>
      </c>
      <c r="S7" s="0" t="s">
        <v>155</v>
      </c>
      <c r="T7" s="0" t="s">
        <v>117</v>
      </c>
    </row>
    <row r="8" customFormat="false" ht="14.4" hidden="false" customHeight="false" outlineLevel="0" collapsed="false">
      <c r="B8" s="0" t="s">
        <v>156</v>
      </c>
      <c r="C8" s="0" t="s">
        <v>117</v>
      </c>
      <c r="D8" s="0" t="s">
        <v>127</v>
      </c>
      <c r="E8" s="0" t="s">
        <v>157</v>
      </c>
      <c r="F8" s="0" t="s">
        <v>158</v>
      </c>
      <c r="G8" s="0" t="s">
        <v>159</v>
      </c>
      <c r="I8" s="0" t="s">
        <v>160</v>
      </c>
      <c r="J8" s="0" t="s">
        <v>161</v>
      </c>
      <c r="K8" s="0" t="s">
        <v>127</v>
      </c>
      <c r="L8" s="0" t="s">
        <v>162</v>
      </c>
      <c r="M8" s="0" t="s">
        <v>118</v>
      </c>
      <c r="N8" s="0" t="s">
        <v>163</v>
      </c>
      <c r="O8" s="0" t="s">
        <v>164</v>
      </c>
      <c r="P8" s="0" t="s">
        <v>118</v>
      </c>
      <c r="Q8" s="0" t="s">
        <v>118</v>
      </c>
      <c r="R8" s="0" t="s">
        <v>127</v>
      </c>
      <c r="S8" s="0" t="s">
        <v>165</v>
      </c>
      <c r="T8" s="0" t="s">
        <v>162</v>
      </c>
    </row>
    <row r="9" customFormat="false" ht="14.4" hidden="false" customHeight="false" outlineLevel="0" collapsed="false">
      <c r="B9" s="0" t="s">
        <v>117</v>
      </c>
      <c r="C9" s="0" t="s">
        <v>118</v>
      </c>
      <c r="D9" s="0" t="s">
        <v>166</v>
      </c>
      <c r="E9" s="0" t="s">
        <v>118</v>
      </c>
      <c r="F9" s="0" t="s">
        <v>167</v>
      </c>
      <c r="G9" s="0" t="s">
        <v>118</v>
      </c>
      <c r="J9" s="0" t="s">
        <v>168</v>
      </c>
      <c r="K9" s="0" t="s">
        <v>166</v>
      </c>
      <c r="L9" s="0" t="s">
        <v>118</v>
      </c>
      <c r="M9" s="0" t="s">
        <v>127</v>
      </c>
      <c r="N9" s="0" t="s">
        <v>169</v>
      </c>
      <c r="O9" s="0" t="s">
        <v>117</v>
      </c>
      <c r="P9" s="0" t="s">
        <v>114</v>
      </c>
      <c r="Q9" s="0" t="s">
        <v>127</v>
      </c>
      <c r="R9" s="0" t="s">
        <v>166</v>
      </c>
      <c r="S9" s="0" t="s">
        <v>170</v>
      </c>
      <c r="T9" s="0" t="s">
        <v>118</v>
      </c>
    </row>
    <row r="10" customFormat="false" ht="14.4" hidden="false" customHeight="false" outlineLevel="0" collapsed="false">
      <c r="B10" s="0" t="s">
        <v>171</v>
      </c>
      <c r="C10" s="0" t="s">
        <v>127</v>
      </c>
      <c r="D10" s="0" t="s">
        <v>172</v>
      </c>
      <c r="E10" s="0" t="s">
        <v>154</v>
      </c>
      <c r="F10" s="0" t="s">
        <v>173</v>
      </c>
      <c r="G10" s="0" t="s">
        <v>127</v>
      </c>
      <c r="J10" s="0" t="s">
        <v>174</v>
      </c>
      <c r="K10" s="0" t="s">
        <v>172</v>
      </c>
      <c r="L10" s="0" t="s">
        <v>175</v>
      </c>
      <c r="M10" s="0" t="s">
        <v>174</v>
      </c>
      <c r="N10" s="0" t="s">
        <v>176</v>
      </c>
      <c r="O10" s="0" t="s">
        <v>177</v>
      </c>
      <c r="P10" s="0" t="s">
        <v>117</v>
      </c>
      <c r="Q10" s="0" t="s">
        <v>117</v>
      </c>
      <c r="R10" s="0" t="s">
        <v>172</v>
      </c>
      <c r="S10" s="0" t="s">
        <v>178</v>
      </c>
      <c r="T10" s="0" t="s">
        <v>175</v>
      </c>
    </row>
    <row r="11" customFormat="false" ht="14.4" hidden="false" customHeight="false" outlineLevel="0" collapsed="false">
      <c r="B11" s="0" t="s">
        <v>179</v>
      </c>
      <c r="C11" s="0" t="s">
        <v>171</v>
      </c>
      <c r="D11" s="0" t="s">
        <v>180</v>
      </c>
      <c r="E11" s="0" t="s">
        <v>181</v>
      </c>
      <c r="F11" s="0" t="s">
        <v>182</v>
      </c>
      <c r="G11" s="0" t="s">
        <v>182</v>
      </c>
      <c r="J11" s="0" t="s">
        <v>118</v>
      </c>
      <c r="K11" s="0" t="s">
        <v>180</v>
      </c>
      <c r="L11" s="0" t="s">
        <v>183</v>
      </c>
      <c r="M11" s="0" t="s">
        <v>117</v>
      </c>
      <c r="O11" s="0" t="s">
        <v>184</v>
      </c>
      <c r="P11" s="0" t="s">
        <v>165</v>
      </c>
      <c r="Q11" s="0" t="s">
        <v>185</v>
      </c>
      <c r="R11" s="0" t="s">
        <v>180</v>
      </c>
      <c r="T11" s="0" t="s">
        <v>183</v>
      </c>
    </row>
    <row r="12" customFormat="false" ht="14.4" hidden="false" customHeight="false" outlineLevel="0" collapsed="false">
      <c r="C12" s="0" t="s">
        <v>186</v>
      </c>
      <c r="E12" s="0" t="s">
        <v>127</v>
      </c>
      <c r="F12" s="0" t="s">
        <v>187</v>
      </c>
      <c r="G12" s="0" t="s">
        <v>188</v>
      </c>
      <c r="J12" s="0" t="s">
        <v>127</v>
      </c>
      <c r="L12" s="0" t="s">
        <v>189</v>
      </c>
      <c r="M12" s="0" t="s">
        <v>190</v>
      </c>
      <c r="P12" s="0" t="s">
        <v>191</v>
      </c>
      <c r="Q12" s="0" t="s">
        <v>192</v>
      </c>
      <c r="T12" s="0" t="s">
        <v>193</v>
      </c>
    </row>
    <row r="13" customFormat="false" ht="14.4" hidden="false" customHeight="false" outlineLevel="0" collapsed="false">
      <c r="C13" s="0" t="s">
        <v>194</v>
      </c>
      <c r="E13" s="0" t="s">
        <v>195</v>
      </c>
      <c r="G13" s="0" t="s">
        <v>196</v>
      </c>
      <c r="J13" s="0" t="s">
        <v>117</v>
      </c>
      <c r="L13" s="0" t="s">
        <v>197</v>
      </c>
      <c r="M13" s="0" t="s">
        <v>198</v>
      </c>
      <c r="P13" s="0" t="s">
        <v>199</v>
      </c>
      <c r="Q13" s="0" t="s">
        <v>200</v>
      </c>
      <c r="T13" s="0" t="s">
        <v>201</v>
      </c>
    </row>
    <row r="14" customFormat="false" ht="14.4" hidden="false" customHeight="false" outlineLevel="0" collapsed="false">
      <c r="C14" s="0" t="s">
        <v>202</v>
      </c>
      <c r="E14" s="0" t="s">
        <v>203</v>
      </c>
      <c r="G14" s="0" t="s">
        <v>204</v>
      </c>
      <c r="J14" s="0" t="s">
        <v>205</v>
      </c>
      <c r="L14" s="0" t="s">
        <v>193</v>
      </c>
      <c r="M14" s="0" t="s">
        <v>206</v>
      </c>
      <c r="P14" s="0" t="s">
        <v>178</v>
      </c>
      <c r="T14" s="0" t="s">
        <v>207</v>
      </c>
    </row>
    <row r="15" customFormat="false" ht="14.4" hidden="false" customHeight="false" outlineLevel="0" collapsed="false">
      <c r="C15" s="0" t="s">
        <v>208</v>
      </c>
      <c r="E15" s="0" t="s">
        <v>209</v>
      </c>
      <c r="G15" s="0" t="s">
        <v>210</v>
      </c>
      <c r="J15" s="0" t="s">
        <v>211</v>
      </c>
      <c r="L15" s="0" t="s">
        <v>201</v>
      </c>
      <c r="M15" s="0" t="s">
        <v>212</v>
      </c>
      <c r="P15" s="0" t="s">
        <v>213</v>
      </c>
      <c r="T15" s="0" t="s">
        <v>214</v>
      </c>
    </row>
    <row r="16" customFormat="false" ht="14.4" hidden="false" customHeight="false" outlineLevel="0" collapsed="false">
      <c r="C16" s="0" t="s">
        <v>215</v>
      </c>
      <c r="G16" s="0" t="s">
        <v>216</v>
      </c>
      <c r="J16" s="0" t="s">
        <v>217</v>
      </c>
      <c r="L16" s="0" t="s">
        <v>207</v>
      </c>
      <c r="M16" s="0" t="s">
        <v>218</v>
      </c>
      <c r="P16" s="0" t="s">
        <v>219</v>
      </c>
      <c r="T16" s="0" t="s">
        <v>220</v>
      </c>
    </row>
    <row r="17" customFormat="false" ht="14.4" hidden="false" customHeight="false" outlineLevel="0" collapsed="false">
      <c r="J17" s="0" t="s">
        <v>221</v>
      </c>
      <c r="L17" s="0" t="s">
        <v>214</v>
      </c>
      <c r="M17" s="0" t="s">
        <v>222</v>
      </c>
      <c r="P17" s="0" t="s">
        <v>223</v>
      </c>
      <c r="T17" s="0" t="s">
        <v>224</v>
      </c>
    </row>
    <row r="18" customFormat="false" ht="14.4" hidden="false" customHeight="false" outlineLevel="0" collapsed="false">
      <c r="J18" s="0" t="s">
        <v>225</v>
      </c>
      <c r="L18" s="0" t="s">
        <v>220</v>
      </c>
      <c r="M18" s="0" t="s">
        <v>226</v>
      </c>
    </row>
    <row r="19" customFormat="false" ht="14.4" hidden="false" customHeight="false" outlineLevel="0" collapsed="false">
      <c r="J19" s="0" t="s">
        <v>227</v>
      </c>
      <c r="L19" s="0" t="s">
        <v>228</v>
      </c>
      <c r="M19" s="0" t="s">
        <v>229</v>
      </c>
    </row>
    <row r="20" customFormat="false" ht="14.4" hidden="false" customHeight="false" outlineLevel="0" collapsed="false">
      <c r="J20" s="0" t="s">
        <v>222</v>
      </c>
      <c r="L20" s="0" t="s">
        <v>230</v>
      </c>
      <c r="M20" s="0" t="s">
        <v>231</v>
      </c>
    </row>
    <row r="21" customFormat="false" ht="14.4" hidden="false" customHeight="false" outlineLevel="0" collapsed="false">
      <c r="J21" s="0" t="s">
        <v>232</v>
      </c>
      <c r="L21" s="0" t="s">
        <v>233</v>
      </c>
      <c r="M21" s="0" t="s">
        <v>234</v>
      </c>
    </row>
    <row r="22" customFormat="false" ht="14.4" hidden="false" customHeight="false" outlineLevel="0" collapsed="false">
      <c r="J22" s="0" t="s">
        <v>235</v>
      </c>
      <c r="L22" s="0" t="s">
        <v>224</v>
      </c>
      <c r="M22" s="0" t="s">
        <v>236</v>
      </c>
    </row>
    <row r="23" customFormat="false" ht="14.4" hidden="false" customHeight="false" outlineLevel="0" collapsed="false">
      <c r="J23" s="0" t="s">
        <v>237</v>
      </c>
      <c r="L23" s="0" t="s">
        <v>238</v>
      </c>
      <c r="M23" s="0" t="s">
        <v>239</v>
      </c>
    </row>
    <row r="24" customFormat="false" ht="14.4" hidden="false" customHeight="false" outlineLevel="0" collapsed="false">
      <c r="J24" s="0" t="s">
        <v>236</v>
      </c>
      <c r="L24" s="0" t="s">
        <v>166</v>
      </c>
    </row>
    <row r="25" customFormat="false" ht="14.4" hidden="false" customHeight="false" outlineLevel="0" collapsed="false">
      <c r="J25" s="0" t="s">
        <v>240</v>
      </c>
      <c r="L25" s="0" t="s">
        <v>172</v>
      </c>
    </row>
    <row r="26" customFormat="false" ht="14.4" hidden="false" customHeight="false" outlineLevel="0" collapsed="false">
      <c r="J26" s="0" t="s">
        <v>241</v>
      </c>
      <c r="L26" s="0" t="s">
        <v>180</v>
      </c>
    </row>
    <row r="27" customFormat="false" ht="14.4" hidden="false" customHeight="false" outlineLevel="0" collapsed="false">
      <c r="J27" s="0" t="s">
        <v>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8" activeCellId="0" sqref="A37:E61"/>
    </sheetView>
  </sheetViews>
  <sheetFormatPr defaultRowHeight="14.4" zeroHeight="false" outlineLevelRow="0" outlineLevelCol="0"/>
  <cols>
    <col collapsed="false" customWidth="true" hidden="false" outlineLevel="0" max="1" min="1" style="0" width="36.1"/>
    <col collapsed="false" customWidth="true" hidden="false" outlineLevel="0" max="2" min="2" style="0" width="24"/>
    <col collapsed="false" customWidth="true" hidden="false" outlineLevel="0" max="3" min="3" style="0" width="27.69"/>
    <col collapsed="false" customWidth="true" hidden="false" outlineLevel="0" max="4" min="4" style="0" width="20.89"/>
    <col collapsed="false" customWidth="true" hidden="false" outlineLevel="0" max="5" min="5" style="0" width="27.21"/>
    <col collapsed="false" customWidth="true" hidden="false" outlineLevel="0" max="6" min="6" style="0" width="18.47"/>
    <col collapsed="false" customWidth="true" hidden="false" outlineLevel="0" max="7" min="7" style="0" width="25.73"/>
    <col collapsed="false" customWidth="true" hidden="false" outlineLevel="0" max="8" min="8" style="0" width="20.52"/>
    <col collapsed="false" customWidth="true" hidden="false" outlineLevel="0" max="9" min="9" style="0" width="24.52"/>
    <col collapsed="false" customWidth="true" hidden="false" outlineLevel="0" max="10" min="10" style="0" width="20.21"/>
    <col collapsed="false" customWidth="true" hidden="false" outlineLevel="0" max="11" min="11" style="0" width="37.73"/>
    <col collapsed="false" customWidth="true" hidden="false" outlineLevel="0" max="12" min="12" style="0" width="20.94"/>
    <col collapsed="false" customWidth="true" hidden="false" outlineLevel="0" max="13" min="13" style="0" width="27.79"/>
    <col collapsed="false" customWidth="true" hidden="false" outlineLevel="0" max="14" min="14" style="0" width="22.27"/>
    <col collapsed="false" customWidth="true" hidden="false" outlineLevel="0" max="15" min="15" style="0" width="26.79"/>
    <col collapsed="false" customWidth="true" hidden="false" outlineLevel="0" max="16" min="16" style="0" width="29.21"/>
    <col collapsed="false" customWidth="true" hidden="false" outlineLevel="0" max="17" min="17" style="0" width="25.84"/>
    <col collapsed="false" customWidth="true" hidden="false" outlineLevel="0" max="18" min="18" style="0" width="25.27"/>
    <col collapsed="false" customWidth="true" hidden="false" outlineLevel="0" max="19" min="19" style="0" width="27.05"/>
    <col collapsed="false" customWidth="true" hidden="false" outlineLevel="0" max="22" min="20" style="0" width="27.94"/>
    <col collapsed="false" customWidth="true" hidden="false" outlineLevel="0" max="23" min="23" style="0" width="27.79"/>
    <col collapsed="false" customWidth="true" hidden="false" outlineLevel="0" max="1025" min="24" style="0" width="8.52"/>
  </cols>
  <sheetData>
    <row r="1" customFormat="false" ht="14.4" hidden="false" customHeight="false" outlineLevel="0" collapsed="false">
      <c r="A1" s="0" t="s">
        <v>243</v>
      </c>
    </row>
    <row r="2" customFormat="false" ht="14.4" hidden="false" customHeight="false" outlineLevel="0" collapsed="false">
      <c r="A2" s="3" t="s">
        <v>244</v>
      </c>
      <c r="B2" s="3" t="s">
        <v>245</v>
      </c>
      <c r="C2" s="3" t="s">
        <v>246</v>
      </c>
      <c r="D2" s="3" t="s">
        <v>90</v>
      </c>
      <c r="E2" s="3" t="s">
        <v>247</v>
      </c>
      <c r="F2" s="3" t="s">
        <v>248</v>
      </c>
      <c r="G2" s="3" t="s">
        <v>249</v>
      </c>
      <c r="H2" s="3" t="s">
        <v>250</v>
      </c>
      <c r="I2" s="3" t="s">
        <v>251</v>
      </c>
      <c r="J2" s="3" t="s">
        <v>252</v>
      </c>
      <c r="K2" s="3" t="s">
        <v>253</v>
      </c>
      <c r="L2" s="3" t="s">
        <v>254</v>
      </c>
      <c r="M2" s="3" t="s">
        <v>255</v>
      </c>
      <c r="N2" s="3" t="s">
        <v>256</v>
      </c>
      <c r="O2" s="3" t="s">
        <v>257</v>
      </c>
      <c r="P2" s="3" t="s">
        <v>258</v>
      </c>
      <c r="Q2" s="3" t="s">
        <v>259</v>
      </c>
      <c r="R2" s="3" t="s">
        <v>260</v>
      </c>
      <c r="S2" s="3" t="s">
        <v>261</v>
      </c>
      <c r="T2" s="3" t="s">
        <v>262</v>
      </c>
      <c r="U2" s="3" t="s">
        <v>263</v>
      </c>
      <c r="V2" s="3" t="s">
        <v>264</v>
      </c>
      <c r="W2" s="3" t="s">
        <v>265</v>
      </c>
    </row>
    <row r="3" s="5" customFormat="true" ht="14.4" hidden="false" customHeight="false" outlineLevel="0" collapsed="false">
      <c r="A3" s="5" t="s">
        <v>107</v>
      </c>
      <c r="B3" s="5" t="s">
        <v>54</v>
      </c>
      <c r="C3" s="5" t="s">
        <v>51</v>
      </c>
      <c r="D3" s="5" t="s">
        <v>108</v>
      </c>
      <c r="E3" s="5" t="s">
        <v>109</v>
      </c>
      <c r="F3" s="5" t="s">
        <v>42</v>
      </c>
      <c r="G3" s="5" t="s">
        <v>39</v>
      </c>
      <c r="H3" s="5" t="s">
        <v>38</v>
      </c>
      <c r="I3" s="5" t="s">
        <v>266</v>
      </c>
      <c r="J3" s="5" t="s">
        <v>110</v>
      </c>
      <c r="K3" s="5" t="s">
        <v>32</v>
      </c>
      <c r="L3" s="5" t="s">
        <v>111</v>
      </c>
      <c r="M3" s="5" t="s">
        <v>267</v>
      </c>
      <c r="N3" s="5" t="s">
        <v>30</v>
      </c>
      <c r="O3" s="5" t="s">
        <v>34</v>
      </c>
      <c r="P3" s="5" t="s">
        <v>23</v>
      </c>
      <c r="Q3" s="5" t="s">
        <v>21</v>
      </c>
      <c r="R3" s="5" t="s">
        <v>18</v>
      </c>
      <c r="S3" s="5" t="s">
        <v>16</v>
      </c>
      <c r="T3" s="5" t="s">
        <v>13</v>
      </c>
      <c r="U3" s="5" t="s">
        <v>113</v>
      </c>
      <c r="V3" s="5" t="s">
        <v>8</v>
      </c>
      <c r="W3" s="5" t="s">
        <v>5</v>
      </c>
    </row>
    <row r="4" customFormat="false" ht="14.4" hidden="false" customHeight="false" outlineLevel="0" collapsed="false">
      <c r="U4" s="5"/>
      <c r="V4" s="5"/>
    </row>
    <row r="5" customFormat="false" ht="14.4" hidden="false" customHeight="false" outlineLevel="0" collapsed="false">
      <c r="A5" s="0" t="s">
        <v>114</v>
      </c>
      <c r="B5" s="0" t="s">
        <v>115</v>
      </c>
      <c r="C5" s="0" t="s">
        <v>115</v>
      </c>
      <c r="D5" s="0" t="s">
        <v>115</v>
      </c>
      <c r="E5" s="0" t="s">
        <v>115</v>
      </c>
      <c r="F5" s="0" t="s">
        <v>115</v>
      </c>
      <c r="G5" s="0" t="s">
        <v>115</v>
      </c>
      <c r="H5" s="0" t="s">
        <v>116</v>
      </c>
      <c r="I5" s="0" t="s">
        <v>115</v>
      </c>
      <c r="J5" s="0" t="s">
        <v>117</v>
      </c>
      <c r="K5" s="0" t="s">
        <v>115</v>
      </c>
      <c r="L5" s="0" t="s">
        <v>115</v>
      </c>
      <c r="M5" s="0" t="s">
        <v>115</v>
      </c>
      <c r="N5" s="0" t="s">
        <v>115</v>
      </c>
      <c r="O5" s="0" t="s">
        <v>268</v>
      </c>
      <c r="P5" s="0" t="s">
        <v>115</v>
      </c>
      <c r="Q5" s="0" t="s">
        <v>115</v>
      </c>
      <c r="R5" s="0" t="s">
        <v>115</v>
      </c>
      <c r="S5" s="0" t="s">
        <v>115</v>
      </c>
      <c r="T5" s="0" t="s">
        <v>115</v>
      </c>
      <c r="U5" s="0" t="s">
        <v>115</v>
      </c>
      <c r="V5" s="0" t="s">
        <v>118</v>
      </c>
      <c r="W5" s="0" t="s">
        <v>115</v>
      </c>
    </row>
    <row r="6" customFormat="false" ht="14.4" hidden="false" customHeight="false" outlineLevel="0" collapsed="false">
      <c r="A6" s="0" t="s">
        <v>117</v>
      </c>
      <c r="B6" s="0" t="s">
        <v>119</v>
      </c>
      <c r="C6" s="0" t="s">
        <v>120</v>
      </c>
      <c r="D6" s="0" t="s">
        <v>120</v>
      </c>
      <c r="E6" s="0" t="s">
        <v>121</v>
      </c>
      <c r="F6" s="0" t="s">
        <v>122</v>
      </c>
      <c r="G6" s="0" t="s">
        <v>123</v>
      </c>
      <c r="H6" s="0" t="s">
        <v>124</v>
      </c>
      <c r="I6" s="0" t="s">
        <v>269</v>
      </c>
      <c r="J6" s="0" t="s">
        <v>125</v>
      </c>
      <c r="K6" s="0" t="s">
        <v>126</v>
      </c>
      <c r="L6" s="0" t="s">
        <v>126</v>
      </c>
      <c r="M6" s="0" t="s">
        <v>127</v>
      </c>
      <c r="N6" s="0" t="s">
        <v>270</v>
      </c>
      <c r="O6" s="0" t="s">
        <v>270</v>
      </c>
      <c r="P6" s="0" t="s">
        <v>128</v>
      </c>
      <c r="Q6" s="0" t="s">
        <v>129</v>
      </c>
      <c r="R6" s="0" t="s">
        <v>130</v>
      </c>
      <c r="S6" s="0" t="s">
        <v>131</v>
      </c>
      <c r="T6" s="0" t="s">
        <v>132</v>
      </c>
      <c r="U6" s="0" t="s">
        <v>132</v>
      </c>
      <c r="V6" s="0" t="s">
        <v>114</v>
      </c>
      <c r="W6" s="0" t="s">
        <v>127</v>
      </c>
    </row>
    <row r="7" customFormat="false" ht="14.4" hidden="false" customHeight="false" outlineLevel="0" collapsed="false">
      <c r="A7" s="0" t="s">
        <v>133</v>
      </c>
      <c r="B7" s="0" t="s">
        <v>134</v>
      </c>
      <c r="C7" s="0" t="s">
        <v>135</v>
      </c>
      <c r="D7" s="0" t="s">
        <v>117</v>
      </c>
      <c r="E7" s="0" t="s">
        <v>117</v>
      </c>
      <c r="F7" s="0" t="s">
        <v>117</v>
      </c>
      <c r="G7" s="0" t="s">
        <v>117</v>
      </c>
      <c r="H7" s="0" t="s">
        <v>136</v>
      </c>
      <c r="I7" s="0" t="s">
        <v>271</v>
      </c>
      <c r="J7" s="0" t="s">
        <v>137</v>
      </c>
      <c r="K7" s="0" t="s">
        <v>138</v>
      </c>
      <c r="L7" s="0" t="s">
        <v>117</v>
      </c>
      <c r="M7" s="0" t="s">
        <v>114</v>
      </c>
      <c r="N7" s="0" t="s">
        <v>272</v>
      </c>
      <c r="O7" s="0" t="s">
        <v>273</v>
      </c>
      <c r="P7" s="0" t="s">
        <v>139</v>
      </c>
      <c r="Q7" s="0" t="s">
        <v>117</v>
      </c>
      <c r="R7" s="0" t="s">
        <v>140</v>
      </c>
      <c r="S7" s="0" t="s">
        <v>141</v>
      </c>
      <c r="T7" s="0" t="s">
        <v>142</v>
      </c>
      <c r="U7" s="0" t="s">
        <v>117</v>
      </c>
      <c r="V7" s="0" t="s">
        <v>117</v>
      </c>
      <c r="W7" s="0" t="s">
        <v>114</v>
      </c>
    </row>
    <row r="8" customFormat="false" ht="14.4" hidden="false" customHeight="false" outlineLevel="0" collapsed="false">
      <c r="A8" s="0" t="s">
        <v>143</v>
      </c>
      <c r="B8" s="0" t="s">
        <v>144</v>
      </c>
      <c r="C8" s="0" t="s">
        <v>145</v>
      </c>
      <c r="D8" s="0" t="s">
        <v>145</v>
      </c>
      <c r="E8" s="0" t="s">
        <v>146</v>
      </c>
      <c r="F8" s="0" t="s">
        <v>147</v>
      </c>
      <c r="G8" s="0" t="s">
        <v>148</v>
      </c>
      <c r="H8" s="0" t="s">
        <v>149</v>
      </c>
      <c r="I8" s="0" t="s">
        <v>274</v>
      </c>
      <c r="J8" s="0" t="s">
        <v>150</v>
      </c>
      <c r="K8" s="0" t="s">
        <v>151</v>
      </c>
      <c r="L8" s="0" t="s">
        <v>138</v>
      </c>
      <c r="M8" s="0" t="s">
        <v>117</v>
      </c>
      <c r="N8" s="0" t="s">
        <v>275</v>
      </c>
      <c r="O8" s="0" t="s">
        <v>276</v>
      </c>
      <c r="P8" s="0" t="s">
        <v>151</v>
      </c>
      <c r="Q8" s="0" t="s">
        <v>152</v>
      </c>
      <c r="R8" s="0" t="s">
        <v>153</v>
      </c>
      <c r="S8" s="0" t="s">
        <v>116</v>
      </c>
      <c r="T8" s="0" t="s">
        <v>154</v>
      </c>
      <c r="U8" s="0" t="s">
        <v>142</v>
      </c>
      <c r="V8" s="0" t="s">
        <v>155</v>
      </c>
      <c r="W8" s="0" t="s">
        <v>117</v>
      </c>
    </row>
    <row r="9" customFormat="false" ht="14.4" hidden="false" customHeight="false" outlineLevel="0" collapsed="false">
      <c r="B9" s="0" t="s">
        <v>156</v>
      </c>
      <c r="C9" s="0" t="s">
        <v>117</v>
      </c>
      <c r="D9" s="0" t="s">
        <v>127</v>
      </c>
      <c r="E9" s="0" t="s">
        <v>157</v>
      </c>
      <c r="F9" s="0" t="s">
        <v>158</v>
      </c>
      <c r="G9" s="0" t="s">
        <v>159</v>
      </c>
      <c r="I9" s="0" t="s">
        <v>277</v>
      </c>
      <c r="J9" s="0" t="s">
        <v>160</v>
      </c>
      <c r="K9" s="0" t="s">
        <v>161</v>
      </c>
      <c r="L9" s="0" t="s">
        <v>127</v>
      </c>
      <c r="M9" s="0" t="s">
        <v>162</v>
      </c>
      <c r="N9" s="0" t="s">
        <v>278</v>
      </c>
      <c r="O9" s="0" t="s">
        <v>279</v>
      </c>
      <c r="P9" s="0" t="s">
        <v>118</v>
      </c>
      <c r="Q9" s="0" t="s">
        <v>163</v>
      </c>
      <c r="R9" s="0" t="s">
        <v>164</v>
      </c>
      <c r="S9" s="0" t="s">
        <v>118</v>
      </c>
      <c r="T9" s="0" t="s">
        <v>118</v>
      </c>
      <c r="U9" s="0" t="s">
        <v>127</v>
      </c>
      <c r="V9" s="0" t="s">
        <v>165</v>
      </c>
      <c r="W9" s="0" t="s">
        <v>162</v>
      </c>
    </row>
    <row r="10" customFormat="false" ht="14.4" hidden="false" customHeight="false" outlineLevel="0" collapsed="false">
      <c r="B10" s="0" t="s">
        <v>117</v>
      </c>
      <c r="C10" s="0" t="s">
        <v>118</v>
      </c>
      <c r="D10" s="0" t="s">
        <v>166</v>
      </c>
      <c r="E10" s="0" t="s">
        <v>118</v>
      </c>
      <c r="F10" s="0" t="s">
        <v>167</v>
      </c>
      <c r="G10" s="0" t="s">
        <v>118</v>
      </c>
      <c r="K10" s="0" t="s">
        <v>168</v>
      </c>
      <c r="L10" s="0" t="s">
        <v>166</v>
      </c>
      <c r="M10" s="0" t="s">
        <v>118</v>
      </c>
      <c r="N10" s="0" t="s">
        <v>127</v>
      </c>
      <c r="O10" s="0" t="s">
        <v>280</v>
      </c>
      <c r="P10" s="0" t="s">
        <v>127</v>
      </c>
      <c r="Q10" s="0" t="s">
        <v>169</v>
      </c>
      <c r="R10" s="0" t="s">
        <v>117</v>
      </c>
      <c r="S10" s="0" t="s">
        <v>114</v>
      </c>
      <c r="T10" s="0" t="s">
        <v>127</v>
      </c>
      <c r="U10" s="0" t="s">
        <v>166</v>
      </c>
      <c r="V10" s="0" t="s">
        <v>170</v>
      </c>
      <c r="W10" s="0" t="s">
        <v>118</v>
      </c>
    </row>
    <row r="11" customFormat="false" ht="14.4" hidden="false" customHeight="false" outlineLevel="0" collapsed="false">
      <c r="B11" s="0" t="s">
        <v>171</v>
      </c>
      <c r="C11" s="0" t="s">
        <v>127</v>
      </c>
      <c r="D11" s="0" t="s">
        <v>172</v>
      </c>
      <c r="E11" s="0" t="s">
        <v>154</v>
      </c>
      <c r="F11" s="0" t="s">
        <v>173</v>
      </c>
      <c r="G11" s="0" t="s">
        <v>127</v>
      </c>
      <c r="K11" s="0" t="s">
        <v>174</v>
      </c>
      <c r="L11" s="0" t="s">
        <v>172</v>
      </c>
      <c r="M11" s="0" t="s">
        <v>175</v>
      </c>
      <c r="N11" s="0" t="s">
        <v>117</v>
      </c>
      <c r="O11" s="0" t="s">
        <v>117</v>
      </c>
      <c r="P11" s="0" t="s">
        <v>174</v>
      </c>
      <c r="Q11" s="0" t="s">
        <v>176</v>
      </c>
      <c r="R11" s="0" t="s">
        <v>177</v>
      </c>
      <c r="S11" s="0" t="s">
        <v>117</v>
      </c>
      <c r="T11" s="0" t="s">
        <v>117</v>
      </c>
      <c r="U11" s="0" t="s">
        <v>172</v>
      </c>
      <c r="V11" s="0" t="s">
        <v>178</v>
      </c>
      <c r="W11" s="0" t="s">
        <v>175</v>
      </c>
    </row>
    <row r="12" customFormat="false" ht="14.4" hidden="false" customHeight="false" outlineLevel="0" collapsed="false">
      <c r="B12" s="0" t="s">
        <v>179</v>
      </c>
      <c r="C12" s="0" t="s">
        <v>171</v>
      </c>
      <c r="D12" s="0" t="s">
        <v>180</v>
      </c>
      <c r="E12" s="0" t="s">
        <v>181</v>
      </c>
      <c r="F12" s="0" t="s">
        <v>182</v>
      </c>
      <c r="G12" s="0" t="s">
        <v>182</v>
      </c>
      <c r="K12" s="0" t="s">
        <v>118</v>
      </c>
      <c r="L12" s="0" t="s">
        <v>180</v>
      </c>
      <c r="M12" s="0" t="s">
        <v>183</v>
      </c>
      <c r="N12" s="0" t="s">
        <v>281</v>
      </c>
      <c r="O12" s="0" t="s">
        <v>282</v>
      </c>
      <c r="P12" s="0" t="s">
        <v>117</v>
      </c>
      <c r="R12" s="0" t="s">
        <v>184</v>
      </c>
      <c r="S12" s="0" t="s">
        <v>165</v>
      </c>
      <c r="T12" s="0" t="s">
        <v>185</v>
      </c>
      <c r="U12" s="0" t="s">
        <v>180</v>
      </c>
      <c r="W12" s="0" t="s">
        <v>183</v>
      </c>
    </row>
    <row r="13" customFormat="false" ht="14.4" hidden="false" customHeight="false" outlineLevel="0" collapsed="false">
      <c r="C13" s="0" t="s">
        <v>186</v>
      </c>
      <c r="E13" s="0" t="s">
        <v>127</v>
      </c>
      <c r="F13" s="0" t="s">
        <v>187</v>
      </c>
      <c r="G13" s="0" t="s">
        <v>188</v>
      </c>
      <c r="K13" s="0" t="s">
        <v>127</v>
      </c>
      <c r="M13" s="0" t="s">
        <v>189</v>
      </c>
      <c r="N13" s="0" t="s">
        <v>283</v>
      </c>
      <c r="O13" s="0" t="s">
        <v>284</v>
      </c>
      <c r="P13" s="0" t="s">
        <v>190</v>
      </c>
      <c r="S13" s="0" t="s">
        <v>191</v>
      </c>
      <c r="T13" s="0" t="s">
        <v>192</v>
      </c>
      <c r="W13" s="0" t="s">
        <v>193</v>
      </c>
    </row>
    <row r="14" customFormat="false" ht="14.4" hidden="false" customHeight="false" outlineLevel="0" collapsed="false">
      <c r="C14" s="0" t="s">
        <v>194</v>
      </c>
      <c r="E14" s="0" t="s">
        <v>195</v>
      </c>
      <c r="G14" s="0" t="s">
        <v>196</v>
      </c>
      <c r="K14" s="0" t="s">
        <v>117</v>
      </c>
      <c r="M14" s="0" t="s">
        <v>197</v>
      </c>
      <c r="N14" s="0" t="s">
        <v>285</v>
      </c>
      <c r="O14" s="0" t="s">
        <v>286</v>
      </c>
      <c r="P14" s="0" t="s">
        <v>198</v>
      </c>
      <c r="S14" s="0" t="s">
        <v>199</v>
      </c>
      <c r="T14" s="0" t="s">
        <v>200</v>
      </c>
      <c r="W14" s="0" t="s">
        <v>201</v>
      </c>
    </row>
    <row r="15" customFormat="false" ht="14.4" hidden="false" customHeight="false" outlineLevel="0" collapsed="false">
      <c r="C15" s="0" t="s">
        <v>202</v>
      </c>
      <c r="E15" s="0" t="s">
        <v>203</v>
      </c>
      <c r="G15" s="0" t="s">
        <v>204</v>
      </c>
      <c r="K15" s="0" t="s">
        <v>205</v>
      </c>
      <c r="M15" s="0" t="s">
        <v>193</v>
      </c>
      <c r="N15" s="0" t="s">
        <v>287</v>
      </c>
      <c r="O15" s="0" t="s">
        <v>288</v>
      </c>
      <c r="P15" s="0" t="s">
        <v>206</v>
      </c>
      <c r="S15" s="0" t="s">
        <v>178</v>
      </c>
      <c r="W15" s="0" t="s">
        <v>207</v>
      </c>
    </row>
    <row r="16" customFormat="false" ht="14.4" hidden="false" customHeight="false" outlineLevel="0" collapsed="false">
      <c r="C16" s="0" t="s">
        <v>208</v>
      </c>
      <c r="E16" s="0" t="s">
        <v>209</v>
      </c>
      <c r="G16" s="0" t="s">
        <v>210</v>
      </c>
      <c r="K16" s="0" t="s">
        <v>211</v>
      </c>
      <c r="M16" s="0" t="s">
        <v>201</v>
      </c>
      <c r="N16" s="0" t="s">
        <v>289</v>
      </c>
      <c r="O16" s="0" t="s">
        <v>290</v>
      </c>
      <c r="P16" s="0" t="s">
        <v>212</v>
      </c>
      <c r="S16" s="0" t="s">
        <v>213</v>
      </c>
      <c r="W16" s="0" t="s">
        <v>214</v>
      </c>
    </row>
    <row r="17" customFormat="false" ht="14.4" hidden="false" customHeight="false" outlineLevel="0" collapsed="false">
      <c r="C17" s="0" t="s">
        <v>215</v>
      </c>
      <c r="G17" s="0" t="s">
        <v>216</v>
      </c>
      <c r="K17" s="0" t="s">
        <v>217</v>
      </c>
      <c r="M17" s="0" t="s">
        <v>207</v>
      </c>
      <c r="N17" s="0" t="s">
        <v>291</v>
      </c>
      <c r="O17" s="0" t="s">
        <v>292</v>
      </c>
      <c r="P17" s="0" t="s">
        <v>218</v>
      </c>
      <c r="S17" s="0" t="s">
        <v>219</v>
      </c>
      <c r="W17" s="0" t="s">
        <v>220</v>
      </c>
    </row>
    <row r="18" customFormat="false" ht="14.4" hidden="false" customHeight="false" outlineLevel="0" collapsed="false">
      <c r="K18" s="0" t="s">
        <v>221</v>
      </c>
      <c r="M18" s="0" t="s">
        <v>214</v>
      </c>
      <c r="N18" s="0" t="s">
        <v>293</v>
      </c>
      <c r="O18" s="0" t="s">
        <v>294</v>
      </c>
      <c r="P18" s="0" t="s">
        <v>222</v>
      </c>
      <c r="S18" s="0" t="s">
        <v>223</v>
      </c>
      <c r="W18" s="0" t="s">
        <v>224</v>
      </c>
    </row>
    <row r="19" customFormat="false" ht="14.4" hidden="false" customHeight="false" outlineLevel="0" collapsed="false">
      <c r="K19" s="0" t="s">
        <v>225</v>
      </c>
      <c r="M19" s="0" t="s">
        <v>220</v>
      </c>
      <c r="N19" s="0" t="s">
        <v>295</v>
      </c>
      <c r="O19" s="0" t="s">
        <v>296</v>
      </c>
      <c r="P19" s="0" t="s">
        <v>226</v>
      </c>
    </row>
    <row r="20" customFormat="false" ht="14.4" hidden="false" customHeight="false" outlineLevel="0" collapsed="false">
      <c r="K20" s="0" t="s">
        <v>227</v>
      </c>
      <c r="M20" s="0" t="s">
        <v>228</v>
      </c>
      <c r="O20" s="0" t="s">
        <v>297</v>
      </c>
      <c r="P20" s="0" t="s">
        <v>229</v>
      </c>
    </row>
    <row r="21" customFormat="false" ht="14.4" hidden="false" customHeight="false" outlineLevel="0" collapsed="false">
      <c r="K21" s="0" t="s">
        <v>222</v>
      </c>
      <c r="M21" s="0" t="s">
        <v>230</v>
      </c>
      <c r="P21" s="0" t="s">
        <v>231</v>
      </c>
    </row>
    <row r="22" customFormat="false" ht="14.4" hidden="false" customHeight="false" outlineLevel="0" collapsed="false">
      <c r="K22" s="0" t="s">
        <v>232</v>
      </c>
      <c r="M22" s="0" t="s">
        <v>233</v>
      </c>
      <c r="P22" s="0" t="s">
        <v>234</v>
      </c>
    </row>
    <row r="23" customFormat="false" ht="14.4" hidden="false" customHeight="false" outlineLevel="0" collapsed="false">
      <c r="K23" s="0" t="s">
        <v>235</v>
      </c>
      <c r="M23" s="0" t="s">
        <v>224</v>
      </c>
      <c r="P23" s="0" t="s">
        <v>236</v>
      </c>
    </row>
    <row r="24" customFormat="false" ht="14.4" hidden="false" customHeight="false" outlineLevel="0" collapsed="false">
      <c r="K24" s="0" t="s">
        <v>237</v>
      </c>
      <c r="M24" s="0" t="s">
        <v>238</v>
      </c>
      <c r="P24" s="0" t="s">
        <v>239</v>
      </c>
    </row>
    <row r="25" customFormat="false" ht="14.4" hidden="false" customHeight="false" outlineLevel="0" collapsed="false">
      <c r="K25" s="0" t="s">
        <v>236</v>
      </c>
      <c r="M25" s="0" t="s">
        <v>166</v>
      </c>
    </row>
    <row r="26" customFormat="false" ht="14.4" hidden="false" customHeight="false" outlineLevel="0" collapsed="false">
      <c r="K26" s="0" t="s">
        <v>240</v>
      </c>
      <c r="M26" s="0" t="s">
        <v>172</v>
      </c>
    </row>
    <row r="27" customFormat="false" ht="14.4" hidden="false" customHeight="false" outlineLevel="0" collapsed="false">
      <c r="K27" s="0" t="s">
        <v>241</v>
      </c>
      <c r="M27" s="0" t="s">
        <v>180</v>
      </c>
    </row>
    <row r="28" customFormat="false" ht="14.4" hidden="false" customHeight="false" outlineLevel="0" collapsed="false">
      <c r="K28" s="0" t="s">
        <v>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1" sqref="A37:E61 D34"/>
    </sheetView>
  </sheetViews>
  <sheetFormatPr defaultRowHeight="14.4" zeroHeight="false" outlineLevelRow="0" outlineLevelCol="0"/>
  <cols>
    <col collapsed="false" customWidth="true" hidden="false" outlineLevel="0" max="1" min="1" style="0" width="26.73"/>
    <col collapsed="false" customWidth="true" hidden="false" outlineLevel="0" max="2" min="2" style="0" width="22.84"/>
    <col collapsed="false" customWidth="true" hidden="false" outlineLevel="0" max="3" min="3" style="0" width="26.63"/>
    <col collapsed="false" customWidth="true" hidden="false" outlineLevel="0" max="4" min="4" style="0" width="21.52"/>
    <col collapsed="false" customWidth="true" hidden="false" outlineLevel="0" max="5" min="5" style="0" width="24.21"/>
    <col collapsed="false" customWidth="true" hidden="false" outlineLevel="0" max="6" min="6" style="0" width="26.73"/>
    <col collapsed="false" customWidth="true" hidden="false" outlineLevel="0" max="7" min="7" style="0" width="18"/>
    <col collapsed="false" customWidth="true" hidden="false" outlineLevel="0" max="8" min="8" style="0" width="25.27"/>
    <col collapsed="false" customWidth="true" hidden="false" outlineLevel="0" max="9" min="9" style="0" width="13.47"/>
    <col collapsed="false" customWidth="true" hidden="false" outlineLevel="0" max="10" min="10" style="0" width="19.73"/>
    <col collapsed="false" customWidth="true" hidden="false" outlineLevel="0" max="11" min="11" style="0" width="30.83"/>
    <col collapsed="false" customWidth="true" hidden="false" outlineLevel="0" max="12" min="12" style="0" width="24.36"/>
    <col collapsed="false" customWidth="true" hidden="false" outlineLevel="0" max="13" min="13" style="0" width="21.79"/>
    <col collapsed="false" customWidth="true" hidden="false" outlineLevel="0" max="14" min="14" style="0" width="26.79"/>
    <col collapsed="false" customWidth="true" hidden="false" outlineLevel="0" max="15" min="15" style="0" width="29.21"/>
    <col collapsed="false" customWidth="true" hidden="false" outlineLevel="0" max="16" min="16" style="0" width="25.36"/>
    <col collapsed="false" customWidth="true" hidden="false" outlineLevel="0" max="17" min="17" style="0" width="24.73"/>
    <col collapsed="false" customWidth="true" hidden="false" outlineLevel="0" max="18" min="18" style="0" width="26.58"/>
    <col collapsed="false" customWidth="true" hidden="false" outlineLevel="0" max="19" min="19" style="0" width="27.94"/>
    <col collapsed="false" customWidth="true" hidden="false" outlineLevel="0" max="20" min="20" style="0" width="22.27"/>
    <col collapsed="false" customWidth="true" hidden="false" outlineLevel="0" max="21" min="21" style="0" width="26.63"/>
    <col collapsed="false" customWidth="true" hidden="false" outlineLevel="0" max="22" min="22" style="0" width="27.32"/>
    <col collapsed="false" customWidth="true" hidden="false" outlineLevel="0" max="1025" min="23" style="0" width="8.52"/>
  </cols>
  <sheetData>
    <row r="1" s="3" customFormat="true" ht="14.4" hidden="false" customHeight="false" outlineLevel="0" collapsed="false"/>
    <row r="2" s="3" customFormat="true" ht="14.4" hidden="false" customHeight="false" outlineLevel="0" collapsed="false"/>
    <row r="3" s="3" customFormat="true" ht="14.4" hidden="false" customHeight="false" outlineLevel="0" collapsed="false">
      <c r="A3" s="3" t="s">
        <v>57</v>
      </c>
      <c r="B3" s="3" t="s">
        <v>54</v>
      </c>
      <c r="C3" s="3" t="s">
        <v>51</v>
      </c>
      <c r="D3" s="3" t="s">
        <v>298</v>
      </c>
      <c r="E3" s="3" t="s">
        <v>67</v>
      </c>
      <c r="F3" s="3" t="s">
        <v>45</v>
      </c>
      <c r="G3" s="3" t="s">
        <v>42</v>
      </c>
      <c r="H3" s="3" t="s">
        <v>39</v>
      </c>
      <c r="I3" s="3" t="s">
        <v>38</v>
      </c>
      <c r="J3" s="3" t="s">
        <v>36</v>
      </c>
      <c r="K3" s="3" t="s">
        <v>32</v>
      </c>
      <c r="L3" s="3" t="s">
        <v>27</v>
      </c>
      <c r="M3" s="3" t="s">
        <v>30</v>
      </c>
      <c r="N3" s="3" t="s">
        <v>34</v>
      </c>
      <c r="O3" s="3" t="s">
        <v>23</v>
      </c>
      <c r="P3" s="3" t="s">
        <v>21</v>
      </c>
      <c r="Q3" s="3" t="s">
        <v>18</v>
      </c>
      <c r="R3" s="3" t="s">
        <v>16</v>
      </c>
      <c r="S3" s="3" t="s">
        <v>13</v>
      </c>
      <c r="T3" s="3" t="s">
        <v>10</v>
      </c>
      <c r="U3" s="3" t="s">
        <v>8</v>
      </c>
      <c r="V3" s="3" t="s">
        <v>5</v>
      </c>
    </row>
    <row r="4" s="3" customFormat="true" ht="14.4" hidden="false" customHeight="false" outlineLevel="0" collapsed="false"/>
    <row r="5" customFormat="false" ht="14.4" hidden="false" customHeight="false" outlineLevel="0" collapsed="false">
      <c r="A5" s="0" t="s">
        <v>299</v>
      </c>
      <c r="B5" s="0" t="s">
        <v>300</v>
      </c>
      <c r="C5" s="0" t="s">
        <v>300</v>
      </c>
      <c r="D5" s="0" t="s">
        <v>300</v>
      </c>
      <c r="E5" s="0" t="s">
        <v>300</v>
      </c>
      <c r="F5" s="0" t="s">
        <v>300</v>
      </c>
      <c r="G5" s="0" t="s">
        <v>300</v>
      </c>
      <c r="H5" s="0" t="s">
        <v>300</v>
      </c>
      <c r="I5" s="0" t="s">
        <v>301</v>
      </c>
      <c r="J5" s="0" t="s">
        <v>149</v>
      </c>
      <c r="K5" s="0" t="s">
        <v>300</v>
      </c>
      <c r="L5" s="0" t="s">
        <v>300</v>
      </c>
      <c r="M5" s="0" t="s">
        <v>300</v>
      </c>
      <c r="N5" s="0" t="s">
        <v>302</v>
      </c>
      <c r="O5" s="0" t="s">
        <v>300</v>
      </c>
      <c r="P5" s="0" t="s">
        <v>300</v>
      </c>
      <c r="Q5" s="0" t="s">
        <v>300</v>
      </c>
      <c r="R5" s="0" t="s">
        <v>300</v>
      </c>
      <c r="S5" s="0" t="s">
        <v>300</v>
      </c>
      <c r="T5" s="0" t="s">
        <v>300</v>
      </c>
      <c r="U5" s="0" t="s">
        <v>303</v>
      </c>
      <c r="V5" s="0" t="s">
        <v>300</v>
      </c>
    </row>
    <row r="6" customFormat="false" ht="14.4" hidden="false" customHeight="false" outlineLevel="0" collapsed="false">
      <c r="A6" s="0" t="s">
        <v>149</v>
      </c>
      <c r="B6" s="0" t="s">
        <v>304</v>
      </c>
      <c r="C6" s="0" t="s">
        <v>305</v>
      </c>
      <c r="D6" s="0" t="s">
        <v>305</v>
      </c>
      <c r="E6" s="0" t="s">
        <v>306</v>
      </c>
      <c r="F6" s="0" t="s">
        <v>307</v>
      </c>
      <c r="G6" s="0" t="s">
        <v>308</v>
      </c>
      <c r="H6" s="0" t="s">
        <v>309</v>
      </c>
      <c r="I6" s="0" t="s">
        <v>149</v>
      </c>
      <c r="J6" s="0" t="s">
        <v>310</v>
      </c>
      <c r="K6" s="0" t="s">
        <v>311</v>
      </c>
      <c r="L6" s="0" t="s">
        <v>311</v>
      </c>
      <c r="M6" s="0" t="s">
        <v>302</v>
      </c>
      <c r="N6" s="0" t="s">
        <v>312</v>
      </c>
      <c r="O6" s="0" t="s">
        <v>313</v>
      </c>
      <c r="P6" s="0" t="s">
        <v>314</v>
      </c>
      <c r="Q6" s="0" t="s">
        <v>315</v>
      </c>
      <c r="R6" s="0" t="s">
        <v>316</v>
      </c>
      <c r="S6" s="0" t="s">
        <v>317</v>
      </c>
      <c r="T6" s="0" t="s">
        <v>317</v>
      </c>
      <c r="U6" s="0" t="s">
        <v>299</v>
      </c>
      <c r="V6" s="0" t="s">
        <v>318</v>
      </c>
    </row>
    <row r="7" customFormat="false" ht="14.4" hidden="false" customHeight="false" outlineLevel="0" collapsed="false">
      <c r="A7" s="0" t="s">
        <v>319</v>
      </c>
      <c r="B7" s="0" t="s">
        <v>320</v>
      </c>
      <c r="C7" s="0" t="s">
        <v>321</v>
      </c>
      <c r="D7" s="0" t="s">
        <v>149</v>
      </c>
      <c r="E7" s="0" t="s">
        <v>322</v>
      </c>
      <c r="F7" s="0" t="s">
        <v>323</v>
      </c>
      <c r="G7" s="0" t="s">
        <v>324</v>
      </c>
      <c r="H7" s="0" t="s">
        <v>325</v>
      </c>
      <c r="I7" s="0" t="s">
        <v>326</v>
      </c>
      <c r="J7" s="0" t="s">
        <v>327</v>
      </c>
      <c r="K7" s="0" t="s">
        <v>328</v>
      </c>
      <c r="L7" s="0" t="s">
        <v>149</v>
      </c>
      <c r="M7" s="0" t="s">
        <v>329</v>
      </c>
      <c r="N7" s="0" t="s">
        <v>330</v>
      </c>
      <c r="O7" s="0" t="s">
        <v>331</v>
      </c>
      <c r="P7" s="0" t="s">
        <v>332</v>
      </c>
      <c r="Q7" s="0" t="s">
        <v>149</v>
      </c>
      <c r="R7" s="0" t="s">
        <v>333</v>
      </c>
      <c r="S7" s="0" t="s">
        <v>334</v>
      </c>
      <c r="T7" s="0" t="s">
        <v>149</v>
      </c>
      <c r="U7" s="0" t="s">
        <v>149</v>
      </c>
      <c r="V7" s="0" t="s">
        <v>335</v>
      </c>
    </row>
    <row r="8" customFormat="false" ht="14.4" hidden="false" customHeight="false" outlineLevel="0" collapsed="false">
      <c r="A8" s="0" t="s">
        <v>143</v>
      </c>
      <c r="B8" s="0" t="s">
        <v>336</v>
      </c>
      <c r="C8" s="0" t="s">
        <v>337</v>
      </c>
      <c r="D8" s="0" t="s">
        <v>321</v>
      </c>
      <c r="E8" s="0" t="s">
        <v>149</v>
      </c>
      <c r="F8" s="0" t="s">
        <v>338</v>
      </c>
      <c r="G8" s="0" t="s">
        <v>339</v>
      </c>
      <c r="H8" s="0" t="s">
        <v>340</v>
      </c>
      <c r="J8" s="0" t="s">
        <v>341</v>
      </c>
      <c r="K8" s="0" t="s">
        <v>342</v>
      </c>
      <c r="L8" s="0" t="s">
        <v>328</v>
      </c>
      <c r="M8" s="0" t="s">
        <v>343</v>
      </c>
      <c r="N8" s="0" t="s">
        <v>344</v>
      </c>
      <c r="O8" s="0" t="s">
        <v>345</v>
      </c>
      <c r="P8" s="0" t="s">
        <v>346</v>
      </c>
      <c r="Q8" s="0" t="s">
        <v>347</v>
      </c>
      <c r="R8" s="0" t="s">
        <v>301</v>
      </c>
      <c r="S8" s="0" t="s">
        <v>348</v>
      </c>
      <c r="T8" s="0" t="s">
        <v>334</v>
      </c>
      <c r="U8" s="0" t="s">
        <v>349</v>
      </c>
      <c r="V8" s="0" t="s">
        <v>350</v>
      </c>
    </row>
    <row r="9" customFormat="false" ht="14.4" hidden="false" customHeight="false" outlineLevel="0" collapsed="false">
      <c r="B9" s="0" t="s">
        <v>351</v>
      </c>
      <c r="C9" s="0" t="s">
        <v>352</v>
      </c>
      <c r="D9" s="0" t="s">
        <v>318</v>
      </c>
      <c r="E9" s="0" t="s">
        <v>353</v>
      </c>
      <c r="F9" s="0" t="s">
        <v>354</v>
      </c>
      <c r="G9" s="0" t="s">
        <v>355</v>
      </c>
      <c r="H9" s="0" t="s">
        <v>356</v>
      </c>
      <c r="J9" s="0" t="s">
        <v>357</v>
      </c>
      <c r="K9" s="0" t="s">
        <v>358</v>
      </c>
      <c r="L9" s="0" t="s">
        <v>318</v>
      </c>
      <c r="M9" s="0" t="s">
        <v>359</v>
      </c>
      <c r="N9" s="0" t="s">
        <v>360</v>
      </c>
      <c r="O9" s="0" t="s">
        <v>358</v>
      </c>
      <c r="P9" s="0" t="s">
        <v>149</v>
      </c>
      <c r="Q9" s="0" t="s">
        <v>361</v>
      </c>
      <c r="R9" s="0" t="s">
        <v>303</v>
      </c>
      <c r="S9" s="0" t="s">
        <v>362</v>
      </c>
      <c r="T9" s="0" t="s">
        <v>318</v>
      </c>
      <c r="U9" s="0" t="s">
        <v>363</v>
      </c>
      <c r="V9" s="0" t="s">
        <v>303</v>
      </c>
    </row>
    <row r="10" customFormat="false" ht="14.4" hidden="false" customHeight="false" outlineLevel="0" collapsed="false">
      <c r="B10" s="0" t="s">
        <v>149</v>
      </c>
      <c r="C10" s="0" t="s">
        <v>364</v>
      </c>
      <c r="D10" s="0" t="s">
        <v>365</v>
      </c>
      <c r="E10" s="0" t="s">
        <v>366</v>
      </c>
      <c r="F10" s="0" t="s">
        <v>367</v>
      </c>
      <c r="G10" s="0" t="s">
        <v>368</v>
      </c>
      <c r="H10" s="0" t="s">
        <v>369</v>
      </c>
      <c r="J10" s="0" t="s">
        <v>370</v>
      </c>
      <c r="K10" s="0" t="s">
        <v>371</v>
      </c>
      <c r="L10" s="0" t="s">
        <v>372</v>
      </c>
      <c r="M10" s="0" t="s">
        <v>318</v>
      </c>
      <c r="N10" s="0" t="s">
        <v>373</v>
      </c>
      <c r="O10" s="0" t="s">
        <v>303</v>
      </c>
      <c r="P10" s="0" t="s">
        <v>374</v>
      </c>
      <c r="Q10" s="0" t="s">
        <v>375</v>
      </c>
      <c r="R10" s="0" t="s">
        <v>299</v>
      </c>
      <c r="S10" s="0" t="s">
        <v>303</v>
      </c>
      <c r="T10" s="0" t="s">
        <v>372</v>
      </c>
      <c r="U10" s="0" t="s">
        <v>376</v>
      </c>
      <c r="V10" s="0" t="s">
        <v>299</v>
      </c>
    </row>
    <row r="11" customFormat="false" ht="14.4" hidden="false" customHeight="false" outlineLevel="0" collapsed="false">
      <c r="B11" s="0" t="s">
        <v>377</v>
      </c>
      <c r="C11" s="0" t="s">
        <v>303</v>
      </c>
      <c r="D11" s="0" t="s">
        <v>378</v>
      </c>
      <c r="E11" s="0" t="s">
        <v>379</v>
      </c>
      <c r="F11" s="0" t="s">
        <v>362</v>
      </c>
      <c r="G11" s="0" t="s">
        <v>149</v>
      </c>
      <c r="H11" s="0" t="s">
        <v>380</v>
      </c>
      <c r="J11" s="0" t="s">
        <v>381</v>
      </c>
      <c r="K11" s="0" t="s">
        <v>382</v>
      </c>
      <c r="L11" s="0" t="s">
        <v>383</v>
      </c>
      <c r="M11" s="0" t="s">
        <v>384</v>
      </c>
      <c r="N11" s="0" t="s">
        <v>385</v>
      </c>
      <c r="O11" s="0" t="s">
        <v>318</v>
      </c>
      <c r="P11" s="0" t="s">
        <v>176</v>
      </c>
      <c r="Q11" s="0" t="s">
        <v>386</v>
      </c>
      <c r="R11" s="0" t="s">
        <v>149</v>
      </c>
      <c r="S11" s="0" t="s">
        <v>318</v>
      </c>
      <c r="T11" s="0" t="s">
        <v>383</v>
      </c>
      <c r="U11" s="0" t="s">
        <v>387</v>
      </c>
      <c r="V11" s="0" t="s">
        <v>388</v>
      </c>
    </row>
    <row r="12" customFormat="false" ht="14.4" hidden="false" customHeight="false" outlineLevel="0" collapsed="false">
      <c r="B12" s="0" t="s">
        <v>179</v>
      </c>
      <c r="C12" s="0" t="s">
        <v>318</v>
      </c>
      <c r="D12" s="0" t="s">
        <v>180</v>
      </c>
      <c r="E12" s="0" t="s">
        <v>389</v>
      </c>
      <c r="F12" s="0" t="s">
        <v>303</v>
      </c>
      <c r="G12" s="0" t="s">
        <v>390</v>
      </c>
      <c r="H12" s="0" t="s">
        <v>362</v>
      </c>
      <c r="J12" s="0" t="s">
        <v>391</v>
      </c>
      <c r="K12" s="0" t="s">
        <v>303</v>
      </c>
      <c r="L12" s="0" t="s">
        <v>180</v>
      </c>
      <c r="M12" s="0" t="s">
        <v>149</v>
      </c>
      <c r="N12" s="0" t="s">
        <v>392</v>
      </c>
      <c r="O12" s="0" t="s">
        <v>393</v>
      </c>
      <c r="Q12" s="0" t="s">
        <v>184</v>
      </c>
      <c r="R12" s="0" t="s">
        <v>363</v>
      </c>
      <c r="S12" s="0" t="s">
        <v>394</v>
      </c>
      <c r="T12" s="0" t="s">
        <v>180</v>
      </c>
      <c r="U12" s="0" t="s">
        <v>395</v>
      </c>
      <c r="V12" s="0" t="s">
        <v>149</v>
      </c>
    </row>
    <row r="13" customFormat="false" ht="14.4" hidden="false" customHeight="false" outlineLevel="0" collapsed="false">
      <c r="C13" s="0" t="s">
        <v>149</v>
      </c>
      <c r="E13" s="0" t="s">
        <v>396</v>
      </c>
      <c r="F13" s="0" t="s">
        <v>318</v>
      </c>
      <c r="G13" s="0" t="s">
        <v>187</v>
      </c>
      <c r="H13" s="0" t="s">
        <v>397</v>
      </c>
      <c r="J13" s="0" t="s">
        <v>398</v>
      </c>
      <c r="K13" s="0" t="s">
        <v>318</v>
      </c>
      <c r="M13" s="0" t="s">
        <v>399</v>
      </c>
      <c r="N13" s="0" t="s">
        <v>400</v>
      </c>
      <c r="O13" s="0" t="s">
        <v>401</v>
      </c>
      <c r="R13" s="0" t="s">
        <v>402</v>
      </c>
      <c r="S13" s="0" t="s">
        <v>385</v>
      </c>
      <c r="U13" s="0" t="s">
        <v>403</v>
      </c>
      <c r="V13" s="0" t="s">
        <v>404</v>
      </c>
    </row>
    <row r="14" customFormat="false" ht="14.4" hidden="false" customHeight="false" outlineLevel="0" collapsed="false">
      <c r="C14" s="0" t="s">
        <v>405</v>
      </c>
      <c r="E14" s="0" t="s">
        <v>406</v>
      </c>
      <c r="F14" s="0" t="s">
        <v>384</v>
      </c>
      <c r="H14" s="0" t="s">
        <v>407</v>
      </c>
      <c r="J14" s="0" t="s">
        <v>408</v>
      </c>
      <c r="K14" s="0" t="s">
        <v>393</v>
      </c>
      <c r="M14" s="0" t="s">
        <v>409</v>
      </c>
      <c r="N14" s="0" t="s">
        <v>410</v>
      </c>
      <c r="O14" s="0" t="s">
        <v>149</v>
      </c>
      <c r="R14" s="0" t="s">
        <v>411</v>
      </c>
      <c r="S14" s="0" t="s">
        <v>412</v>
      </c>
      <c r="U14" s="0" t="s">
        <v>413</v>
      </c>
      <c r="V14" s="0" t="s">
        <v>414</v>
      </c>
    </row>
    <row r="15" customFormat="false" ht="14.4" hidden="false" customHeight="false" outlineLevel="0" collapsed="false">
      <c r="C15" s="0" t="s">
        <v>415</v>
      </c>
      <c r="E15" s="0" t="s">
        <v>416</v>
      </c>
      <c r="F15" s="0" t="s">
        <v>417</v>
      </c>
      <c r="H15" s="0" t="s">
        <v>418</v>
      </c>
      <c r="K15" s="0" t="s">
        <v>149</v>
      </c>
      <c r="M15" s="0" t="s">
        <v>419</v>
      </c>
      <c r="N15" s="0" t="s">
        <v>420</v>
      </c>
      <c r="O15" s="0" t="s">
        <v>421</v>
      </c>
      <c r="R15" s="0" t="s">
        <v>376</v>
      </c>
      <c r="S15" s="0" t="s">
        <v>422</v>
      </c>
      <c r="U15" s="0" t="s">
        <v>423</v>
      </c>
      <c r="V15" s="0" t="s">
        <v>424</v>
      </c>
    </row>
    <row r="16" customFormat="false" ht="14.4" hidden="false" customHeight="false" outlineLevel="0" collapsed="false">
      <c r="C16" s="0" t="s">
        <v>377</v>
      </c>
      <c r="F16" s="0" t="s">
        <v>149</v>
      </c>
      <c r="H16" s="0" t="s">
        <v>303</v>
      </c>
      <c r="K16" s="0" t="s">
        <v>425</v>
      </c>
      <c r="M16" s="0" t="s">
        <v>426</v>
      </c>
      <c r="N16" s="0" t="s">
        <v>427</v>
      </c>
      <c r="O16" s="0" t="s">
        <v>428</v>
      </c>
      <c r="R16" s="0" t="s">
        <v>429</v>
      </c>
      <c r="S16" s="0" t="s">
        <v>430</v>
      </c>
      <c r="V16" s="0" t="s">
        <v>431</v>
      </c>
    </row>
    <row r="17" customFormat="false" ht="14.4" hidden="false" customHeight="false" outlineLevel="0" collapsed="false">
      <c r="C17" s="0" t="s">
        <v>432</v>
      </c>
      <c r="F17" s="0" t="s">
        <v>433</v>
      </c>
      <c r="H17" s="0" t="s">
        <v>318</v>
      </c>
      <c r="K17" s="0" t="s">
        <v>434</v>
      </c>
      <c r="M17" s="0" t="s">
        <v>435</v>
      </c>
      <c r="N17" s="0" t="s">
        <v>436</v>
      </c>
      <c r="O17" s="0" t="s">
        <v>437</v>
      </c>
      <c r="R17" s="0" t="s">
        <v>438</v>
      </c>
      <c r="S17" s="0" t="s">
        <v>439</v>
      </c>
      <c r="V17" s="0" t="s">
        <v>440</v>
      </c>
    </row>
    <row r="18" customFormat="false" ht="14.4" hidden="false" customHeight="false" outlineLevel="0" collapsed="false">
      <c r="C18" s="0" t="s">
        <v>441</v>
      </c>
      <c r="F18" s="0" t="s">
        <v>442</v>
      </c>
      <c r="H18" s="0" t="s">
        <v>443</v>
      </c>
      <c r="K18" s="0" t="s">
        <v>444</v>
      </c>
      <c r="M18" s="0" t="s">
        <v>445</v>
      </c>
      <c r="N18" s="0" t="s">
        <v>446</v>
      </c>
      <c r="O18" s="0" t="s">
        <v>447</v>
      </c>
      <c r="R18" s="0" t="s">
        <v>387</v>
      </c>
      <c r="S18" s="0" t="s">
        <v>448</v>
      </c>
      <c r="V18" s="0" t="s">
        <v>449</v>
      </c>
    </row>
    <row r="19" customFormat="false" ht="14.4" hidden="false" customHeight="false" outlineLevel="0" collapsed="false">
      <c r="C19" s="0" t="s">
        <v>450</v>
      </c>
      <c r="F19" s="0" t="s">
        <v>451</v>
      </c>
      <c r="H19" s="0" t="s">
        <v>452</v>
      </c>
      <c r="K19" s="0" t="s">
        <v>453</v>
      </c>
      <c r="M19" s="0" t="s">
        <v>454</v>
      </c>
      <c r="N19" s="0" t="s">
        <v>455</v>
      </c>
      <c r="O19" s="0" t="s">
        <v>456</v>
      </c>
      <c r="R19" s="0" t="s">
        <v>457</v>
      </c>
      <c r="S19" s="0" t="s">
        <v>458</v>
      </c>
      <c r="V19" s="0" t="s">
        <v>459</v>
      </c>
    </row>
    <row r="20" customFormat="false" ht="14.4" hidden="false" customHeight="false" outlineLevel="0" collapsed="false">
      <c r="C20" s="0" t="s">
        <v>179</v>
      </c>
      <c r="F20" s="0" t="s">
        <v>460</v>
      </c>
      <c r="H20" s="0" t="s">
        <v>461</v>
      </c>
      <c r="K20" s="0" t="s">
        <v>462</v>
      </c>
      <c r="M20" s="0" t="s">
        <v>295</v>
      </c>
      <c r="N20" s="0" t="s">
        <v>297</v>
      </c>
      <c r="O20" s="0" t="s">
        <v>463</v>
      </c>
      <c r="R20" s="0" t="s">
        <v>464</v>
      </c>
      <c r="S20" s="0" t="s">
        <v>465</v>
      </c>
      <c r="V20" s="0" t="s">
        <v>466</v>
      </c>
    </row>
    <row r="21" customFormat="false" ht="14.4" hidden="false" customHeight="false" outlineLevel="0" collapsed="false">
      <c r="C21" s="0" t="s">
        <v>467</v>
      </c>
      <c r="F21" s="0" t="s">
        <v>468</v>
      </c>
      <c r="H21" s="0" t="s">
        <v>149</v>
      </c>
      <c r="K21" s="0" t="s">
        <v>456</v>
      </c>
      <c r="O21" s="0" t="s">
        <v>469</v>
      </c>
      <c r="R21" s="0" t="s">
        <v>470</v>
      </c>
      <c r="S21" s="0" t="s">
        <v>471</v>
      </c>
      <c r="V21" s="0" t="s">
        <v>472</v>
      </c>
    </row>
    <row r="22" customFormat="false" ht="14.4" hidden="false" customHeight="false" outlineLevel="0" collapsed="false">
      <c r="C22" s="0" t="s">
        <v>473</v>
      </c>
      <c r="F22" s="0" t="s">
        <v>474</v>
      </c>
      <c r="H22" s="0" t="s">
        <v>390</v>
      </c>
      <c r="K22" s="0" t="s">
        <v>469</v>
      </c>
      <c r="O22" s="0" t="s">
        <v>475</v>
      </c>
      <c r="R22" s="0" t="s">
        <v>476</v>
      </c>
      <c r="S22" s="0" t="s">
        <v>477</v>
      </c>
      <c r="V22" s="0" t="s">
        <v>478</v>
      </c>
    </row>
    <row r="23" customFormat="false" ht="14.4" hidden="false" customHeight="false" outlineLevel="0" collapsed="false">
      <c r="C23" s="0" t="s">
        <v>479</v>
      </c>
      <c r="H23" s="0" t="s">
        <v>480</v>
      </c>
      <c r="K23" s="0" t="s">
        <v>481</v>
      </c>
      <c r="O23" s="0" t="s">
        <v>482</v>
      </c>
      <c r="R23" s="0" t="s">
        <v>483</v>
      </c>
      <c r="V23" s="0" t="s">
        <v>484</v>
      </c>
    </row>
    <row r="24" customFormat="false" ht="14.4" hidden="false" customHeight="false" outlineLevel="0" collapsed="false">
      <c r="H24" s="0" t="s">
        <v>485</v>
      </c>
      <c r="K24" s="0" t="s">
        <v>486</v>
      </c>
      <c r="O24" s="0" t="s">
        <v>487</v>
      </c>
      <c r="R24" s="0" t="s">
        <v>403</v>
      </c>
      <c r="V24" s="0" t="s">
        <v>488</v>
      </c>
    </row>
    <row r="25" customFormat="false" ht="14.4" hidden="false" customHeight="false" outlineLevel="0" collapsed="false">
      <c r="H25" s="0" t="s">
        <v>489</v>
      </c>
      <c r="K25" s="0" t="s">
        <v>490</v>
      </c>
      <c r="O25" s="0" t="s">
        <v>491</v>
      </c>
      <c r="R25" s="0" t="s">
        <v>492</v>
      </c>
      <c r="V25" s="0" t="s">
        <v>493</v>
      </c>
    </row>
    <row r="26" customFormat="false" ht="14.4" hidden="false" customHeight="false" outlineLevel="0" collapsed="false">
      <c r="H26" s="0" t="s">
        <v>187</v>
      </c>
      <c r="K26" s="0" t="s">
        <v>494</v>
      </c>
      <c r="O26" s="0" t="s">
        <v>495</v>
      </c>
      <c r="R26" s="0" t="s">
        <v>496</v>
      </c>
    </row>
    <row r="27" customFormat="false" ht="14.4" hidden="false" customHeight="false" outlineLevel="0" collapsed="false">
      <c r="H27" s="0" t="s">
        <v>497</v>
      </c>
      <c r="K27" s="0" t="s">
        <v>491</v>
      </c>
      <c r="O27" s="0" t="s">
        <v>498</v>
      </c>
      <c r="R27" s="0" t="s">
        <v>223</v>
      </c>
    </row>
    <row r="28" customFormat="false" ht="14.4" hidden="false" customHeight="false" outlineLevel="0" collapsed="false">
      <c r="H28" s="0" t="s">
        <v>499</v>
      </c>
      <c r="K28" s="0" t="s">
        <v>498</v>
      </c>
      <c r="O28" s="0" t="s">
        <v>239</v>
      </c>
    </row>
    <row r="29" customFormat="false" ht="14.4" hidden="false" customHeight="false" outlineLevel="0" collapsed="false">
      <c r="H29" s="0" t="s">
        <v>500</v>
      </c>
      <c r="K29" s="0" t="s">
        <v>501</v>
      </c>
    </row>
    <row r="30" customFormat="false" ht="14.4" hidden="false" customHeight="false" outlineLevel="0" collapsed="false">
      <c r="K30" s="0" t="s">
        <v>502</v>
      </c>
    </row>
    <row r="31" customFormat="false" ht="14.4" hidden="false" customHeight="false" outlineLevel="0" collapsed="false">
      <c r="K31" s="0" t="s">
        <v>503</v>
      </c>
    </row>
    <row r="32" customFormat="false" ht="14.4" hidden="false" customHeight="false" outlineLevel="0" collapsed="false">
      <c r="K32" s="0" t="s">
        <v>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A37:E61 B7"/>
    </sheetView>
  </sheetViews>
  <sheetFormatPr defaultRowHeight="14.4" zeroHeight="false" outlineLevelRow="0" outlineLevelCol="0"/>
  <cols>
    <col collapsed="false" customWidth="true" hidden="false" outlineLevel="0" max="1" min="1" style="0" width="23.63"/>
    <col collapsed="false" customWidth="true" hidden="false" outlineLevel="0" max="2" min="2" style="0" width="38"/>
    <col collapsed="false" customWidth="true" hidden="false" outlineLevel="0" max="1025" min="3" style="0" width="8.52"/>
  </cols>
  <sheetData>
    <row r="1" customFormat="false" ht="14.4" hidden="false" customHeight="false" outlineLevel="0" collapsed="false">
      <c r="A1" s="0" t="s">
        <v>319</v>
      </c>
      <c r="B1" s="0" t="s">
        <v>143</v>
      </c>
    </row>
    <row r="2" customFormat="false" ht="14.4" hidden="false" customHeight="false" outlineLevel="0" collapsed="false">
      <c r="A2" s="0" t="n">
        <v>5083</v>
      </c>
      <c r="B2" s="0" t="s">
        <v>504</v>
      </c>
    </row>
    <row r="3" customFormat="false" ht="14.4" hidden="false" customHeight="false" outlineLevel="0" collapsed="false">
      <c r="A3" s="0" t="n">
        <v>5084</v>
      </c>
      <c r="B3" s="0" t="s">
        <v>505</v>
      </c>
    </row>
    <row r="4" customFormat="false" ht="14.4" hidden="false" customHeight="false" outlineLevel="0" collapsed="false">
      <c r="A4" s="0" t="n">
        <v>8584</v>
      </c>
      <c r="B4" s="0" t="s">
        <v>506</v>
      </c>
    </row>
    <row r="5" customFormat="false" ht="14.4" hidden="false" customHeight="false" outlineLevel="0" collapsed="false">
      <c r="A5" s="0" t="n">
        <v>8650</v>
      </c>
      <c r="B5" s="0" t="s">
        <v>507</v>
      </c>
    </row>
    <row r="6" customFormat="false" ht="14.4" hidden="false" customHeight="false" outlineLevel="0" collapsed="false">
      <c r="A6" s="0" t="n">
        <v>8678</v>
      </c>
      <c r="B6" s="0" t="s">
        <v>508</v>
      </c>
    </row>
    <row r="7" customFormat="false" ht="14.4" hidden="false" customHeight="false" outlineLevel="0" collapsed="false">
      <c r="A7" s="0" t="n">
        <v>8717</v>
      </c>
      <c r="B7" s="0" t="s">
        <v>509</v>
      </c>
    </row>
    <row r="8" customFormat="false" ht="14.4" hidden="false" customHeight="false" outlineLevel="0" collapsed="false">
      <c r="A8" s="0" t="n">
        <v>8756</v>
      </c>
      <c r="B8" s="0" t="s">
        <v>510</v>
      </c>
    </row>
    <row r="9" customFormat="false" ht="14.4" hidden="false" customHeight="false" outlineLevel="0" collapsed="false">
      <c r="A9" s="0" t="n">
        <v>8761</v>
      </c>
      <c r="B9" s="0" t="s">
        <v>511</v>
      </c>
    </row>
    <row r="10" customFormat="false" ht="14.4" hidden="false" customHeight="false" outlineLevel="0" collapsed="false">
      <c r="A10" s="0" t="n">
        <v>8782</v>
      </c>
      <c r="B10" s="0" t="s">
        <v>512</v>
      </c>
    </row>
    <row r="11" customFormat="false" ht="14.4" hidden="false" customHeight="false" outlineLevel="0" collapsed="false">
      <c r="A11" s="0" t="n">
        <v>8809</v>
      </c>
      <c r="B11" s="0" t="s">
        <v>513</v>
      </c>
    </row>
    <row r="12" customFormat="false" ht="14.4" hidden="false" customHeight="false" outlineLevel="0" collapsed="false">
      <c r="A12" s="0" t="n">
        <v>8844</v>
      </c>
      <c r="B12" s="0" t="s">
        <v>514</v>
      </c>
    </row>
    <row r="13" customFormat="false" ht="14.4" hidden="false" customHeight="false" outlineLevel="0" collapsed="false">
      <c r="A13" s="0" t="n">
        <v>8870</v>
      </c>
      <c r="B13" s="0" t="s">
        <v>515</v>
      </c>
    </row>
    <row r="14" customFormat="false" ht="14.4" hidden="false" customHeight="false" outlineLevel="0" collapsed="false">
      <c r="A14" s="0" t="n">
        <v>8883</v>
      </c>
      <c r="B14" s="0" t="s">
        <v>516</v>
      </c>
    </row>
    <row r="15" customFormat="false" ht="14.4" hidden="false" customHeight="false" outlineLevel="0" collapsed="false">
      <c r="A15" s="0" t="n">
        <v>8892</v>
      </c>
      <c r="B15" s="0" t="s">
        <v>517</v>
      </c>
    </row>
    <row r="16" customFormat="false" ht="14.4" hidden="false" customHeight="false" outlineLevel="0" collapsed="false">
      <c r="A16" s="0" t="n">
        <v>8920</v>
      </c>
      <c r="B16" s="0" t="s">
        <v>518</v>
      </c>
    </row>
    <row r="17" customFormat="false" ht="14.4" hidden="false" customHeight="false" outlineLevel="0" collapsed="false">
      <c r="A17" s="0" t="n">
        <v>8940</v>
      </c>
      <c r="B17" s="0" t="s">
        <v>519</v>
      </c>
      <c r="C17" s="0" t="n">
        <v>42628668</v>
      </c>
    </row>
    <row r="18" customFormat="false" ht="14.4" hidden="false" customHeight="false" outlineLevel="0" collapsed="false">
      <c r="A18" s="0" t="n">
        <v>8966</v>
      </c>
      <c r="B18" s="0" t="s">
        <v>520</v>
      </c>
    </row>
    <row r="19" customFormat="false" ht="14.4" hidden="false" customHeight="false" outlineLevel="0" collapsed="false">
      <c r="A19" s="0" t="n">
        <v>8971</v>
      </c>
      <c r="B19" s="0" t="s">
        <v>521</v>
      </c>
    </row>
    <row r="20" customFormat="false" ht="14.4" hidden="false" customHeight="false" outlineLevel="0" collapsed="false">
      <c r="A20" s="0" t="n">
        <v>581382</v>
      </c>
      <c r="B20" s="0" t="s">
        <v>522</v>
      </c>
      <c r="C20" s="0" t="n">
        <v>8892</v>
      </c>
    </row>
    <row r="21" customFormat="false" ht="14.4" hidden="false" customHeight="false" outlineLevel="0" collapsed="false">
      <c r="A21" s="0" t="n">
        <v>581477</v>
      </c>
      <c r="B21" s="0" t="s">
        <v>523</v>
      </c>
      <c r="C21" s="0" t="n">
        <v>8940</v>
      </c>
    </row>
    <row r="22" customFormat="false" ht="14.4" hidden="false" customHeight="false" outlineLevel="0" collapsed="false">
      <c r="A22" s="0" t="n">
        <v>38003620</v>
      </c>
      <c r="B22" s="0" t="s">
        <v>524</v>
      </c>
      <c r="C22" s="0" t="n">
        <v>8844</v>
      </c>
    </row>
    <row r="23" customFormat="false" ht="14.4" hidden="false" customHeight="false" outlineLevel="0" collapsed="false">
      <c r="A23" s="0" t="n">
        <v>38004515</v>
      </c>
      <c r="B23" s="0" t="s">
        <v>525</v>
      </c>
      <c r="C23" s="0" t="n">
        <v>8844</v>
      </c>
    </row>
    <row r="24" customFormat="false" ht="14.4" hidden="false" customHeight="false" outlineLevel="0" collapsed="false">
      <c r="A24" s="0" t="n">
        <v>42628595</v>
      </c>
      <c r="B24" s="0" t="s">
        <v>509</v>
      </c>
      <c r="C24" s="0" t="n">
        <v>8717</v>
      </c>
    </row>
    <row r="25" customFormat="false" ht="14.4" hidden="false" customHeight="false" outlineLevel="0" collapsed="false">
      <c r="A25" s="0" t="n">
        <v>42628668</v>
      </c>
      <c r="B25" s="0" t="s">
        <v>519</v>
      </c>
      <c r="C25" s="0" t="n">
        <v>8940</v>
      </c>
    </row>
    <row r="26" customFormat="false" ht="14.4" hidden="false" customHeight="false" outlineLevel="0" collapsed="false">
      <c r="A26" s="0" t="n">
        <v>44814650</v>
      </c>
      <c r="B26" s="0" t="s">
        <v>526</v>
      </c>
      <c r="C26" s="0" t="n">
        <v>8844</v>
      </c>
    </row>
    <row r="27" customFormat="false" ht="14.4" hidden="false" customHeight="false" outlineLevel="0" collapsed="false">
      <c r="A27" s="0" t="n">
        <v>44814653</v>
      </c>
      <c r="B27" s="0" t="s">
        <v>527</v>
      </c>
      <c r="C27" s="0" t="n">
        <v>8844</v>
      </c>
    </row>
    <row r="28" customFormat="false" ht="14.4" hidden="false" customHeight="false" outlineLevel="0" collapsed="false">
      <c r="A28" s="0" t="n">
        <v>44814653</v>
      </c>
      <c r="B28" s="0" t="s">
        <v>528</v>
      </c>
      <c r="C28" s="0" t="n">
        <v>8844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E61" activeCellId="0" sqref="A37:E61"/>
    </sheetView>
  </sheetViews>
  <sheetFormatPr defaultRowHeight="13.8" zeroHeight="false" outlineLevelRow="0" outlineLevelCol="0"/>
  <cols>
    <col collapsed="false" customWidth="true" hidden="false" outlineLevel="0" max="1" min="1" style="0" width="27.94"/>
    <col collapsed="false" customWidth="true" hidden="false" outlineLevel="0" max="2" min="2" style="0" width="15.32"/>
    <col collapsed="false" customWidth="true" hidden="false" outlineLevel="0" max="3" min="3" style="0" width="16.43"/>
    <col collapsed="false" customWidth="true" hidden="false" outlineLevel="0" max="4" min="4" style="0" width="7.49"/>
    <col collapsed="false" customWidth="true" hidden="false" outlineLevel="0" max="5" min="5" style="0" width="9.94"/>
    <col collapsed="false" customWidth="true" hidden="false" outlineLevel="0" max="6" min="6" style="0" width="21.94"/>
    <col collapsed="false" customWidth="true" hidden="false" outlineLevel="0" max="7" min="7" style="0" width="8.84"/>
    <col collapsed="false" customWidth="true" hidden="false" outlineLevel="0" max="8" min="8" style="0" width="25.16"/>
    <col collapsed="false" customWidth="true" hidden="false" outlineLevel="0" max="9" min="9" style="0" width="9.94"/>
    <col collapsed="false" customWidth="true" hidden="false" outlineLevel="0" max="10" min="10" style="0" width="20"/>
    <col collapsed="false" customWidth="true" hidden="false" outlineLevel="0" max="11" min="11" style="0" width="25.27"/>
    <col collapsed="false" customWidth="true" hidden="false" outlineLevel="0" max="12" min="12" style="0" width="9.94"/>
    <col collapsed="false" customWidth="true" hidden="false" outlineLevel="0" max="13" min="13" style="0" width="14.47"/>
    <col collapsed="false" customWidth="true" hidden="false" outlineLevel="0" max="14" min="14" style="0" width="9.94"/>
    <col collapsed="false" customWidth="true" hidden="false" outlineLevel="0" max="15" min="15" style="0" width="25.47"/>
    <col collapsed="false" customWidth="true" hidden="false" outlineLevel="0" max="16" min="16" style="0" width="9.94"/>
    <col collapsed="false" customWidth="true" hidden="false" outlineLevel="0" max="17" min="17" style="0" width="16.58"/>
    <col collapsed="false" customWidth="true" hidden="false" outlineLevel="0" max="18" min="18" style="0" width="6.94"/>
    <col collapsed="false" customWidth="true" hidden="false" outlineLevel="0" max="19" min="19" style="0" width="39.06"/>
    <col collapsed="false" customWidth="true" hidden="false" outlineLevel="0" max="20" min="20" style="0" width="9.15"/>
    <col collapsed="false" customWidth="true" hidden="false" outlineLevel="0" max="21" min="21" style="0" width="24.05"/>
    <col collapsed="false" customWidth="true" hidden="false" outlineLevel="0" max="22" min="22" style="0" width="4.52"/>
    <col collapsed="false" customWidth="true" hidden="false" outlineLevel="0" max="23" min="23" style="0" width="29.47"/>
    <col collapsed="false" customWidth="true" hidden="false" outlineLevel="0" max="24" min="24" style="0" width="3.41"/>
    <col collapsed="false" customWidth="true" hidden="false" outlineLevel="0" max="25" min="25" style="0" width="23.63"/>
    <col collapsed="false" customWidth="true" hidden="false" outlineLevel="0" max="26" min="26" style="0" width="9.15"/>
    <col collapsed="false" customWidth="true" hidden="false" outlineLevel="0" max="27" min="27" style="0" width="28.05"/>
    <col collapsed="false" customWidth="true" hidden="false" outlineLevel="0" max="28" min="28" style="0" width="3.41"/>
    <col collapsed="false" customWidth="true" hidden="false" outlineLevel="0" max="29" min="29" style="0" width="30.58"/>
    <col collapsed="false" customWidth="true" hidden="false" outlineLevel="0" max="30" min="30" style="0" width="3.41"/>
    <col collapsed="false" customWidth="true" hidden="false" outlineLevel="0" max="31" min="31" style="0" width="27.16"/>
    <col collapsed="false" customWidth="true" hidden="false" outlineLevel="0" max="32" min="32" style="0" width="26.58"/>
    <col collapsed="false" customWidth="true" hidden="false" outlineLevel="0" max="33" min="33" style="0" width="9.37"/>
    <col collapsed="false" customWidth="true" hidden="false" outlineLevel="0" max="34" min="34" style="0" width="22.21"/>
    <col collapsed="false" customWidth="true" hidden="false" outlineLevel="0" max="35" min="35" style="0" width="6.73"/>
    <col collapsed="false" customWidth="true" hidden="false" outlineLevel="0" max="36" min="36" style="0" width="24.84"/>
    <col collapsed="false" customWidth="true" hidden="false" outlineLevel="0" max="37" min="37" style="0" width="6.84"/>
    <col collapsed="false" customWidth="true" hidden="false" outlineLevel="0" max="38" min="38" style="0" width="22.73"/>
    <col collapsed="false" customWidth="true" hidden="false" outlineLevel="0" max="39" min="39" style="0" width="4.31"/>
    <col collapsed="false" customWidth="true" hidden="false" outlineLevel="0" max="40" min="40" style="0" width="22.31"/>
    <col collapsed="false" customWidth="true" hidden="false" outlineLevel="0" max="41" min="41" style="0" width="7.48"/>
    <col collapsed="false" customWidth="true" hidden="false" outlineLevel="0" max="42" min="42" style="0" width="26.94"/>
    <col collapsed="false" customWidth="true" hidden="false" outlineLevel="0" max="1025" min="43" style="0" width="9.15"/>
  </cols>
  <sheetData>
    <row r="1" customFormat="false" ht="13.8" hidden="false" customHeight="false" outlineLevel="0" collapsed="false">
      <c r="B1" s="0" t="s">
        <v>529</v>
      </c>
    </row>
    <row r="2" customFormat="false" ht="13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="5" customFormat="true" ht="13.8" hidden="false" customHeight="false" outlineLevel="0" collapsed="false">
      <c r="A3" s="5" t="s">
        <v>107</v>
      </c>
      <c r="C3" s="5" t="s">
        <v>54</v>
      </c>
      <c r="D3" s="5" t="s">
        <v>51</v>
      </c>
      <c r="F3" s="5" t="s">
        <v>108</v>
      </c>
      <c r="H3" s="5" t="s">
        <v>109</v>
      </c>
      <c r="J3" s="5" t="s">
        <v>42</v>
      </c>
      <c r="K3" s="5" t="s">
        <v>39</v>
      </c>
      <c r="M3" s="5" t="s">
        <v>38</v>
      </c>
      <c r="O3" s="5" t="s">
        <v>266</v>
      </c>
      <c r="Q3" s="5" t="s">
        <v>110</v>
      </c>
      <c r="S3" s="5" t="s">
        <v>32</v>
      </c>
      <c r="U3" s="5" t="s">
        <v>111</v>
      </c>
      <c r="W3" s="5" t="s">
        <v>530</v>
      </c>
      <c r="Y3" s="5" t="s">
        <v>30</v>
      </c>
      <c r="AA3" s="5" t="s">
        <v>34</v>
      </c>
      <c r="AC3" s="5" t="s">
        <v>23</v>
      </c>
      <c r="AE3" s="5" t="s">
        <v>21</v>
      </c>
      <c r="AF3" s="5" t="s">
        <v>18</v>
      </c>
      <c r="AH3" s="5" t="s">
        <v>16</v>
      </c>
      <c r="AJ3" s="5" t="s">
        <v>13</v>
      </c>
      <c r="AL3" s="5" t="s">
        <v>82</v>
      </c>
      <c r="AN3" s="5" t="s">
        <v>8</v>
      </c>
      <c r="AP3" s="5" t="s">
        <v>5</v>
      </c>
    </row>
    <row r="4" customFormat="false" ht="13.8" hidden="false" customHeight="false" outlineLevel="0" collapsed="false">
      <c r="AL4" s="5"/>
      <c r="AM4" s="5"/>
      <c r="AN4" s="5"/>
      <c r="AO4" s="5"/>
    </row>
    <row r="5" customFormat="false" ht="13.8" hidden="false" customHeight="false" outlineLevel="0" collapsed="false">
      <c r="A5" s="0" t="s">
        <v>114</v>
      </c>
      <c r="B5" s="0" t="n">
        <v>0</v>
      </c>
      <c r="C5" s="0" t="s">
        <v>115</v>
      </c>
      <c r="D5" s="0" t="s">
        <v>115</v>
      </c>
      <c r="E5" s="0" t="n">
        <v>0</v>
      </c>
      <c r="F5" s="0" t="s">
        <v>115</v>
      </c>
      <c r="H5" s="0" t="s">
        <v>115</v>
      </c>
      <c r="I5" s="0" t="n">
        <v>0</v>
      </c>
      <c r="J5" s="0" t="s">
        <v>115</v>
      </c>
      <c r="K5" s="0" t="s">
        <v>115</v>
      </c>
      <c r="L5" s="0" t="n">
        <v>0</v>
      </c>
      <c r="M5" s="0" t="s">
        <v>116</v>
      </c>
      <c r="N5" s="0" t="n">
        <v>0</v>
      </c>
      <c r="O5" s="0" t="s">
        <v>115</v>
      </c>
      <c r="Q5" s="0" t="s">
        <v>117</v>
      </c>
      <c r="R5" s="0" t="n">
        <v>0</v>
      </c>
      <c r="S5" s="0" t="s">
        <v>115</v>
      </c>
      <c r="T5" s="0" t="n">
        <v>0</v>
      </c>
      <c r="U5" s="0" t="s">
        <v>115</v>
      </c>
      <c r="W5" s="0" t="s">
        <v>115</v>
      </c>
      <c r="X5" s="0" t="n">
        <v>0</v>
      </c>
      <c r="Y5" s="0" t="s">
        <v>115</v>
      </c>
      <c r="Z5" s="0" t="n">
        <v>0</v>
      </c>
      <c r="AA5" s="0" t="s">
        <v>268</v>
      </c>
      <c r="AB5" s="0" t="n">
        <v>0</v>
      </c>
      <c r="AC5" s="0" t="s">
        <v>115</v>
      </c>
      <c r="AD5" s="0" t="n">
        <v>0</v>
      </c>
      <c r="AE5" s="0" t="s">
        <v>115</v>
      </c>
      <c r="AF5" s="0" t="s">
        <v>115</v>
      </c>
      <c r="AG5" s="0" t="n">
        <v>0</v>
      </c>
      <c r="AH5" s="0" t="s">
        <v>115</v>
      </c>
      <c r="AI5" s="0" t="n">
        <v>0</v>
      </c>
      <c r="AJ5" s="0" t="s">
        <v>115</v>
      </c>
      <c r="AK5" s="0" t="n">
        <v>0</v>
      </c>
      <c r="AL5" s="0" t="s">
        <v>115</v>
      </c>
      <c r="AN5" s="0" t="s">
        <v>118</v>
      </c>
      <c r="AO5" s="0" t="n">
        <v>0</v>
      </c>
      <c r="AP5" s="0" t="s">
        <v>115</v>
      </c>
      <c r="AQ5" s="0" t="n">
        <v>0</v>
      </c>
    </row>
    <row r="6" customFormat="false" ht="13.8" hidden="false" customHeight="false" outlineLevel="0" collapsed="false">
      <c r="A6" s="0" t="s">
        <v>531</v>
      </c>
      <c r="B6" s="0" t="n">
        <v>100</v>
      </c>
      <c r="C6" s="0" t="s">
        <v>119</v>
      </c>
      <c r="D6" s="0" t="s">
        <v>120</v>
      </c>
      <c r="E6" s="0" t="n">
        <v>0</v>
      </c>
      <c r="F6" s="0" t="s">
        <v>120</v>
      </c>
      <c r="H6" s="0" t="s">
        <v>121</v>
      </c>
      <c r="I6" s="0" t="n">
        <v>0</v>
      </c>
      <c r="J6" s="0" t="s">
        <v>122</v>
      </c>
      <c r="K6" s="0" t="s">
        <v>123</v>
      </c>
      <c r="L6" s="0" t="n">
        <v>0</v>
      </c>
      <c r="M6" s="6" t="s">
        <v>532</v>
      </c>
      <c r="N6" s="0" t="n">
        <v>100</v>
      </c>
      <c r="O6" s="0" t="s">
        <v>269</v>
      </c>
      <c r="Q6" s="0" t="s">
        <v>125</v>
      </c>
      <c r="R6" s="0" t="n">
        <v>0</v>
      </c>
      <c r="S6" s="0" t="s">
        <v>126</v>
      </c>
      <c r="T6" s="0" t="n">
        <v>0</v>
      </c>
      <c r="U6" s="0" t="s">
        <v>126</v>
      </c>
      <c r="W6" s="0" t="s">
        <v>127</v>
      </c>
      <c r="X6" s="0" t="n">
        <v>0</v>
      </c>
      <c r="Y6" s="0" t="s">
        <v>270</v>
      </c>
      <c r="Z6" s="0" t="n">
        <v>0</v>
      </c>
      <c r="AA6" s="0" t="s">
        <v>270</v>
      </c>
      <c r="AB6" s="0" t="n">
        <v>0</v>
      </c>
      <c r="AC6" s="0" t="s">
        <v>128</v>
      </c>
      <c r="AD6" s="0" t="n">
        <v>0</v>
      </c>
      <c r="AE6" s="0" t="s">
        <v>129</v>
      </c>
      <c r="AF6" s="0" t="s">
        <v>130</v>
      </c>
      <c r="AG6" s="0" t="n">
        <v>0</v>
      </c>
      <c r="AH6" s="6" t="s">
        <v>131</v>
      </c>
      <c r="AI6" s="0" t="n">
        <v>4</v>
      </c>
      <c r="AJ6" s="0" t="s">
        <v>132</v>
      </c>
      <c r="AK6" s="0" t="n">
        <v>0</v>
      </c>
      <c r="AL6" s="0" t="s">
        <v>132</v>
      </c>
      <c r="AN6" s="6" t="s">
        <v>533</v>
      </c>
      <c r="AO6" s="0" t="n">
        <v>100</v>
      </c>
      <c r="AP6" s="0" t="s">
        <v>127</v>
      </c>
      <c r="AQ6" s="0" t="n">
        <v>0</v>
      </c>
    </row>
    <row r="7" customFormat="false" ht="13.8" hidden="false" customHeight="false" outlineLevel="0" collapsed="false">
      <c r="A7" s="6" t="s">
        <v>116</v>
      </c>
      <c r="B7" s="0" t="n">
        <v>100</v>
      </c>
      <c r="C7" s="0" t="s">
        <v>134</v>
      </c>
      <c r="D7" s="6" t="s">
        <v>135</v>
      </c>
      <c r="E7" s="0" t="n">
        <v>74</v>
      </c>
      <c r="F7" s="0" t="s">
        <v>117</v>
      </c>
      <c r="H7" s="0" t="s">
        <v>117</v>
      </c>
      <c r="I7" s="0" t="n">
        <v>0</v>
      </c>
      <c r="J7" s="0" t="s">
        <v>117</v>
      </c>
      <c r="K7" s="0" t="s">
        <v>117</v>
      </c>
      <c r="L7" s="0" t="n">
        <v>0</v>
      </c>
      <c r="M7" s="6" t="s">
        <v>534</v>
      </c>
      <c r="N7" s="0" t="n">
        <v>100</v>
      </c>
      <c r="O7" s="0" t="s">
        <v>271</v>
      </c>
      <c r="Q7" s="0" t="s">
        <v>137</v>
      </c>
      <c r="R7" s="0" t="n">
        <v>0</v>
      </c>
      <c r="S7" s="0" t="s">
        <v>138</v>
      </c>
      <c r="T7" s="0" t="n">
        <v>0</v>
      </c>
      <c r="U7" s="0" t="s">
        <v>117</v>
      </c>
      <c r="W7" s="7" t="s">
        <v>114</v>
      </c>
      <c r="X7" s="7" t="n">
        <v>88</v>
      </c>
      <c r="Y7" s="0" t="s">
        <v>272</v>
      </c>
      <c r="Z7" s="0" t="n">
        <v>0</v>
      </c>
      <c r="AA7" s="6" t="s">
        <v>535</v>
      </c>
      <c r="AB7" s="0" t="n">
        <v>100</v>
      </c>
      <c r="AC7" s="0" t="s">
        <v>139</v>
      </c>
      <c r="AD7" s="0" t="n">
        <v>0</v>
      </c>
      <c r="AE7" s="0" t="s">
        <v>117</v>
      </c>
      <c r="AF7" s="0" t="s">
        <v>140</v>
      </c>
      <c r="AG7" s="0" t="n">
        <v>0</v>
      </c>
      <c r="AH7" s="6" t="s">
        <v>141</v>
      </c>
      <c r="AI7" s="0" t="n">
        <v>4</v>
      </c>
      <c r="AJ7" s="0" t="s">
        <v>142</v>
      </c>
      <c r="AK7" s="0" t="n">
        <v>0</v>
      </c>
      <c r="AL7" s="0" t="s">
        <v>117</v>
      </c>
      <c r="AN7" s="0" t="s">
        <v>536</v>
      </c>
      <c r="AO7" s="0" t="n">
        <v>100</v>
      </c>
      <c r="AP7" s="7" t="s">
        <v>114</v>
      </c>
      <c r="AQ7" s="7" t="n">
        <v>88</v>
      </c>
    </row>
    <row r="8" customFormat="false" ht="13.8" hidden="false" customHeight="false" outlineLevel="0" collapsed="false">
      <c r="A8" s="6" t="s">
        <v>537</v>
      </c>
      <c r="B8" s="0" t="n">
        <v>100</v>
      </c>
      <c r="C8" s="0" t="s">
        <v>144</v>
      </c>
      <c r="D8" s="0" t="s">
        <v>538</v>
      </c>
      <c r="E8" s="0" t="n">
        <v>75</v>
      </c>
      <c r="F8" s="0" t="s">
        <v>145</v>
      </c>
      <c r="H8" s="7" t="s">
        <v>146</v>
      </c>
      <c r="I8" s="7" t="n">
        <v>93</v>
      </c>
      <c r="J8" s="0" t="s">
        <v>147</v>
      </c>
      <c r="K8" s="6" t="s">
        <v>539</v>
      </c>
      <c r="L8" s="0" t="n">
        <v>96</v>
      </c>
      <c r="M8" s="0" t="s">
        <v>540</v>
      </c>
      <c r="N8" s="0" t="n">
        <v>100</v>
      </c>
      <c r="O8" s="0" t="s">
        <v>274</v>
      </c>
      <c r="Q8" s="6" t="s">
        <v>150</v>
      </c>
      <c r="R8" s="0" t="n">
        <v>1</v>
      </c>
      <c r="S8" s="6" t="s">
        <v>541</v>
      </c>
      <c r="T8" s="0" t="n">
        <v>26</v>
      </c>
      <c r="U8" s="0" t="s">
        <v>138</v>
      </c>
      <c r="W8" s="0" t="s">
        <v>117</v>
      </c>
      <c r="X8" s="0" t="n">
        <v>0</v>
      </c>
      <c r="Y8" s="6" t="s">
        <v>275</v>
      </c>
      <c r="Z8" s="0" t="n">
        <v>64</v>
      </c>
      <c r="AA8" s="6" t="s">
        <v>273</v>
      </c>
      <c r="AB8" s="0" t="n">
        <v>55</v>
      </c>
      <c r="AC8" s="7" t="s">
        <v>542</v>
      </c>
      <c r="AD8" s="7" t="n">
        <v>67</v>
      </c>
      <c r="AE8" s="0" t="s">
        <v>152</v>
      </c>
      <c r="AF8" s="0" t="s">
        <v>153</v>
      </c>
      <c r="AG8" s="0" t="n">
        <v>0</v>
      </c>
      <c r="AH8" s="6" t="s">
        <v>543</v>
      </c>
      <c r="AI8" s="0" t="n">
        <v>100</v>
      </c>
      <c r="AJ8" s="7" t="s">
        <v>544</v>
      </c>
      <c r="AK8" s="7" t="n">
        <v>71</v>
      </c>
      <c r="AL8" s="0" t="s">
        <v>142</v>
      </c>
      <c r="AN8" s="6" t="s">
        <v>545</v>
      </c>
      <c r="AO8" s="0" t="n">
        <v>100</v>
      </c>
      <c r="AP8" s="0" t="s">
        <v>117</v>
      </c>
      <c r="AQ8" s="0" t="n">
        <v>0</v>
      </c>
    </row>
    <row r="9" customFormat="false" ht="13.8" hidden="false" customHeight="false" outlineLevel="0" collapsed="false">
      <c r="A9" s="0" t="s">
        <v>546</v>
      </c>
      <c r="B9" s="0" t="n">
        <v>100</v>
      </c>
      <c r="C9" s="0" t="s">
        <v>156</v>
      </c>
      <c r="D9" s="0" t="s">
        <v>145</v>
      </c>
      <c r="E9" s="0" t="n">
        <v>0</v>
      </c>
      <c r="F9" s="6" t="s">
        <v>127</v>
      </c>
      <c r="G9" s="0" t="n">
        <v>6</v>
      </c>
      <c r="H9" s="0" t="s">
        <v>547</v>
      </c>
      <c r="I9" s="0" t="n">
        <v>93</v>
      </c>
      <c r="J9" s="0" t="s">
        <v>158</v>
      </c>
      <c r="K9" s="0" t="s">
        <v>548</v>
      </c>
      <c r="L9" s="0" t="n">
        <v>61</v>
      </c>
      <c r="M9" s="0" t="s">
        <v>124</v>
      </c>
      <c r="N9" s="0" t="n">
        <v>13</v>
      </c>
      <c r="O9" s="7" t="s">
        <v>277</v>
      </c>
      <c r="P9" s="7" t="n">
        <v>80</v>
      </c>
      <c r="Q9" s="0" t="s">
        <v>160</v>
      </c>
      <c r="R9" s="0" t="n">
        <v>0</v>
      </c>
      <c r="S9" s="6" t="s">
        <v>549</v>
      </c>
      <c r="T9" s="0" t="n">
        <v>100</v>
      </c>
      <c r="U9" s="6" t="s">
        <v>127</v>
      </c>
      <c r="V9" s="0" t="n">
        <v>3</v>
      </c>
      <c r="W9" s="7" t="s">
        <v>162</v>
      </c>
      <c r="X9" s="7" t="n">
        <v>99</v>
      </c>
      <c r="Y9" s="0" t="s">
        <v>278</v>
      </c>
      <c r="Z9" s="0" t="n">
        <v>71</v>
      </c>
      <c r="AA9" s="6" t="s">
        <v>550</v>
      </c>
      <c r="AB9" s="0" t="n">
        <v>100</v>
      </c>
      <c r="AC9" s="7" t="s">
        <v>151</v>
      </c>
      <c r="AD9" s="7" t="n">
        <v>94</v>
      </c>
      <c r="AE9" s="0" t="s">
        <v>163</v>
      </c>
      <c r="AF9" s="0" t="s">
        <v>164</v>
      </c>
      <c r="AG9" s="0" t="n">
        <v>0</v>
      </c>
      <c r="AH9" s="7" t="s">
        <v>551</v>
      </c>
      <c r="AI9" s="7" t="n">
        <v>100</v>
      </c>
      <c r="AJ9" s="7" t="s">
        <v>154</v>
      </c>
      <c r="AK9" s="7" t="n">
        <v>87</v>
      </c>
      <c r="AL9" s="6" t="s">
        <v>127</v>
      </c>
      <c r="AM9" s="0" t="n">
        <v>5</v>
      </c>
      <c r="AN9" s="6" t="s">
        <v>114</v>
      </c>
      <c r="AO9" s="0" t="n">
        <v>45</v>
      </c>
      <c r="AP9" s="7" t="s">
        <v>162</v>
      </c>
      <c r="AQ9" s="7" t="n">
        <v>99</v>
      </c>
    </row>
    <row r="10" customFormat="false" ht="13.8" hidden="false" customHeight="false" outlineLevel="0" collapsed="false">
      <c r="A10" s="0" t="s">
        <v>117</v>
      </c>
      <c r="B10" s="0" t="n">
        <v>0</v>
      </c>
      <c r="C10" s="0" t="s">
        <v>117</v>
      </c>
      <c r="D10" s="7" t="s">
        <v>552</v>
      </c>
      <c r="E10" s="7" t="n">
        <v>71</v>
      </c>
      <c r="F10" s="0" t="s">
        <v>166</v>
      </c>
      <c r="H10" s="7" t="s">
        <v>157</v>
      </c>
      <c r="I10" s="7" t="n">
        <v>0</v>
      </c>
      <c r="J10" s="0" t="s">
        <v>167</v>
      </c>
      <c r="K10" s="7" t="s">
        <v>148</v>
      </c>
      <c r="L10" s="7" t="n">
        <v>52</v>
      </c>
      <c r="M10" s="0" t="s">
        <v>136</v>
      </c>
      <c r="N10" s="0" t="n">
        <v>3</v>
      </c>
      <c r="Q10" s="0" t="s">
        <v>553</v>
      </c>
      <c r="R10" s="0" t="n">
        <v>0</v>
      </c>
      <c r="S10" s="6" t="s">
        <v>151</v>
      </c>
      <c r="T10" s="0" t="n">
        <v>13</v>
      </c>
      <c r="U10" s="0" t="s">
        <v>166</v>
      </c>
      <c r="W10" s="7" t="s">
        <v>118</v>
      </c>
      <c r="X10" s="7" t="n">
        <v>92</v>
      </c>
      <c r="Y10" s="6" t="s">
        <v>554</v>
      </c>
      <c r="Z10" s="0" t="n">
        <v>100</v>
      </c>
      <c r="AA10" s="0" t="s">
        <v>276</v>
      </c>
      <c r="AB10" s="0" t="n">
        <v>65</v>
      </c>
      <c r="AC10" s="6" t="s">
        <v>118</v>
      </c>
      <c r="AD10" s="0" t="n">
        <v>92</v>
      </c>
      <c r="AE10" s="0" t="s">
        <v>169</v>
      </c>
      <c r="AF10" s="0" t="s">
        <v>555</v>
      </c>
      <c r="AG10" s="0" t="n">
        <v>100</v>
      </c>
      <c r="AH10" s="7" t="s">
        <v>116</v>
      </c>
      <c r="AI10" s="7" t="n">
        <v>9</v>
      </c>
      <c r="AJ10" s="6" t="s">
        <v>118</v>
      </c>
      <c r="AK10" s="0" t="n">
        <v>90</v>
      </c>
      <c r="AL10" s="0" t="s">
        <v>166</v>
      </c>
      <c r="AN10" s="6" t="s">
        <v>131</v>
      </c>
      <c r="AO10" s="0" t="n">
        <v>100</v>
      </c>
      <c r="AP10" s="7" t="s">
        <v>118</v>
      </c>
      <c r="AQ10" s="7" t="n">
        <v>92</v>
      </c>
    </row>
    <row r="11" customFormat="false" ht="13.8" hidden="false" customHeight="false" outlineLevel="0" collapsed="false">
      <c r="A11" s="0" t="s">
        <v>133</v>
      </c>
      <c r="B11" s="0" t="n">
        <v>63</v>
      </c>
      <c r="C11" s="0" t="s">
        <v>171</v>
      </c>
      <c r="D11" s="6" t="s">
        <v>117</v>
      </c>
      <c r="E11" s="0" t="n">
        <v>0</v>
      </c>
      <c r="F11" s="0" t="s">
        <v>172</v>
      </c>
      <c r="H11" s="7" t="s">
        <v>556</v>
      </c>
      <c r="I11" s="7" t="n">
        <v>22</v>
      </c>
      <c r="J11" s="0" t="s">
        <v>173</v>
      </c>
      <c r="K11" s="6" t="s">
        <v>557</v>
      </c>
      <c r="L11" s="0" t="n">
        <v>52</v>
      </c>
      <c r="M11" s="0" t="s">
        <v>558</v>
      </c>
      <c r="N11" s="0" t="n">
        <v>100</v>
      </c>
      <c r="Q11" s="0" t="s">
        <v>559</v>
      </c>
      <c r="R11" s="0" t="n">
        <v>0</v>
      </c>
      <c r="S11" s="7" t="s">
        <v>161</v>
      </c>
      <c r="T11" s="7" t="n">
        <v>66</v>
      </c>
      <c r="U11" s="0" t="s">
        <v>172</v>
      </c>
      <c r="W11" s="6" t="s">
        <v>175</v>
      </c>
      <c r="X11" s="0" t="n">
        <v>40</v>
      </c>
      <c r="Y11" s="6" t="s">
        <v>118</v>
      </c>
      <c r="Z11" s="0" t="n">
        <v>100</v>
      </c>
      <c r="AA11" s="0" t="s">
        <v>560</v>
      </c>
      <c r="AB11" s="0" t="n">
        <v>100</v>
      </c>
      <c r="AC11" s="7" t="s">
        <v>127</v>
      </c>
      <c r="AD11" s="7" t="n">
        <v>19</v>
      </c>
      <c r="AE11" s="0" t="s">
        <v>176</v>
      </c>
      <c r="AF11" s="0" t="s">
        <v>561</v>
      </c>
      <c r="AG11" s="0" t="n">
        <v>100</v>
      </c>
      <c r="AH11" s="0" t="s">
        <v>118</v>
      </c>
      <c r="AI11" s="0" t="n">
        <v>93</v>
      </c>
      <c r="AJ11" s="0" t="s">
        <v>127</v>
      </c>
      <c r="AK11" s="0" t="n">
        <v>4</v>
      </c>
      <c r="AL11" s="0" t="s">
        <v>172</v>
      </c>
      <c r="AN11" s="6" t="s">
        <v>562</v>
      </c>
      <c r="AO11" s="0" t="n">
        <v>100</v>
      </c>
      <c r="AP11" s="6" t="s">
        <v>175</v>
      </c>
      <c r="AQ11" s="0" t="n">
        <v>40</v>
      </c>
    </row>
    <row r="12" customFormat="false" ht="13.8" hidden="false" customHeight="false" outlineLevel="0" collapsed="false">
      <c r="A12" s="0" t="s">
        <v>143</v>
      </c>
      <c r="B12" s="0" t="n">
        <v>63</v>
      </c>
      <c r="C12" s="0" t="s">
        <v>179</v>
      </c>
      <c r="D12" s="0" t="s">
        <v>118</v>
      </c>
      <c r="E12" s="0" t="n">
        <v>100</v>
      </c>
      <c r="F12" s="0" t="s">
        <v>180</v>
      </c>
      <c r="H12" s="7" t="s">
        <v>563</v>
      </c>
      <c r="I12" s="7" t="n">
        <v>100</v>
      </c>
      <c r="J12" s="0" t="s">
        <v>182</v>
      </c>
      <c r="K12" s="0" t="s">
        <v>159</v>
      </c>
      <c r="L12" s="0" t="n">
        <v>0</v>
      </c>
      <c r="M12" s="0" t="s">
        <v>564</v>
      </c>
      <c r="N12" s="0" t="n">
        <v>100</v>
      </c>
      <c r="Q12" s="0" t="s">
        <v>565</v>
      </c>
      <c r="R12" s="0" t="n">
        <v>0</v>
      </c>
      <c r="S12" s="0" t="s">
        <v>168</v>
      </c>
      <c r="T12" s="0" t="n">
        <v>66</v>
      </c>
      <c r="U12" s="0" t="s">
        <v>180</v>
      </c>
      <c r="W12" s="0" t="s">
        <v>566</v>
      </c>
      <c r="X12" s="0" t="n">
        <v>40</v>
      </c>
      <c r="Y12" s="6" t="s">
        <v>127</v>
      </c>
      <c r="Z12" s="0" t="n">
        <v>70</v>
      </c>
      <c r="AA12" s="0" t="s">
        <v>567</v>
      </c>
      <c r="AB12" s="0" t="n">
        <v>100</v>
      </c>
      <c r="AC12" s="0" t="s">
        <v>181</v>
      </c>
      <c r="AD12" s="0" t="n">
        <v>100</v>
      </c>
      <c r="AF12" s="0" t="s">
        <v>568</v>
      </c>
      <c r="AG12" s="0" t="n">
        <v>100</v>
      </c>
      <c r="AH12" s="0" t="s">
        <v>114</v>
      </c>
      <c r="AI12" s="0" t="n">
        <v>93</v>
      </c>
      <c r="AJ12" s="0" t="s">
        <v>181</v>
      </c>
      <c r="AK12" s="0" t="n">
        <v>100</v>
      </c>
      <c r="AL12" s="0" t="s">
        <v>180</v>
      </c>
      <c r="AN12" s="0" t="s">
        <v>117</v>
      </c>
      <c r="AO12" s="0" t="n">
        <v>0</v>
      </c>
      <c r="AP12" s="0" t="s">
        <v>566</v>
      </c>
      <c r="AQ12" s="0" t="n">
        <v>40</v>
      </c>
    </row>
    <row r="13" customFormat="false" ht="13.8" hidden="false" customHeight="false" outlineLevel="0" collapsed="false">
      <c r="D13" s="6" t="s">
        <v>569</v>
      </c>
      <c r="E13" s="0" t="n">
        <v>95</v>
      </c>
      <c r="H13" s="6" t="s">
        <v>118</v>
      </c>
      <c r="I13" s="0" t="n">
        <v>99</v>
      </c>
      <c r="J13" s="0" t="s">
        <v>187</v>
      </c>
      <c r="K13" s="6" t="s">
        <v>570</v>
      </c>
      <c r="L13" s="0" t="n">
        <v>50</v>
      </c>
      <c r="M13" s="0" t="s">
        <v>149</v>
      </c>
      <c r="N13" s="0" t="n">
        <v>0</v>
      </c>
      <c r="Q13" s="0" t="s">
        <v>571</v>
      </c>
      <c r="R13" s="0" t="n">
        <v>100</v>
      </c>
      <c r="S13" s="0" t="s">
        <v>118</v>
      </c>
      <c r="T13" s="0" t="n">
        <v>84</v>
      </c>
      <c r="W13" s="7" t="s">
        <v>183</v>
      </c>
      <c r="X13" s="7" t="n">
        <v>0</v>
      </c>
      <c r="Y13" s="6" t="s">
        <v>181</v>
      </c>
      <c r="Z13" s="0" t="n">
        <v>100</v>
      </c>
      <c r="AA13" s="0" t="s">
        <v>572</v>
      </c>
      <c r="AB13" s="0" t="n">
        <v>72</v>
      </c>
      <c r="AC13" s="7" t="s">
        <v>174</v>
      </c>
      <c r="AD13" s="7" t="n">
        <v>96</v>
      </c>
      <c r="AF13" s="0" t="s">
        <v>573</v>
      </c>
      <c r="AG13" s="0" t="n">
        <v>100</v>
      </c>
      <c r="AH13" s="0" t="s">
        <v>574</v>
      </c>
      <c r="AI13" s="0" t="n">
        <v>100</v>
      </c>
      <c r="AJ13" s="0" t="s">
        <v>575</v>
      </c>
      <c r="AK13" s="0" t="n">
        <v>39</v>
      </c>
      <c r="AN13" s="0" t="s">
        <v>576</v>
      </c>
      <c r="AO13" s="0" t="n">
        <v>33</v>
      </c>
      <c r="AP13" s="7" t="s">
        <v>183</v>
      </c>
      <c r="AQ13" s="7" t="n">
        <v>0</v>
      </c>
    </row>
    <row r="14" customFormat="false" ht="13.8" hidden="false" customHeight="false" outlineLevel="0" collapsed="false">
      <c r="D14" s="7" t="s">
        <v>181</v>
      </c>
      <c r="E14" s="7" t="n">
        <v>100</v>
      </c>
      <c r="H14" s="0" t="s">
        <v>154</v>
      </c>
      <c r="I14" s="0" t="n">
        <v>99</v>
      </c>
      <c r="K14" s="0" t="s">
        <v>577</v>
      </c>
      <c r="L14" s="0" t="n">
        <v>2</v>
      </c>
      <c r="Q14" s="0" t="s">
        <v>578</v>
      </c>
      <c r="R14" s="0" t="n">
        <v>100</v>
      </c>
      <c r="S14" s="0" t="s">
        <v>127</v>
      </c>
      <c r="T14" s="0" t="n">
        <v>4</v>
      </c>
      <c r="W14" s="7" t="s">
        <v>579</v>
      </c>
      <c r="X14" s="7" t="n">
        <v>100</v>
      </c>
      <c r="Y14" s="6" t="s">
        <v>580</v>
      </c>
      <c r="Z14" s="0" t="n">
        <v>100</v>
      </c>
      <c r="AA14" s="0" t="s">
        <v>279</v>
      </c>
      <c r="AB14" s="0" t="n">
        <v>0</v>
      </c>
      <c r="AC14" s="6" t="s">
        <v>581</v>
      </c>
      <c r="AD14" s="0" t="n">
        <v>96</v>
      </c>
      <c r="AF14" s="0" t="s">
        <v>117</v>
      </c>
      <c r="AG14" s="0" t="n">
        <v>0</v>
      </c>
      <c r="AH14" s="0" t="s">
        <v>117</v>
      </c>
      <c r="AI14" s="0" t="n">
        <v>0</v>
      </c>
      <c r="AJ14" s="0" t="s">
        <v>117</v>
      </c>
      <c r="AK14" s="0" t="n">
        <v>0</v>
      </c>
      <c r="AN14" s="0" t="s">
        <v>582</v>
      </c>
      <c r="AO14" s="0" t="n">
        <v>40</v>
      </c>
      <c r="AP14" s="7" t="s">
        <v>579</v>
      </c>
      <c r="AQ14" s="7" t="n">
        <v>100</v>
      </c>
    </row>
    <row r="15" customFormat="false" ht="13.8" hidden="false" customHeight="false" outlineLevel="0" collapsed="false">
      <c r="D15" s="0" t="s">
        <v>127</v>
      </c>
      <c r="E15" s="0" t="n">
        <v>6</v>
      </c>
      <c r="H15" s="0" t="s">
        <v>583</v>
      </c>
      <c r="I15" s="0" t="n">
        <v>90</v>
      </c>
      <c r="K15" s="0" t="s">
        <v>584</v>
      </c>
      <c r="L15" s="0" t="n">
        <v>85</v>
      </c>
      <c r="Q15" s="0" t="s">
        <v>585</v>
      </c>
      <c r="R15" s="0" t="n">
        <v>100</v>
      </c>
      <c r="S15" s="6" t="s">
        <v>181</v>
      </c>
      <c r="T15" s="0" t="n">
        <v>100</v>
      </c>
      <c r="W15" s="7" t="s">
        <v>586</v>
      </c>
      <c r="X15" s="7" t="n">
        <v>4</v>
      </c>
      <c r="Y15" s="0" t="s">
        <v>117</v>
      </c>
      <c r="Z15" s="0" t="n">
        <v>0</v>
      </c>
      <c r="AA15" s="0" t="s">
        <v>280</v>
      </c>
      <c r="AB15" s="0" t="n">
        <v>0</v>
      </c>
      <c r="AC15" s="0" t="s">
        <v>117</v>
      </c>
      <c r="AD15" s="0" t="n">
        <v>0</v>
      </c>
      <c r="AF15" s="0" t="s">
        <v>177</v>
      </c>
      <c r="AG15" s="0" t="n">
        <v>0</v>
      </c>
      <c r="AH15" s="0" t="s">
        <v>582</v>
      </c>
      <c r="AI15" s="0" t="n">
        <v>1</v>
      </c>
      <c r="AJ15" s="0" t="s">
        <v>587</v>
      </c>
      <c r="AK15" s="0" t="n">
        <v>4.5</v>
      </c>
      <c r="AN15" s="0" t="s">
        <v>155</v>
      </c>
      <c r="AO15" s="0" t="n">
        <v>16</v>
      </c>
      <c r="AP15" s="0" t="s">
        <v>586</v>
      </c>
      <c r="AQ15" s="0" t="n">
        <v>4</v>
      </c>
    </row>
    <row r="16" customFormat="false" ht="13.8" hidden="false" customHeight="false" outlineLevel="0" collapsed="false">
      <c r="D16" s="0" t="s">
        <v>588</v>
      </c>
      <c r="E16" s="0" t="n">
        <v>0</v>
      </c>
      <c r="H16" s="0" t="s">
        <v>181</v>
      </c>
      <c r="I16" s="0" t="n">
        <v>90</v>
      </c>
      <c r="K16" s="6" t="s">
        <v>118</v>
      </c>
      <c r="L16" s="0" t="n">
        <v>90</v>
      </c>
      <c r="Q16" s="0" t="s">
        <v>589</v>
      </c>
      <c r="R16" s="0" t="n">
        <v>0</v>
      </c>
      <c r="S16" s="6" t="s">
        <v>174</v>
      </c>
      <c r="T16" s="0" t="n">
        <v>45</v>
      </c>
      <c r="W16" s="7" t="s">
        <v>189</v>
      </c>
      <c r="X16" s="7" t="n">
        <v>82</v>
      </c>
      <c r="Y16" s="0" t="s">
        <v>281</v>
      </c>
      <c r="Z16" s="0" t="n">
        <v>64</v>
      </c>
      <c r="AA16" s="0" t="s">
        <v>117</v>
      </c>
      <c r="AB16" s="0" t="n">
        <v>0</v>
      </c>
      <c r="AC16" s="6" t="s">
        <v>190</v>
      </c>
      <c r="AD16" s="0" t="n">
        <v>93</v>
      </c>
      <c r="AF16" s="0" t="s">
        <v>590</v>
      </c>
      <c r="AG16" s="0" t="n">
        <v>100</v>
      </c>
      <c r="AH16" s="0" t="s">
        <v>591</v>
      </c>
      <c r="AI16" s="0" t="n">
        <v>11</v>
      </c>
      <c r="AJ16" s="0" t="s">
        <v>185</v>
      </c>
      <c r="AK16" s="0" t="n">
        <v>0</v>
      </c>
      <c r="AN16" s="0" t="s">
        <v>165</v>
      </c>
      <c r="AO16" s="0" t="n">
        <v>29</v>
      </c>
      <c r="AP16" s="7" t="s">
        <v>189</v>
      </c>
      <c r="AQ16" s="7" t="n">
        <v>83</v>
      </c>
    </row>
    <row r="17" customFormat="false" ht="13.8" hidden="false" customHeight="false" outlineLevel="0" collapsed="false">
      <c r="D17" s="7" t="s">
        <v>592</v>
      </c>
      <c r="E17" s="7" t="n">
        <v>89</v>
      </c>
      <c r="H17" s="0" t="s">
        <v>127</v>
      </c>
      <c r="I17" s="0" t="n">
        <v>2</v>
      </c>
      <c r="K17" s="0" t="s">
        <v>154</v>
      </c>
      <c r="L17" s="0" t="n">
        <v>96</v>
      </c>
      <c r="Q17" s="0" t="s">
        <v>408</v>
      </c>
      <c r="R17" s="0" t="n">
        <v>0</v>
      </c>
      <c r="S17" s="0" t="s">
        <v>117</v>
      </c>
      <c r="T17" s="0" t="n">
        <v>0</v>
      </c>
      <c r="W17" s="0" t="s">
        <v>197</v>
      </c>
      <c r="X17" s="0" t="n">
        <v>80</v>
      </c>
      <c r="Y17" s="0" t="s">
        <v>283</v>
      </c>
      <c r="Z17" s="0" t="n">
        <v>64</v>
      </c>
      <c r="AA17" s="6" t="s">
        <v>282</v>
      </c>
      <c r="AB17" s="0" t="n">
        <v>0</v>
      </c>
      <c r="AC17" s="7" t="s">
        <v>198</v>
      </c>
      <c r="AD17" s="7" t="n">
        <v>16</v>
      </c>
      <c r="AF17" s="0" t="s">
        <v>593</v>
      </c>
      <c r="AG17" s="0" t="n">
        <v>100</v>
      </c>
      <c r="AH17" s="0" t="s">
        <v>594</v>
      </c>
      <c r="AI17" s="0" t="n">
        <v>12</v>
      </c>
      <c r="AJ17" s="0" t="s">
        <v>192</v>
      </c>
      <c r="AK17" s="0" t="n">
        <v>0</v>
      </c>
      <c r="AN17" s="0" t="s">
        <v>595</v>
      </c>
      <c r="AO17" s="0" t="n">
        <v>39</v>
      </c>
      <c r="AP17" s="0" t="s">
        <v>197</v>
      </c>
      <c r="AQ17" s="0" t="n">
        <v>80</v>
      </c>
    </row>
    <row r="18" customFormat="false" ht="13.8" hidden="false" customHeight="false" outlineLevel="0" collapsed="false">
      <c r="D18" s="0" t="s">
        <v>171</v>
      </c>
      <c r="E18" s="0" t="n">
        <v>0</v>
      </c>
      <c r="H18" s="0" t="s">
        <v>195</v>
      </c>
      <c r="I18" s="0" t="n">
        <v>0</v>
      </c>
      <c r="K18" s="0" t="s">
        <v>596</v>
      </c>
      <c r="L18" s="0" t="n">
        <v>94</v>
      </c>
      <c r="S18" s="0" t="s">
        <v>205</v>
      </c>
      <c r="T18" s="0" t="n">
        <v>63</v>
      </c>
      <c r="W18" s="7" t="s">
        <v>193</v>
      </c>
      <c r="X18" s="7" t="n">
        <v>80</v>
      </c>
      <c r="Y18" s="0" t="s">
        <v>285</v>
      </c>
      <c r="Z18" s="0" t="n">
        <v>64</v>
      </c>
      <c r="AA18" s="6" t="s">
        <v>284</v>
      </c>
      <c r="AB18" s="0" t="n">
        <v>0</v>
      </c>
      <c r="AC18" s="7" t="s">
        <v>206</v>
      </c>
      <c r="AD18" s="7" t="n">
        <v>0</v>
      </c>
      <c r="AF18" s="0" t="s">
        <v>597</v>
      </c>
      <c r="AG18" s="0" t="n">
        <v>100</v>
      </c>
      <c r="AH18" s="6" t="s">
        <v>165</v>
      </c>
      <c r="AI18" s="0" t="n">
        <v>0</v>
      </c>
      <c r="AJ18" s="0" t="s">
        <v>598</v>
      </c>
      <c r="AK18" s="0" t="n">
        <v>9</v>
      </c>
      <c r="AN18" s="0" t="s">
        <v>599</v>
      </c>
      <c r="AO18" s="0" t="n">
        <v>52</v>
      </c>
      <c r="AP18" s="0" t="s">
        <v>193</v>
      </c>
      <c r="AQ18" s="0" t="n">
        <v>80</v>
      </c>
    </row>
    <row r="19" customFormat="false" ht="13.8" hidden="false" customHeight="false" outlineLevel="0" collapsed="false">
      <c r="D19" s="0" t="s">
        <v>186</v>
      </c>
      <c r="E19" s="0" t="n">
        <v>1</v>
      </c>
      <c r="H19" s="0" t="s">
        <v>600</v>
      </c>
      <c r="I19" s="0" t="n">
        <v>77</v>
      </c>
      <c r="K19" s="0" t="s">
        <v>601</v>
      </c>
      <c r="L19" s="0" t="n">
        <v>51</v>
      </c>
      <c r="S19" s="7" t="s">
        <v>211</v>
      </c>
      <c r="T19" s="7" t="n">
        <v>4</v>
      </c>
      <c r="W19" s="0" t="s">
        <v>201</v>
      </c>
      <c r="X19" s="0" t="n">
        <v>76</v>
      </c>
      <c r="Y19" s="0" t="s">
        <v>287</v>
      </c>
      <c r="Z19" s="0" t="n">
        <v>64</v>
      </c>
      <c r="AA19" s="6" t="s">
        <v>286</v>
      </c>
      <c r="AB19" s="0" t="n">
        <v>0</v>
      </c>
      <c r="AC19" s="6" t="s">
        <v>212</v>
      </c>
      <c r="AD19" s="0" t="n">
        <v>18</v>
      </c>
      <c r="AF19" s="0" t="s">
        <v>602</v>
      </c>
      <c r="AG19" s="0" t="n">
        <v>100</v>
      </c>
      <c r="AH19" s="0" t="s">
        <v>191</v>
      </c>
      <c r="AI19" s="0" t="n">
        <v>0</v>
      </c>
      <c r="AJ19" s="0" t="s">
        <v>603</v>
      </c>
      <c r="AK19" s="0" t="n">
        <v>3.72</v>
      </c>
      <c r="AN19" s="0" t="s">
        <v>170</v>
      </c>
      <c r="AO19" s="0" t="n">
        <v>20</v>
      </c>
      <c r="AP19" s="0" t="s">
        <v>201</v>
      </c>
      <c r="AQ19" s="0" t="n">
        <v>76</v>
      </c>
    </row>
    <row r="20" customFormat="false" ht="13.8" hidden="false" customHeight="false" outlineLevel="0" collapsed="false">
      <c r="D20" s="0" t="s">
        <v>194</v>
      </c>
      <c r="E20" s="0" t="n">
        <v>85</v>
      </c>
      <c r="H20" s="0" t="s">
        <v>203</v>
      </c>
      <c r="I20" s="0" t="n">
        <v>0</v>
      </c>
      <c r="K20" s="0" t="s">
        <v>604</v>
      </c>
      <c r="L20" s="0" t="n">
        <v>67</v>
      </c>
      <c r="S20" s="6" t="s">
        <v>217</v>
      </c>
      <c r="T20" s="0" t="n">
        <v>0</v>
      </c>
      <c r="W20" s="7" t="s">
        <v>207</v>
      </c>
      <c r="X20" s="7" t="n">
        <v>0</v>
      </c>
      <c r="Y20" s="0" t="s">
        <v>289</v>
      </c>
      <c r="Z20" s="0" t="n">
        <v>64</v>
      </c>
      <c r="AA20" s="6" t="s">
        <v>288</v>
      </c>
      <c r="AB20" s="0" t="n">
        <v>0</v>
      </c>
      <c r="AC20" s="6" t="s">
        <v>227</v>
      </c>
      <c r="AD20" s="0" t="n">
        <v>46</v>
      </c>
      <c r="AF20" s="0" t="s">
        <v>605</v>
      </c>
      <c r="AG20" s="0" t="n">
        <v>100</v>
      </c>
      <c r="AH20" s="0" t="s">
        <v>199</v>
      </c>
      <c r="AI20" s="0" t="n">
        <v>0</v>
      </c>
      <c r="AJ20" s="0" t="s">
        <v>200</v>
      </c>
      <c r="AK20" s="0" t="n">
        <v>0</v>
      </c>
      <c r="AN20" s="0" t="s">
        <v>178</v>
      </c>
      <c r="AO20" s="0" t="n">
        <v>29</v>
      </c>
      <c r="AP20" s="0" t="s">
        <v>207</v>
      </c>
      <c r="AQ20" s="0" t="n">
        <v>0</v>
      </c>
    </row>
    <row r="21" customFormat="false" ht="13.8" hidden="false" customHeight="false" outlineLevel="0" collapsed="false">
      <c r="B21" s="6"/>
      <c r="C21" s="0" t="s">
        <v>606</v>
      </c>
      <c r="D21" s="0" t="s">
        <v>202</v>
      </c>
      <c r="E21" s="0" t="n">
        <v>0</v>
      </c>
      <c r="H21" s="0" t="s">
        <v>209</v>
      </c>
      <c r="I21" s="0" t="n">
        <v>0</v>
      </c>
      <c r="K21" s="0" t="s">
        <v>569</v>
      </c>
      <c r="L21" s="0" t="n">
        <v>85</v>
      </c>
      <c r="S21" s="6" t="s">
        <v>221</v>
      </c>
      <c r="T21" s="0" t="n">
        <v>0</v>
      </c>
      <c r="W21" s="7" t="s">
        <v>214</v>
      </c>
      <c r="X21" s="7" t="n">
        <v>94</v>
      </c>
      <c r="Y21" s="0" t="s">
        <v>291</v>
      </c>
      <c r="Z21" s="0" t="n">
        <v>64</v>
      </c>
      <c r="AA21" s="0" t="s">
        <v>290</v>
      </c>
      <c r="AB21" s="0" t="n">
        <v>0</v>
      </c>
      <c r="AC21" s="6" t="s">
        <v>218</v>
      </c>
      <c r="AD21" s="0" t="n">
        <v>82</v>
      </c>
      <c r="AF21" s="0" t="s">
        <v>607</v>
      </c>
      <c r="AG21" s="0" t="n">
        <v>100</v>
      </c>
      <c r="AH21" s="0" t="s">
        <v>599</v>
      </c>
      <c r="AI21" s="0" t="n">
        <v>66</v>
      </c>
      <c r="AJ21" s="0" t="s">
        <v>608</v>
      </c>
      <c r="AK21" s="0" t="n">
        <v>0</v>
      </c>
      <c r="AN21" s="0" t="s">
        <v>609</v>
      </c>
      <c r="AO21" s="0" t="n">
        <v>53</v>
      </c>
      <c r="AP21" s="0" t="s">
        <v>214</v>
      </c>
      <c r="AQ21" s="0" t="n">
        <v>94</v>
      </c>
    </row>
    <row r="22" customFormat="false" ht="13.8" hidden="false" customHeight="false" outlineLevel="0" collapsed="false">
      <c r="B22" s="7"/>
      <c r="C22" s="0" t="s">
        <v>610</v>
      </c>
      <c r="D22" s="0" t="s">
        <v>208</v>
      </c>
      <c r="E22" s="0" t="n">
        <v>0</v>
      </c>
      <c r="H22" s="0" t="s">
        <v>611</v>
      </c>
      <c r="I22" s="0" t="n">
        <v>77</v>
      </c>
      <c r="K22" s="0" t="s">
        <v>612</v>
      </c>
      <c r="L22" s="0" t="n">
        <v>100</v>
      </c>
      <c r="S22" s="0" t="s">
        <v>225</v>
      </c>
      <c r="T22" s="0" t="n">
        <v>77</v>
      </c>
      <c r="W22" s="0" t="s">
        <v>220</v>
      </c>
      <c r="X22" s="0" t="n">
        <v>0</v>
      </c>
      <c r="Y22" s="0" t="s">
        <v>293</v>
      </c>
      <c r="Z22" s="0" t="n">
        <v>64</v>
      </c>
      <c r="AA22" s="0" t="s">
        <v>292</v>
      </c>
      <c r="AB22" s="0" t="n">
        <v>50</v>
      </c>
      <c r="AC22" s="7" t="s">
        <v>222</v>
      </c>
      <c r="AD22" s="7" t="n">
        <v>90</v>
      </c>
      <c r="AF22" s="0" t="s">
        <v>613</v>
      </c>
      <c r="AG22" s="0" t="n">
        <v>100</v>
      </c>
      <c r="AH22" s="0" t="s">
        <v>614</v>
      </c>
      <c r="AI22" s="0" t="n">
        <v>19</v>
      </c>
      <c r="AJ22" s="0" t="s">
        <v>615</v>
      </c>
      <c r="AK22" s="0" t="n">
        <v>9</v>
      </c>
      <c r="AN22" s="0" t="s">
        <v>403</v>
      </c>
      <c r="AO22" s="0" t="n">
        <v>54</v>
      </c>
      <c r="AP22" s="0" t="s">
        <v>220</v>
      </c>
      <c r="AQ22" s="0" t="n">
        <v>0</v>
      </c>
    </row>
    <row r="23" customFormat="false" ht="13.8" hidden="false" customHeight="false" outlineLevel="0" collapsed="false">
      <c r="D23" s="0" t="s">
        <v>616</v>
      </c>
      <c r="E23" s="0" t="n">
        <v>1</v>
      </c>
      <c r="H23" s="0" t="s">
        <v>468</v>
      </c>
      <c r="I23" s="0" t="n">
        <v>0</v>
      </c>
      <c r="K23" s="0" t="s">
        <v>181</v>
      </c>
      <c r="L23" s="0" t="n">
        <v>100</v>
      </c>
      <c r="S23" s="7" t="s">
        <v>227</v>
      </c>
      <c r="T23" s="7" t="n">
        <v>32</v>
      </c>
      <c r="W23" s="7" t="s">
        <v>228</v>
      </c>
      <c r="X23" s="7" t="n">
        <v>80</v>
      </c>
      <c r="Y23" s="0" t="s">
        <v>295</v>
      </c>
      <c r="Z23" s="0" t="n">
        <v>64</v>
      </c>
      <c r="AA23" s="0" t="s">
        <v>294</v>
      </c>
      <c r="AB23" s="0" t="n">
        <v>72</v>
      </c>
      <c r="AC23" s="7" t="s">
        <v>226</v>
      </c>
      <c r="AD23" s="7" t="n">
        <v>28</v>
      </c>
      <c r="AF23" s="0" t="s">
        <v>617</v>
      </c>
      <c r="AG23" s="0" t="n">
        <v>0</v>
      </c>
      <c r="AH23" s="0" t="s">
        <v>618</v>
      </c>
      <c r="AI23" s="0" t="n">
        <v>21</v>
      </c>
      <c r="AJ23" s="0" t="s">
        <v>477</v>
      </c>
      <c r="AK23" s="0" t="n">
        <v>3</v>
      </c>
      <c r="AP23" s="0" t="s">
        <v>228</v>
      </c>
      <c r="AQ23" s="0" t="n">
        <v>80</v>
      </c>
    </row>
    <row r="24" customFormat="false" ht="13.8" hidden="false" customHeight="false" outlineLevel="0" collapsed="false">
      <c r="D24" s="0" t="s">
        <v>215</v>
      </c>
      <c r="E24" s="0" t="n">
        <v>85</v>
      </c>
      <c r="K24" s="0" t="s">
        <v>127</v>
      </c>
      <c r="L24" s="0" t="n">
        <v>18</v>
      </c>
      <c r="S24" s="6" t="s">
        <v>222</v>
      </c>
      <c r="T24" s="0" t="n">
        <v>36</v>
      </c>
      <c r="W24" s="0" t="s">
        <v>230</v>
      </c>
      <c r="X24" s="0" t="n">
        <v>76</v>
      </c>
      <c r="AA24" s="0" t="s">
        <v>296</v>
      </c>
      <c r="AB24" s="0" t="n">
        <v>27</v>
      </c>
      <c r="AC24" s="6" t="s">
        <v>229</v>
      </c>
      <c r="AD24" s="0" t="n">
        <v>12</v>
      </c>
      <c r="AF24" s="0" t="s">
        <v>619</v>
      </c>
      <c r="AG24" s="0" t="n">
        <v>100</v>
      </c>
      <c r="AH24" s="0" t="s">
        <v>178</v>
      </c>
      <c r="AI24" s="0" t="n">
        <v>0</v>
      </c>
      <c r="AP24" s="0" t="s">
        <v>230</v>
      </c>
      <c r="AQ24" s="0" t="n">
        <v>76</v>
      </c>
    </row>
    <row r="25" customFormat="false" ht="13.8" hidden="false" customHeight="false" outlineLevel="0" collapsed="false">
      <c r="D25" s="0" t="s">
        <v>467</v>
      </c>
      <c r="E25" s="0" t="n">
        <v>0</v>
      </c>
      <c r="K25" s="0" t="s">
        <v>182</v>
      </c>
      <c r="L25" s="0" t="n">
        <v>0</v>
      </c>
      <c r="S25" s="6" t="s">
        <v>620</v>
      </c>
      <c r="T25" s="0" t="n">
        <v>14</v>
      </c>
      <c r="W25" s="7" t="s">
        <v>233</v>
      </c>
      <c r="X25" s="7" t="n">
        <v>0</v>
      </c>
      <c r="AA25" s="0" t="s">
        <v>297</v>
      </c>
      <c r="AB25" s="0" t="n">
        <v>51</v>
      </c>
      <c r="AC25" s="0" t="s">
        <v>231</v>
      </c>
      <c r="AD25" s="0" t="n">
        <v>18</v>
      </c>
      <c r="AF25" s="0" t="s">
        <v>621</v>
      </c>
      <c r="AG25" s="0" t="n">
        <v>100</v>
      </c>
      <c r="AH25" s="0" t="s">
        <v>213</v>
      </c>
      <c r="AI25" s="0" t="n">
        <v>0</v>
      </c>
      <c r="AP25" s="0" t="s">
        <v>233</v>
      </c>
      <c r="AQ25" s="0" t="n">
        <v>0</v>
      </c>
    </row>
    <row r="26" customFormat="false" ht="13.8" hidden="false" customHeight="false" outlineLevel="0" collapsed="false">
      <c r="K26" s="0" t="s">
        <v>188</v>
      </c>
      <c r="L26" s="0" t="n">
        <v>1</v>
      </c>
      <c r="S26" s="6" t="s">
        <v>232</v>
      </c>
      <c r="T26" s="0" t="n">
        <v>0</v>
      </c>
      <c r="W26" s="7" t="s">
        <v>224</v>
      </c>
      <c r="X26" s="7" t="n">
        <v>95</v>
      </c>
      <c r="AC26" s="0" t="s">
        <v>237</v>
      </c>
      <c r="AD26" s="0" t="n">
        <v>46</v>
      </c>
      <c r="AF26" s="0" t="s">
        <v>622</v>
      </c>
      <c r="AG26" s="0" t="n">
        <v>100</v>
      </c>
      <c r="AH26" s="0" t="s">
        <v>219</v>
      </c>
      <c r="AI26" s="0" t="n">
        <v>0</v>
      </c>
      <c r="AP26" s="0" t="s">
        <v>224</v>
      </c>
      <c r="AQ26" s="0" t="n">
        <v>95</v>
      </c>
    </row>
    <row r="27" customFormat="false" ht="13.8" hidden="false" customHeight="false" outlineLevel="0" collapsed="false">
      <c r="K27" s="0" t="s">
        <v>196</v>
      </c>
      <c r="L27" s="0" t="n">
        <v>0</v>
      </c>
      <c r="S27" s="6" t="s">
        <v>623</v>
      </c>
      <c r="T27" s="0" t="n">
        <v>1</v>
      </c>
      <c r="W27" s="7" t="s">
        <v>238</v>
      </c>
      <c r="X27" s="7" t="n">
        <v>0</v>
      </c>
      <c r="AC27" s="0" t="s">
        <v>234</v>
      </c>
      <c r="AD27" s="0" t="n">
        <v>82</v>
      </c>
      <c r="AF27" s="0" t="s">
        <v>624</v>
      </c>
      <c r="AG27" s="0" t="n">
        <v>100</v>
      </c>
      <c r="AH27" s="0" t="s">
        <v>625</v>
      </c>
      <c r="AI27" s="0" t="n">
        <v>66</v>
      </c>
      <c r="AP27" s="0" t="s">
        <v>478</v>
      </c>
      <c r="AQ27" s="0" t="n">
        <v>0</v>
      </c>
    </row>
    <row r="28" customFormat="false" ht="13.8" hidden="false" customHeight="false" outlineLevel="0" collapsed="false">
      <c r="K28" s="0" t="s">
        <v>626</v>
      </c>
      <c r="L28" s="0" t="n">
        <v>34</v>
      </c>
      <c r="S28" s="6" t="s">
        <v>235</v>
      </c>
      <c r="T28" s="0" t="n">
        <v>77</v>
      </c>
      <c r="W28" s="0" t="s">
        <v>166</v>
      </c>
      <c r="X28" s="0" t="n">
        <v>93</v>
      </c>
      <c r="AC28" s="0" t="s">
        <v>236</v>
      </c>
      <c r="AD28" s="0" t="n">
        <v>90</v>
      </c>
      <c r="AF28" s="0" t="s">
        <v>627</v>
      </c>
      <c r="AG28" s="0" t="n">
        <v>100</v>
      </c>
      <c r="AH28" s="0" t="s">
        <v>628</v>
      </c>
      <c r="AI28" s="0" t="n">
        <v>21</v>
      </c>
    </row>
    <row r="29" customFormat="false" ht="13.8" hidden="false" customHeight="false" outlineLevel="0" collapsed="false">
      <c r="K29" s="0" t="s">
        <v>204</v>
      </c>
      <c r="L29" s="0" t="n">
        <v>0</v>
      </c>
      <c r="S29" s="0" t="s">
        <v>237</v>
      </c>
      <c r="T29" s="0" t="n">
        <v>31</v>
      </c>
      <c r="W29" s="0" t="s">
        <v>172</v>
      </c>
      <c r="X29" s="0" t="n">
        <v>93</v>
      </c>
      <c r="AC29" s="0" t="s">
        <v>239</v>
      </c>
      <c r="AD29" s="0" t="n">
        <v>28</v>
      </c>
      <c r="AF29" s="0" t="s">
        <v>629</v>
      </c>
      <c r="AG29" s="0" t="n">
        <v>100</v>
      </c>
      <c r="AH29" s="0" t="s">
        <v>630</v>
      </c>
      <c r="AI29" s="0" t="n">
        <v>21</v>
      </c>
    </row>
    <row r="30" customFormat="false" ht="13.8" hidden="false" customHeight="false" outlineLevel="0" collapsed="false">
      <c r="K30" s="0" t="s">
        <v>210</v>
      </c>
      <c r="L30" s="0" t="n">
        <v>1</v>
      </c>
      <c r="S30" s="0" t="s">
        <v>236</v>
      </c>
      <c r="T30" s="0" t="n">
        <v>36</v>
      </c>
      <c r="W30" s="0" t="s">
        <v>180</v>
      </c>
      <c r="X30" s="0" t="n">
        <v>93</v>
      </c>
      <c r="AF30" s="0" t="s">
        <v>631</v>
      </c>
      <c r="AG30" s="0" t="n">
        <v>100</v>
      </c>
      <c r="AH30" s="0" t="s">
        <v>223</v>
      </c>
      <c r="AI30" s="0" t="n">
        <v>2</v>
      </c>
    </row>
    <row r="31" customFormat="false" ht="13.8" hidden="false" customHeight="false" outlineLevel="0" collapsed="false">
      <c r="K31" s="0" t="s">
        <v>216</v>
      </c>
      <c r="L31" s="0" t="n">
        <v>0</v>
      </c>
      <c r="S31" s="0" t="s">
        <v>632</v>
      </c>
      <c r="T31" s="0" t="n">
        <v>14</v>
      </c>
    </row>
    <row r="32" customFormat="false" ht="13.8" hidden="false" customHeight="false" outlineLevel="0" collapsed="false">
      <c r="K32" s="0" t="s">
        <v>499</v>
      </c>
      <c r="L32" s="0" t="n">
        <v>34</v>
      </c>
      <c r="S32" s="0" t="s">
        <v>240</v>
      </c>
      <c r="T32" s="0" t="n">
        <v>23</v>
      </c>
    </row>
    <row r="33" customFormat="false" ht="13.8" hidden="false" customHeight="false" outlineLevel="0" collapsed="false">
      <c r="S33" s="0" t="s">
        <v>241</v>
      </c>
      <c r="T33" s="0" t="n">
        <v>50</v>
      </c>
    </row>
    <row r="34" customFormat="false" ht="13.8" hidden="false" customHeight="false" outlineLevel="0" collapsed="false">
      <c r="S34" s="5"/>
    </row>
    <row r="35" s="5" customFormat="true" ht="13.8" hidden="false" customHeight="false" outlineLevel="0" collapsed="false">
      <c r="A35" s="5" t="s">
        <v>107</v>
      </c>
      <c r="C35" s="5" t="s">
        <v>54</v>
      </c>
      <c r="D35" s="5" t="s">
        <v>51</v>
      </c>
      <c r="F35" s="5" t="s">
        <v>108</v>
      </c>
      <c r="H35" s="5" t="s">
        <v>109</v>
      </c>
      <c r="J35" s="5" t="s">
        <v>42</v>
      </c>
      <c r="K35" s="5" t="s">
        <v>39</v>
      </c>
      <c r="M35" s="5" t="s">
        <v>38</v>
      </c>
      <c r="O35" s="5" t="s">
        <v>266</v>
      </c>
      <c r="Q35" s="5" t="s">
        <v>110</v>
      </c>
      <c r="S35" s="5" t="s">
        <v>32</v>
      </c>
      <c r="U35" s="5" t="s">
        <v>111</v>
      </c>
      <c r="W35" s="5" t="s">
        <v>530</v>
      </c>
      <c r="Y35" s="5" t="s">
        <v>30</v>
      </c>
      <c r="AA35" s="5" t="s">
        <v>34</v>
      </c>
      <c r="AC35" s="5" t="s">
        <v>23</v>
      </c>
      <c r="AE35" s="5" t="s">
        <v>21</v>
      </c>
      <c r="AF35" s="5" t="s">
        <v>18</v>
      </c>
      <c r="AH35" s="5" t="s">
        <v>16</v>
      </c>
      <c r="AJ35" s="5" t="s">
        <v>13</v>
      </c>
      <c r="AL35" s="5" t="s">
        <v>82</v>
      </c>
      <c r="AN35" s="5" t="s">
        <v>8</v>
      </c>
      <c r="AP35" s="5" t="s">
        <v>5</v>
      </c>
    </row>
    <row r="36" s="8" customFormat="true" ht="13.8" hidden="false" customHeight="false" outlineLevel="0" collapsed="false">
      <c r="A36" s="8" t="n">
        <f aca="false">SUM(B5:B12)/8</f>
        <v>65.75</v>
      </c>
      <c r="C36" s="8" t="n">
        <v>0</v>
      </c>
      <c r="D36" s="8" t="n">
        <f aca="false">SUM(E5:E25)/21</f>
        <v>37.2380952380952</v>
      </c>
      <c r="F36" s="8" t="n">
        <f aca="false">(6/8)</f>
        <v>0.75</v>
      </c>
      <c r="H36" s="8" t="n">
        <f aca="false">SUM(I5:I23)/19</f>
        <v>44.3157894736842</v>
      </c>
      <c r="J36" s="8" t="n">
        <v>0</v>
      </c>
      <c r="K36" s="8" t="n">
        <f aca="false">SUM(L5:L32)/28</f>
        <v>41.75</v>
      </c>
      <c r="M36" s="8" t="n">
        <f aca="false">SUM(N5:N13)/9</f>
        <v>57.3333333333333</v>
      </c>
      <c r="O36" s="8" t="n">
        <f aca="false">80/6</f>
        <v>13.3333333333333</v>
      </c>
      <c r="Q36" s="8" t="n">
        <f aca="false">SUM(R5:R17)/13</f>
        <v>23.1538461538462</v>
      </c>
      <c r="S36" s="8" t="n">
        <f aca="false">SUM(T5:T33)/29</f>
        <v>33.1724137931034</v>
      </c>
      <c r="U36" s="8" t="n">
        <v>3</v>
      </c>
      <c r="W36" s="8" t="n">
        <f aca="false">SUM(X5:X30)/26</f>
        <v>54.0384615384615</v>
      </c>
      <c r="Y36" s="8" t="n">
        <f aca="false">SUM(Z5:Z23)/19</f>
        <v>58.7894736842105</v>
      </c>
      <c r="AA36" s="8" t="n">
        <f aca="false">SUM(AB5:AB25)/21</f>
        <v>37.7142857142857</v>
      </c>
      <c r="AC36" s="8" t="n">
        <f aca="false">SUM(AD5:AD29)/25</f>
        <v>48.52</v>
      </c>
      <c r="AE36" s="8" t="n">
        <v>0</v>
      </c>
      <c r="AF36" s="8" t="n">
        <f aca="false">SUM(AG5:AG30)/26</f>
        <v>69.2307692307692</v>
      </c>
      <c r="AH36" s="8" t="n">
        <f aca="false">SUM(AI5:AI30)/26</f>
        <v>28.5769230769231</v>
      </c>
      <c r="AJ36" s="8" t="n">
        <f aca="false">SUM(AK5:AK23)/19</f>
        <v>22.1168421052632</v>
      </c>
      <c r="AL36" s="8" t="n">
        <v>5</v>
      </c>
      <c r="AN36" s="8" t="n">
        <f aca="false">SUM(AO5:AO22)/18</f>
        <v>50.5555555555556</v>
      </c>
      <c r="AP36" s="8" t="n">
        <f aca="false">SUM(AQ5:AQ27)/23</f>
        <v>49</v>
      </c>
    </row>
    <row r="37" s="8" customFormat="true" ht="13.8" hidden="false" customHeight="false" outlineLevel="0" collapsed="false">
      <c r="A37" s="9" t="s">
        <v>633</v>
      </c>
      <c r="B37" s="9" t="s">
        <v>634</v>
      </c>
      <c r="C37" s="9"/>
      <c r="D37" s="10" t="s">
        <v>635</v>
      </c>
      <c r="E37" s="10"/>
    </row>
    <row r="38" customFormat="false" ht="13.8" hidden="false" customHeight="false" outlineLevel="0" collapsed="false">
      <c r="A38" s="9"/>
      <c r="B38" s="3" t="s">
        <v>636</v>
      </c>
      <c r="C38" s="3" t="s">
        <v>637</v>
      </c>
      <c r="D38" s="3" t="s">
        <v>636</v>
      </c>
      <c r="E38" s="3" t="s">
        <v>637</v>
      </c>
    </row>
    <row r="39" customFormat="false" ht="13.8" hidden="false" customHeight="false" outlineLevel="0" collapsed="false">
      <c r="A39" s="3" t="s">
        <v>107</v>
      </c>
      <c r="B39" s="11" t="s">
        <v>638</v>
      </c>
      <c r="C39" s="0" t="s">
        <v>639</v>
      </c>
      <c r="D39" s="12" t="n">
        <v>65.75</v>
      </c>
      <c r="E39" s="12" t="n">
        <f aca="false">4/8</f>
        <v>0.5</v>
      </c>
    </row>
    <row r="40" customFormat="false" ht="13.8" hidden="false" customHeight="false" outlineLevel="0" collapsed="false">
      <c r="A40" s="3" t="s">
        <v>54</v>
      </c>
      <c r="B40" s="11" t="s">
        <v>640</v>
      </c>
      <c r="C40" s="0" t="s">
        <v>641</v>
      </c>
      <c r="D40" s="12" t="n">
        <v>0</v>
      </c>
      <c r="E40" s="12" t="n">
        <v>0</v>
      </c>
    </row>
    <row r="41" customFormat="false" ht="13.8" hidden="false" customHeight="false" outlineLevel="0" collapsed="false">
      <c r="A41" s="3" t="s">
        <v>51</v>
      </c>
      <c r="B41" s="11" t="s">
        <v>642</v>
      </c>
      <c r="C41" s="0" t="s">
        <v>643</v>
      </c>
      <c r="D41" s="12" t="n">
        <v>37.2380952380952</v>
      </c>
      <c r="E41" s="12" t="n">
        <f aca="false">SUM(0,0,61,61,0,53,0,98,92,100,6,3,89,0,1,87,0,0,1,87,2)/21</f>
        <v>35.2857142857143</v>
      </c>
    </row>
    <row r="42" customFormat="false" ht="13.8" hidden="false" customHeight="false" outlineLevel="0" collapsed="false">
      <c r="A42" s="3" t="s">
        <v>108</v>
      </c>
      <c r="B42" s="11" t="s">
        <v>644</v>
      </c>
      <c r="C42" s="0" t="s">
        <v>645</v>
      </c>
      <c r="D42" s="12" t="n">
        <v>6</v>
      </c>
      <c r="E42" s="12" t="n">
        <v>5</v>
      </c>
    </row>
    <row r="43" customFormat="false" ht="13.8" hidden="false" customHeight="false" outlineLevel="0" collapsed="false">
      <c r="A43" s="3" t="s">
        <v>109</v>
      </c>
      <c r="B43" s="11" t="s">
        <v>646</v>
      </c>
      <c r="C43" s="0" t="s">
        <v>647</v>
      </c>
      <c r="D43" s="12" t="n">
        <v>44.3157894736842</v>
      </c>
      <c r="E43" s="12" t="n">
        <f aca="false">SUM(0,0,0,96,96,0,20,100,99,98,95,95,2,0,76,0,0,76)/19</f>
        <v>44.8947368421053</v>
      </c>
    </row>
    <row r="44" customFormat="false" ht="13.8" hidden="false" customHeight="false" outlineLevel="0" collapsed="false">
      <c r="A44" s="3" t="s">
        <v>42</v>
      </c>
      <c r="B44" s="11" t="s">
        <v>648</v>
      </c>
      <c r="C44" s="0" t="s">
        <v>649</v>
      </c>
      <c r="D44" s="12" t="n">
        <v>0</v>
      </c>
      <c r="E44" s="12" t="n">
        <v>0</v>
      </c>
    </row>
    <row r="45" customFormat="false" ht="13.8" hidden="false" customHeight="false" outlineLevel="0" collapsed="false">
      <c r="A45" s="3" t="s">
        <v>39</v>
      </c>
      <c r="B45" s="11" t="s">
        <v>650</v>
      </c>
      <c r="C45" s="0" t="s">
        <v>651</v>
      </c>
      <c r="D45" s="12" t="n">
        <v>41.75</v>
      </c>
      <c r="E45" s="12" t="n">
        <f aca="false">SUM(0,0,0,94,55,34,40,0,36,3,78,87,95,94,43,60,77,100,100,20,0,1,0,18,0,1,0,48)/28</f>
        <v>38.7142857142857</v>
      </c>
    </row>
    <row r="46" customFormat="false" ht="13.8" hidden="false" customHeight="false" outlineLevel="0" collapsed="false">
      <c r="A46" s="3" t="s">
        <v>38</v>
      </c>
      <c r="B46" s="11" t="s">
        <v>652</v>
      </c>
      <c r="C46" s="0" t="s">
        <v>653</v>
      </c>
      <c r="D46" s="12" t="n">
        <v>57.3333333333333</v>
      </c>
      <c r="E46" s="12" t="n">
        <f aca="false">SUM(0,100,100,100,42,3,100,95,0)/9</f>
        <v>60</v>
      </c>
    </row>
    <row r="47" customFormat="false" ht="13.8" hidden="false" customHeight="false" outlineLevel="0" collapsed="false">
      <c r="A47" s="3" t="s">
        <v>266</v>
      </c>
      <c r="B47" s="11" t="s">
        <v>654</v>
      </c>
      <c r="C47" s="0" t="s">
        <v>655</v>
      </c>
      <c r="D47" s="12" t="n">
        <v>13.3333333333333</v>
      </c>
      <c r="E47" s="12" t="n">
        <v>0</v>
      </c>
    </row>
    <row r="48" customFormat="false" ht="13.8" hidden="false" customHeight="false" outlineLevel="0" collapsed="false">
      <c r="A48" s="3" t="s">
        <v>110</v>
      </c>
      <c r="B48" s="11" t="s">
        <v>656</v>
      </c>
      <c r="C48" s="0" t="s">
        <v>657</v>
      </c>
      <c r="D48" s="12" t="n">
        <v>23.1538461538462</v>
      </c>
      <c r="E48" s="12" t="n">
        <f aca="false">SUM(5,100,100,100)/13</f>
        <v>23.4615384615385</v>
      </c>
    </row>
    <row r="49" customFormat="false" ht="13.8" hidden="false" customHeight="false" outlineLevel="0" collapsed="false">
      <c r="A49" s="3" t="s">
        <v>32</v>
      </c>
      <c r="B49" s="11" t="s">
        <v>658</v>
      </c>
      <c r="C49" s="0" t="s">
        <v>659</v>
      </c>
      <c r="D49" s="12" t="n">
        <v>33.1724137931034</v>
      </c>
      <c r="E49" s="12" t="n">
        <f aca="false">SUM(19,100,12,69,69,84,3,100,46,0,66,4,75,30,34,13,3,75,30,34,13,20,45,45)/30</f>
        <v>32.9666666666667</v>
      </c>
    </row>
    <row r="50" customFormat="false" ht="13.8" hidden="false" customHeight="false" outlineLevel="0" collapsed="false">
      <c r="A50" s="3" t="s">
        <v>111</v>
      </c>
      <c r="B50" s="11" t="s">
        <v>660</v>
      </c>
      <c r="C50" s="13" t="s">
        <v>661</v>
      </c>
      <c r="D50" s="12" t="n">
        <v>0.375</v>
      </c>
      <c r="E50" s="12" t="n">
        <v>2</v>
      </c>
    </row>
    <row r="51" customFormat="false" ht="13.8" hidden="false" customHeight="false" outlineLevel="0" collapsed="false">
      <c r="A51" s="3" t="s">
        <v>112</v>
      </c>
      <c r="B51" s="11" t="s">
        <v>662</v>
      </c>
      <c r="C51" s="0" t="s">
        <v>663</v>
      </c>
      <c r="D51" s="12" t="n">
        <v>54.0384615384615</v>
      </c>
      <c r="E51" s="12" t="n">
        <f aca="false">SUM(87,99,91,28,28,100,4,84,83,82,79,94,82,79,95,94,94,94)/26</f>
        <v>53.7307692307692</v>
      </c>
    </row>
    <row r="52" customFormat="false" ht="13.8" hidden="false" customHeight="false" outlineLevel="0" collapsed="false">
      <c r="A52" s="3" t="s">
        <v>30</v>
      </c>
      <c r="B52" s="11" t="s">
        <v>664</v>
      </c>
      <c r="C52" s="0" t="s">
        <v>665</v>
      </c>
      <c r="D52" s="12" t="n">
        <v>58.7894736842105</v>
      </c>
      <c r="E52" s="12" t="n">
        <f aca="false">SUM(78,89,100,100,55,100,100,78,78,78,78,78,78,78,78)/19</f>
        <v>65.5789473684211</v>
      </c>
    </row>
    <row r="53" customFormat="false" ht="13.8" hidden="false" customHeight="false" outlineLevel="0" collapsed="false">
      <c r="A53" s="3" t="s">
        <v>34</v>
      </c>
      <c r="B53" s="11" t="s">
        <v>666</v>
      </c>
      <c r="C53" s="0" t="s">
        <v>667</v>
      </c>
      <c r="D53" s="12" t="n">
        <v>37.7142857142857</v>
      </c>
      <c r="E53" s="12" t="n">
        <f aca="false">SUM(100,62,100,72,100,100,100,88,50,88,27,50)/21</f>
        <v>44.6190476190476</v>
      </c>
    </row>
    <row r="54" customFormat="false" ht="13.8" hidden="false" customHeight="false" outlineLevel="0" collapsed="false">
      <c r="A54" s="3" t="s">
        <v>23</v>
      </c>
      <c r="B54" s="11" t="s">
        <v>668</v>
      </c>
      <c r="C54" s="0" t="s">
        <v>669</v>
      </c>
      <c r="D54" s="12" t="n">
        <v>48.52</v>
      </c>
      <c r="E54" s="12" t="n">
        <f aca="false">SUM(47,93,92,17,100,96,96,92,13,13,30,60,90,20,9,13,30,60,90,20)/25</f>
        <v>43.24</v>
      </c>
    </row>
    <row r="55" customFormat="false" ht="13.8" hidden="false" customHeight="false" outlineLevel="0" collapsed="false">
      <c r="A55" s="3" t="s">
        <v>21</v>
      </c>
      <c r="B55" s="11" t="s">
        <v>670</v>
      </c>
      <c r="C55" s="0" t="s">
        <v>671</v>
      </c>
      <c r="D55" s="12" t="n">
        <v>0</v>
      </c>
      <c r="E55" s="12" t="n">
        <v>0</v>
      </c>
    </row>
    <row r="56" customFormat="false" ht="13.8" hidden="false" customHeight="false" outlineLevel="0" collapsed="false">
      <c r="A56" s="3" t="s">
        <v>18</v>
      </c>
      <c r="B56" s="11" t="s">
        <v>672</v>
      </c>
      <c r="C56" s="0" t="s">
        <v>673</v>
      </c>
      <c r="D56" s="12" t="n">
        <v>69.2307692307692</v>
      </c>
      <c r="E56" s="12" t="n">
        <f aca="false">SUM(100*18)/26</f>
        <v>69.2307692307692</v>
      </c>
    </row>
    <row r="57" customFormat="false" ht="13.8" hidden="false" customHeight="false" outlineLevel="0" collapsed="false">
      <c r="A57" s="3" t="s">
        <v>16</v>
      </c>
      <c r="B57" s="11" t="s">
        <v>674</v>
      </c>
      <c r="C57" s="0" t="s">
        <v>675</v>
      </c>
      <c r="D57" s="12" t="n">
        <v>28.5769230769231</v>
      </c>
      <c r="E57" s="12" t="n">
        <f aca="false">SUM(3,3,100,100,6,93,91,100,2,11,12,66,15,18,66,17,18,3)/26</f>
        <v>27.8461538461538</v>
      </c>
    </row>
    <row r="58" customFormat="false" ht="13.8" hidden="false" customHeight="false" outlineLevel="0" collapsed="false">
      <c r="A58" s="3" t="s">
        <v>676</v>
      </c>
      <c r="B58" s="11" t="s">
        <v>677</v>
      </c>
      <c r="C58" s="0" t="s">
        <v>678</v>
      </c>
      <c r="D58" s="12" t="n">
        <v>22.1168421052632</v>
      </c>
      <c r="E58" s="12" t="n">
        <f aca="false">SUM(57,88,85,4,100,51,6,16,4,16,5)/19</f>
        <v>22.7368421052632</v>
      </c>
    </row>
    <row r="59" customFormat="false" ht="13.8" hidden="false" customHeight="false" outlineLevel="0" collapsed="false">
      <c r="A59" s="3" t="s">
        <v>82</v>
      </c>
      <c r="B59" s="11" t="s">
        <v>679</v>
      </c>
      <c r="C59" s="0" t="s">
        <v>680</v>
      </c>
      <c r="D59" s="12" t="n">
        <v>5</v>
      </c>
      <c r="E59" s="12" t="n">
        <v>5</v>
      </c>
    </row>
    <row r="60" customFormat="false" ht="13.8" hidden="false" customHeight="false" outlineLevel="0" collapsed="false">
      <c r="A60" s="3" t="s">
        <v>8</v>
      </c>
      <c r="B60" s="11" t="s">
        <v>681</v>
      </c>
      <c r="C60" s="0" t="s">
        <v>682</v>
      </c>
      <c r="D60" s="12" t="n">
        <v>51</v>
      </c>
      <c r="E60" s="12" t="n">
        <f aca="false">SUM(100,100,100,40,100,100,34,51,22,37,60,67,29,37,71,67)/18</f>
        <v>56.3888888888889</v>
      </c>
    </row>
    <row r="61" customFormat="false" ht="13.8" hidden="false" customHeight="false" outlineLevel="0" collapsed="false">
      <c r="A61" s="3" t="s">
        <v>683</v>
      </c>
      <c r="B61" s="11" t="s">
        <v>684</v>
      </c>
      <c r="C61" s="13" t="s">
        <v>685</v>
      </c>
      <c r="D61" s="12" t="n">
        <v>49</v>
      </c>
      <c r="E61" s="12" t="n">
        <f aca="false">SUM(87,99,92,28,28,100,4,84,83,82,79,94,82,79,95)/23</f>
        <v>48.5217391304348</v>
      </c>
    </row>
  </sheetData>
  <mergeCells count="3">
    <mergeCell ref="A37:A38"/>
    <mergeCell ref="B37:C37"/>
    <mergeCell ref="D37:E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A37:E61 C24"/>
    </sheetView>
  </sheetViews>
  <sheetFormatPr defaultRowHeight="13.8" zeroHeight="false" outlineLevelRow="0" outlineLevelCol="0"/>
  <cols>
    <col collapsed="false" customWidth="true" hidden="false" outlineLevel="0" max="1" min="1" style="0" width="27.94"/>
    <col collapsed="false" customWidth="true" hidden="false" outlineLevel="0" max="2" min="2" style="0" width="10.03"/>
    <col collapsed="false" customWidth="true" hidden="false" outlineLevel="0" max="3" min="3" style="0" width="28.69"/>
    <col collapsed="false" customWidth="true" hidden="false" outlineLevel="0" max="4" min="4" style="0" width="3.41"/>
    <col collapsed="false" customWidth="true" hidden="false" outlineLevel="0" max="5" min="5" style="0" width="21.94"/>
    <col collapsed="false" customWidth="true" hidden="false" outlineLevel="0" max="6" min="6" style="0" width="2.37"/>
    <col collapsed="false" customWidth="true" hidden="false" outlineLevel="0" max="7" min="7" style="0" width="25.16"/>
    <col collapsed="false" customWidth="true" hidden="false" outlineLevel="0" max="8" min="8" style="0" width="3.41"/>
    <col collapsed="false" customWidth="true" hidden="false" outlineLevel="0" max="9" min="9" style="0" width="20"/>
    <col collapsed="false" customWidth="true" hidden="false" outlineLevel="0" max="10" min="10" style="0" width="25.27"/>
    <col collapsed="false" customWidth="true" hidden="false" outlineLevel="0" max="11" min="11" style="0" width="3.41"/>
    <col collapsed="false" customWidth="true" hidden="false" outlineLevel="0" max="12" min="12" style="0" width="14.47"/>
    <col collapsed="false" customWidth="true" hidden="false" outlineLevel="0" max="13" min="13" style="0" width="3.41"/>
    <col collapsed="false" customWidth="true" hidden="false" outlineLevel="0" max="14" min="14" style="0" width="16.58"/>
    <col collapsed="false" customWidth="true" hidden="false" outlineLevel="0" max="15" min="15" style="0" width="3.83"/>
    <col collapsed="false" customWidth="true" hidden="false" outlineLevel="0" max="16" min="16" style="0" width="39.06"/>
    <col collapsed="false" customWidth="true" hidden="false" outlineLevel="0" max="17" min="17" style="0" width="7.9"/>
    <col collapsed="false" customWidth="true" hidden="false" outlineLevel="0" max="18" min="18" style="0" width="24.05"/>
    <col collapsed="false" customWidth="true" hidden="false" outlineLevel="0" max="19" min="19" style="0" width="2.37"/>
    <col collapsed="false" customWidth="true" hidden="false" outlineLevel="0" max="20" min="20" style="0" width="29.47"/>
    <col collapsed="false" customWidth="true" hidden="false" outlineLevel="0" max="21" min="21" style="0" width="3.41"/>
    <col collapsed="false" customWidth="true" hidden="false" outlineLevel="0" max="22" min="22" style="0" width="30.58"/>
    <col collapsed="false" customWidth="true" hidden="false" outlineLevel="0" max="23" min="23" style="0" width="3.41"/>
    <col collapsed="false" customWidth="true" hidden="false" outlineLevel="0" max="24" min="24" style="0" width="27.16"/>
    <col collapsed="false" customWidth="true" hidden="false" outlineLevel="0" max="25" min="25" style="0" width="26.58"/>
    <col collapsed="false" customWidth="true" hidden="false" outlineLevel="0" max="26" min="26" style="0" width="22.21"/>
    <col collapsed="false" customWidth="true" hidden="false" outlineLevel="0" max="27" min="27" style="0" width="3.41"/>
    <col collapsed="false" customWidth="true" hidden="false" outlineLevel="0" max="28" min="28" style="0" width="24.84"/>
    <col collapsed="false" customWidth="true" hidden="false" outlineLevel="0" max="29" min="29" style="0" width="3.41"/>
    <col collapsed="false" customWidth="true" hidden="false" outlineLevel="0" max="30" min="30" style="0" width="22.73"/>
    <col collapsed="false" customWidth="true" hidden="false" outlineLevel="0" max="31" min="31" style="0" width="2.37"/>
    <col collapsed="false" customWidth="true" hidden="false" outlineLevel="0" max="32" min="32" style="0" width="22.31"/>
    <col collapsed="false" customWidth="true" hidden="false" outlineLevel="0" max="33" min="33" style="0" width="3.41"/>
    <col collapsed="false" customWidth="true" hidden="false" outlineLevel="0" max="34" min="34" style="0" width="26.94"/>
    <col collapsed="false" customWidth="true" hidden="false" outlineLevel="0" max="35" min="35" style="0" width="3.41"/>
    <col collapsed="false" customWidth="true" hidden="false" outlineLevel="0" max="1023" min="36" style="0" width="9.15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B1" s="0" t="s">
        <v>2</v>
      </c>
      <c r="C1" s="0" t="s">
        <v>635</v>
      </c>
    </row>
    <row r="2" customFormat="false" ht="13.8" hidden="false" customHeight="false" outlineLevel="0" collapsed="false">
      <c r="A2" s="0" t="s">
        <v>107</v>
      </c>
      <c r="B2" s="0" t="s">
        <v>639</v>
      </c>
      <c r="C2" s="12" t="n">
        <f aca="false">4/8</f>
        <v>0.5</v>
      </c>
    </row>
    <row r="3" customFormat="false" ht="13.8" hidden="false" customHeight="false" outlineLevel="0" collapsed="false">
      <c r="A3" s="0" t="s">
        <v>54</v>
      </c>
      <c r="B3" s="0" t="s">
        <v>641</v>
      </c>
      <c r="C3" s="12" t="n">
        <v>0</v>
      </c>
    </row>
    <row r="4" customFormat="false" ht="13.8" hidden="false" customHeight="false" outlineLevel="0" collapsed="false">
      <c r="A4" s="0" t="s">
        <v>51</v>
      </c>
      <c r="B4" s="0" t="s">
        <v>643</v>
      </c>
      <c r="C4" s="12" t="n">
        <f aca="false">SUM(0,0,61,61,0,53,0,98,92,100,6,3,89,0,1,87,0,0,1,87,2)/21</f>
        <v>35.2857142857143</v>
      </c>
    </row>
    <row r="5" customFormat="false" ht="13.8" hidden="false" customHeight="false" outlineLevel="0" collapsed="false">
      <c r="A5" s="0" t="s">
        <v>108</v>
      </c>
      <c r="B5" s="0" t="s">
        <v>645</v>
      </c>
      <c r="C5" s="12" t="n">
        <v>5</v>
      </c>
    </row>
    <row r="6" customFormat="false" ht="13.8" hidden="false" customHeight="false" outlineLevel="0" collapsed="false">
      <c r="A6" s="0" t="s">
        <v>109</v>
      </c>
      <c r="B6" s="0" t="s">
        <v>647</v>
      </c>
      <c r="C6" s="12" t="n">
        <f aca="false">SUM(0,0,0,96,96,0,20,100,99,98,95,95,2,0,76,0,0,76)/19</f>
        <v>44.8947368421053</v>
      </c>
    </row>
    <row r="7" customFormat="false" ht="13.8" hidden="false" customHeight="false" outlineLevel="0" collapsed="false">
      <c r="A7" s="0" t="s">
        <v>42</v>
      </c>
      <c r="B7" s="0" t="s">
        <v>649</v>
      </c>
      <c r="C7" s="12" t="n">
        <v>0</v>
      </c>
    </row>
    <row r="8" customFormat="false" ht="13.8" hidden="false" customHeight="false" outlineLevel="0" collapsed="false">
      <c r="A8" s="0" t="s">
        <v>39</v>
      </c>
      <c r="B8" s="0" t="s">
        <v>651</v>
      </c>
      <c r="C8" s="12" t="n">
        <f aca="false">SUM(0,0,0,94,55,34,40,0,36,3,78,87,95,94,43,60,77,100,100,20,0,1,0,18,0,1,0,48)/28</f>
        <v>38.7142857142857</v>
      </c>
    </row>
    <row r="9" customFormat="false" ht="13.8" hidden="false" customHeight="false" outlineLevel="0" collapsed="false">
      <c r="A9" s="0" t="s">
        <v>38</v>
      </c>
      <c r="B9" s="0" t="s">
        <v>653</v>
      </c>
      <c r="C9" s="12" t="n">
        <f aca="false">SUM(0,100,100,100,42,3,100,95,0)/9</f>
        <v>60</v>
      </c>
    </row>
    <row r="10" customFormat="false" ht="13.8" hidden="false" customHeight="false" outlineLevel="0" collapsed="false">
      <c r="A10" s="0" t="s">
        <v>686</v>
      </c>
      <c r="B10" s="0" t="s">
        <v>655</v>
      </c>
      <c r="C10" s="12" t="n">
        <v>0</v>
      </c>
    </row>
    <row r="11" customFormat="false" ht="13.8" hidden="false" customHeight="false" outlineLevel="0" collapsed="false">
      <c r="A11" s="0" t="s">
        <v>110</v>
      </c>
      <c r="B11" s="0" t="s">
        <v>657</v>
      </c>
      <c r="C11" s="12" t="n">
        <f aca="false">SUM(5,100,100,100)/13</f>
        <v>23.4615384615385</v>
      </c>
    </row>
    <row r="12" customFormat="false" ht="13.8" hidden="false" customHeight="false" outlineLevel="0" collapsed="false">
      <c r="A12" s="0" t="s">
        <v>32</v>
      </c>
      <c r="B12" s="0" t="s">
        <v>659</v>
      </c>
      <c r="C12" s="12" t="n">
        <f aca="false">SUM(19,100,12,69,69,84,3,100,46,0,66,4,75,30,34,13,3,75,30,34,13,20,45,45)/30</f>
        <v>32.9666666666667</v>
      </c>
    </row>
    <row r="13" customFormat="false" ht="13.8" hidden="false" customHeight="false" outlineLevel="0" collapsed="false">
      <c r="A13" s="0" t="s">
        <v>111</v>
      </c>
      <c r="B13" s="13" t="s">
        <v>661</v>
      </c>
      <c r="C13" s="12" t="n">
        <v>2</v>
      </c>
    </row>
    <row r="14" customFormat="false" ht="13.8" hidden="false" customHeight="false" outlineLevel="0" collapsed="false">
      <c r="A14" s="0" t="s">
        <v>530</v>
      </c>
      <c r="B14" s="0" t="s">
        <v>663</v>
      </c>
      <c r="C14" s="12" t="n">
        <f aca="false">SUM(87,99,91,28,28,100,4,84,83,82,79,94,82,79,95,94,94,94)/26</f>
        <v>53.7307692307692</v>
      </c>
    </row>
    <row r="15" customFormat="false" ht="13.8" hidden="false" customHeight="false" outlineLevel="0" collapsed="false">
      <c r="A15" s="0" t="s">
        <v>30</v>
      </c>
      <c r="B15" s="0" t="s">
        <v>665</v>
      </c>
      <c r="C15" s="12" t="n">
        <f aca="false">SUM(78,89,100,100,55,100,100,78,78,78,78,78,78,78,78)/19</f>
        <v>65.5789473684211</v>
      </c>
    </row>
    <row r="16" customFormat="false" ht="13.8" hidden="false" customHeight="false" outlineLevel="0" collapsed="false">
      <c r="A16" s="0" t="s">
        <v>34</v>
      </c>
      <c r="B16" s="0" t="s">
        <v>667</v>
      </c>
      <c r="C16" s="12" t="n">
        <f aca="false">SUM(100,62,100,72,100,100,100,88,50,88,27,50)/21</f>
        <v>44.6190476190476</v>
      </c>
    </row>
    <row r="17" customFormat="false" ht="13.8" hidden="false" customHeight="false" outlineLevel="0" collapsed="false">
      <c r="A17" s="0" t="s">
        <v>23</v>
      </c>
      <c r="B17" s="0" t="s">
        <v>669</v>
      </c>
      <c r="C17" s="12" t="n">
        <f aca="false">SUM(47,93,92,17,100,96,96,92,13,13,30,60,90,20,9,13,30,60,90,20)/25</f>
        <v>43.24</v>
      </c>
    </row>
    <row r="18" customFormat="false" ht="13.8" hidden="false" customHeight="false" outlineLevel="0" collapsed="false">
      <c r="A18" s="0" t="s">
        <v>21</v>
      </c>
      <c r="B18" s="0" t="s">
        <v>671</v>
      </c>
      <c r="C18" s="12" t="n">
        <v>0</v>
      </c>
    </row>
    <row r="19" customFormat="false" ht="13.8" hidden="false" customHeight="false" outlineLevel="0" collapsed="false">
      <c r="A19" s="0" t="s">
        <v>18</v>
      </c>
      <c r="B19" s="0" t="s">
        <v>673</v>
      </c>
      <c r="C19" s="12" t="n">
        <f aca="false">SUM(100*18)/26</f>
        <v>69.2307692307692</v>
      </c>
    </row>
    <row r="20" customFormat="false" ht="13.8" hidden="false" customHeight="false" outlineLevel="0" collapsed="false">
      <c r="A20" s="0" t="s">
        <v>16</v>
      </c>
      <c r="B20" s="0" t="s">
        <v>675</v>
      </c>
      <c r="C20" s="12" t="n">
        <f aca="false">SUM(3,3,100,100,6,93,91,100,2,11,12,66,15,18,66,17,18,3)/26</f>
        <v>27.8461538461538</v>
      </c>
    </row>
    <row r="21" customFormat="false" ht="13.8" hidden="false" customHeight="false" outlineLevel="0" collapsed="false">
      <c r="A21" s="0" t="s">
        <v>13</v>
      </c>
      <c r="B21" s="0" t="s">
        <v>678</v>
      </c>
      <c r="C21" s="12" t="n">
        <f aca="false">SUM(57,88,85,4,100,51,6,16,4,16,5)/19</f>
        <v>22.7368421052632</v>
      </c>
    </row>
    <row r="22" customFormat="false" ht="13.8" hidden="false" customHeight="false" outlineLevel="0" collapsed="false">
      <c r="A22" s="0" t="s">
        <v>10</v>
      </c>
      <c r="B22" s="0" t="s">
        <v>680</v>
      </c>
      <c r="C22" s="12" t="n">
        <v>5</v>
      </c>
    </row>
    <row r="23" customFormat="false" ht="13.8" hidden="false" customHeight="false" outlineLevel="0" collapsed="false">
      <c r="A23" s="0" t="s">
        <v>8</v>
      </c>
      <c r="B23" s="0" t="s">
        <v>682</v>
      </c>
      <c r="C23" s="12" t="n">
        <f aca="false">SUM(100,100,100,40,100,100,34,51,22,37,60,67,29,37,71,67)/18</f>
        <v>56.3888888888889</v>
      </c>
    </row>
    <row r="24" customFormat="false" ht="13.8" hidden="false" customHeight="false" outlineLevel="0" collapsed="false">
      <c r="A24" s="0" t="s">
        <v>5</v>
      </c>
      <c r="B24" s="13" t="s">
        <v>685</v>
      </c>
      <c r="C24" s="12" t="n">
        <f aca="false">SUM(87,99,92,28,28,100,4,84,83,82,79,94,82,79,95)/23</f>
        <v>48.5217391304348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2022-11-02T23:54:11Z</dcterms:created>
  <dc:creator>Mirna Elizondo</dc:creator>
  <dc:description/>
  <dc:language>en-US</dc:language>
  <cp:lastModifiedBy/>
  <dcterms:modified xsi:type="dcterms:W3CDTF">2023-01-23T13:37:42Z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