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slicers/slicer3.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Ex1.xml" ContentType="application/vnd.ms-office.chartex+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slicers/slicer4.xml" ContentType="application/vnd.ms-excel.slicer+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4"/>
  <workbookPr hidePivotFieldList="1"/>
  <mc:AlternateContent xmlns:mc="http://schemas.openxmlformats.org/markup-compatibility/2006">
    <mc:Choice Requires="x15">
      <x15ac:absPath xmlns:x15ac="http://schemas.microsoft.com/office/spreadsheetml/2010/11/ac" url="C:\Users\moham\Desktop\Data Analysis Excel Project\"/>
    </mc:Choice>
  </mc:AlternateContent>
  <xr:revisionPtr revIDLastSave="0" documentId="13_ncr:1_{70051D77-4709-436A-9F7B-464B7B50DDC1}" xr6:coauthVersionLast="47" xr6:coauthVersionMax="47" xr10:uidLastSave="{00000000-0000-0000-0000-000000000000}"/>
  <bookViews>
    <workbookView xWindow="-120" yWindow="-120" windowWidth="19440" windowHeight="11025" firstSheet="4" activeTab="7" xr2:uid="{00000000-000D-0000-FFFF-FFFF00000000}"/>
  </bookViews>
  <sheets>
    <sheet name="Region Sales &amp; Quantity" sheetId="1" r:id="rId1"/>
    <sheet name="Top 5 Products by Quantity" sheetId="2" r:id="rId2"/>
    <sheet name="Distinct-Customer-Count" sheetId="3" r:id="rId3"/>
    <sheet name="Returned Orders by Manager" sheetId="4" r:id="rId4"/>
    <sheet name="Top 5 Products by Sales" sheetId="5" r:id="rId5"/>
    <sheet name="Sales by State" sheetId="9" r:id="rId6"/>
    <sheet name="Layer DashBoard" sheetId="6" r:id="rId7"/>
    <sheet name="DashBoard" sheetId="7" r:id="rId8"/>
  </sheets>
  <definedNames>
    <definedName name="_xlchart.v5.0" hidden="1">'Sales by State'!$G$3</definedName>
    <definedName name="_xlchart.v5.1" hidden="1">'Sales by State'!$G$4:$G$53</definedName>
    <definedName name="_xlchart.v5.2" hidden="1">'Sales by State'!$H$3</definedName>
    <definedName name="_xlchart.v5.3" hidden="1">'Sales by State'!$H$4:$H$53</definedName>
    <definedName name="Slicer_Category">#N/A</definedName>
    <definedName name="Slicer_Segment">#N/A</definedName>
    <definedName name="Slicer_Year">#N/A</definedName>
  </definedNames>
  <calcPr calcId="191029"/>
  <pivotCaches>
    <pivotCache cacheId="0" r:id="rId9"/>
    <pivotCache cacheId="1" r:id="rId10"/>
    <pivotCache cacheId="109" r:id="rId11"/>
    <pivotCache cacheId="112" r:id="rId12"/>
    <pivotCache cacheId="115" r:id="rId13"/>
    <pivotCache cacheId="118" r:id="rId14"/>
    <pivotCache cacheId="121" r:id="rId15"/>
  </pivotCaches>
  <extLst>
    <ext xmlns:x14="http://schemas.microsoft.com/office/spreadsheetml/2009/9/main" uri="{876F7934-8845-4945-9796-88D515C7AA90}">
      <x14:pivotCaches>
        <pivotCache cacheId="7" r:id="rId16"/>
        <pivotCache cacheId="8" r:id="rId17"/>
      </x14:pivotCaches>
    </ext>
    <ext xmlns:x14="http://schemas.microsoft.com/office/spreadsheetml/2009/9/main" uri="{BBE1A952-AA13-448e-AADC-164F8A28A991}">
      <x14:slicerCaches>
        <x14:slicerCache r:id="rId18"/>
        <x14:slicerCache r:id="rId19"/>
        <x14:slicerCache r:id="rId2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Mangers_43352dda-cdde-4ec4-8dc1-7940cc149269" name="Mangers" connection="Query - Mangers"/>
          <x15:modelTable id="Orders_2d3767d2-1d84-43d4-abf4-c7998af78b67" name="Orders" connection="Query - Orders"/>
          <x15:modelTable id="Returns_2ebe6d58-f532-431c-af1b-9481f5ec7c7d" name="Returns" connection="Query - Returns"/>
        </x15:modelTables>
        <x15:modelRelationships>
          <x15:modelRelationship fromTable="Orders" fromColumn="Order ID" toTable="Returns" toColumn="Order ID"/>
          <x15:modelRelationship fromTable="Orders" fromColumn="Region" toTable="Mangers" toColumn="Region"/>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46" i="9" l="1"/>
  <c r="H46" i="9"/>
  <c r="G47" i="9"/>
  <c r="H47" i="9"/>
  <c r="G48" i="9"/>
  <c r="H48" i="9"/>
  <c r="G49" i="9"/>
  <c r="H49" i="9"/>
  <c r="G50" i="9"/>
  <c r="H50" i="9"/>
  <c r="G51" i="9"/>
  <c r="H51" i="9"/>
  <c r="G52" i="9"/>
  <c r="H52" i="9"/>
  <c r="G53" i="9"/>
  <c r="H53" i="9"/>
  <c r="G23" i="9"/>
  <c r="H23" i="9"/>
  <c r="G24" i="9"/>
  <c r="H24" i="9"/>
  <c r="G25" i="9"/>
  <c r="H25" i="9"/>
  <c r="G26" i="9"/>
  <c r="H26" i="9"/>
  <c r="G27" i="9"/>
  <c r="H27" i="9"/>
  <c r="G28" i="9"/>
  <c r="H28" i="9"/>
  <c r="G29" i="9"/>
  <c r="H29" i="9"/>
  <c r="G30" i="9"/>
  <c r="H30" i="9"/>
  <c r="G31" i="9"/>
  <c r="H31" i="9"/>
  <c r="G32" i="9"/>
  <c r="H32" i="9"/>
  <c r="G33" i="9"/>
  <c r="H33" i="9"/>
  <c r="G34" i="9"/>
  <c r="H34" i="9"/>
  <c r="G35" i="9"/>
  <c r="H35" i="9"/>
  <c r="G36" i="9"/>
  <c r="H36" i="9"/>
  <c r="G37" i="9"/>
  <c r="H37" i="9"/>
  <c r="G38" i="9"/>
  <c r="H38" i="9"/>
  <c r="G39" i="9"/>
  <c r="H39" i="9"/>
  <c r="G40" i="9"/>
  <c r="H40" i="9"/>
  <c r="G41" i="9"/>
  <c r="H41" i="9"/>
  <c r="G42" i="9"/>
  <c r="H42" i="9"/>
  <c r="G43" i="9"/>
  <c r="H43" i="9"/>
  <c r="G44" i="9"/>
  <c r="H44" i="9"/>
  <c r="G45" i="9"/>
  <c r="H45" i="9"/>
  <c r="G14" i="9"/>
  <c r="H14" i="9"/>
  <c r="G15" i="9"/>
  <c r="H15" i="9"/>
  <c r="G16" i="9"/>
  <c r="H16" i="9"/>
  <c r="G17" i="9"/>
  <c r="H17" i="9"/>
  <c r="G18" i="9"/>
  <c r="H18" i="9"/>
  <c r="G19" i="9"/>
  <c r="H19" i="9"/>
  <c r="G20" i="9"/>
  <c r="H20" i="9"/>
  <c r="G21" i="9"/>
  <c r="H21" i="9"/>
  <c r="G22" i="9"/>
  <c r="H22" i="9"/>
  <c r="G4" i="9"/>
  <c r="H4" i="9"/>
  <c r="G5" i="9"/>
  <c r="H5" i="9"/>
  <c r="G6" i="9"/>
  <c r="H6" i="9"/>
  <c r="G7" i="9"/>
  <c r="H7" i="9"/>
  <c r="G8" i="9"/>
  <c r="H8" i="9"/>
  <c r="G9" i="9"/>
  <c r="H9" i="9"/>
  <c r="G10" i="9"/>
  <c r="H10" i="9"/>
  <c r="G11" i="9"/>
  <c r="H11" i="9"/>
  <c r="G12" i="9"/>
  <c r="H12" i="9"/>
  <c r="G13" i="9"/>
  <c r="H13" i="9"/>
  <c r="H3" i="9"/>
  <c r="G3" i="9"/>
  <c r="B11" i="6"/>
  <c r="E11" i="6"/>
  <c r="H11" i="6"/>
  <c r="D11" i="6"/>
  <c r="G11" i="6"/>
  <c r="C11" i="6"/>
  <c r="F11" i="6"/>
  <c r="A11" i="6"/>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8514A6E-B921-4EC6-903E-248E82447BB9}" name="Query - Mangers" description="Connection to the 'Mangers' query in the workbook." type="100" refreshedVersion="7" minRefreshableVersion="5">
    <extLst>
      <ext xmlns:x15="http://schemas.microsoft.com/office/spreadsheetml/2010/11/main" uri="{DE250136-89BD-433C-8126-D09CA5730AF9}">
        <x15:connection id="fee4837f-886b-4b1f-aa92-af457c582ee4"/>
      </ext>
    </extLst>
  </connection>
  <connection id="2" xr16:uid="{8A980B6A-E8AA-4D2D-9D7E-7C72A7A013C0}" name="Query - Orders" description="Connection to the 'Orders' query in the workbook." type="100" refreshedVersion="7" minRefreshableVersion="5">
    <extLst>
      <ext xmlns:x15="http://schemas.microsoft.com/office/spreadsheetml/2010/11/main" uri="{DE250136-89BD-433C-8126-D09CA5730AF9}">
        <x15:connection id="83180bd2-8f17-4c52-93a3-0347a9bc7ec5"/>
      </ext>
    </extLst>
  </connection>
  <connection id="3" xr16:uid="{3F2BAC7D-02D7-4DCE-8D68-4A623C2EE519}" name="Query - Returns" description="Connection to the 'Returns' query in the workbook." type="100" refreshedVersion="7" minRefreshableVersion="5">
    <extLst>
      <ext xmlns:x15="http://schemas.microsoft.com/office/spreadsheetml/2010/11/main" uri="{DE250136-89BD-433C-8126-D09CA5730AF9}">
        <x15:connection id="63bd0164-3852-4ce3-a2e8-868859f377c4"/>
      </ext>
    </extLst>
  </connection>
  <connection id="4" xr16:uid="{65B2D092-F8DD-4050-9BB6-9A9F375F635D}" keepAlive="1" name="ThisWorkbookDataModel" description="Data Model" type="5" refreshedVersion="7"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2">
    <s v="ThisWorkbookDataModel"/>
    <s v="{[Orders].[Category].&amp;[Technology]}"/>
  </metadataStrings>
  <mdxMetadata count="1">
    <mdx n="0" f="s">
      <ms ns="1" c="0"/>
    </mdx>
  </mdxMetadata>
  <valueMetadata count="1">
    <bk>
      <rc t="1" v="0"/>
    </bk>
  </valueMetadata>
</metadata>
</file>

<file path=xl/sharedStrings.xml><?xml version="1.0" encoding="utf-8"?>
<sst xmlns="http://schemas.openxmlformats.org/spreadsheetml/2006/main" count="100" uniqueCount="88">
  <si>
    <t>Grand Total</t>
  </si>
  <si>
    <t>Anna Andreadi</t>
  </si>
  <si>
    <t>Cassandra Brandow</t>
  </si>
  <si>
    <t>Chuck Magee</t>
  </si>
  <si>
    <t>Kelly Williams</t>
  </si>
  <si>
    <t>Row Labels</t>
  </si>
  <si>
    <t>Central</t>
  </si>
  <si>
    <t>East</t>
  </si>
  <si>
    <t>South</t>
  </si>
  <si>
    <t>West</t>
  </si>
  <si>
    <t>Sum of Sales</t>
  </si>
  <si>
    <t>Sum of Quantity</t>
  </si>
  <si>
    <t>Canon imageCLASS 2200 Advanced Copier</t>
  </si>
  <si>
    <t>GBC DocuBind TL300 Electric Binding System</t>
  </si>
  <si>
    <t>Hewlett Packard LaserJet 3310 Copier</t>
  </si>
  <si>
    <t>Logitech Desktop MK120 Mouse and keyboard Combo</t>
  </si>
  <si>
    <t>Martin Yale Chadless Opener Electric Letter Opener</t>
  </si>
  <si>
    <t>Memorex Micro Travel Drive 16 GB</t>
  </si>
  <si>
    <t>Memorex Mini Travel Drive 16 GB USB 2.0 Flash Drive</t>
  </si>
  <si>
    <t>Motorola HK250 Universal Bluetooth Headset</t>
  </si>
  <si>
    <t>Nortel Networks T7316 E Nt8 B27</t>
  </si>
  <si>
    <t>Samsung Galaxy Mega 6.3</t>
  </si>
  <si>
    <t>Category</t>
  </si>
  <si>
    <t>Technology</t>
  </si>
  <si>
    <t>2014</t>
  </si>
  <si>
    <t>2015</t>
  </si>
  <si>
    <t>2016</t>
  </si>
  <si>
    <t>2017</t>
  </si>
  <si>
    <t>Distinct Count of Customer ID</t>
  </si>
  <si>
    <t>Count of Returned</t>
  </si>
  <si>
    <t>Total Sales</t>
  </si>
  <si>
    <t>Total Profit</t>
  </si>
  <si>
    <t>Total Orders</t>
  </si>
  <si>
    <t>Total Units Sold</t>
  </si>
  <si>
    <t>Average Sales Per Order</t>
  </si>
  <si>
    <t>Return  Rate (%)</t>
  </si>
  <si>
    <t>Returned Orders Count</t>
  </si>
  <si>
    <t>Total Discount Amount</t>
  </si>
  <si>
    <t>Alabama</t>
  </si>
  <si>
    <t>Arizona</t>
  </si>
  <si>
    <t>Arkansas</t>
  </si>
  <si>
    <t>California</t>
  </si>
  <si>
    <t>Colorado</t>
  </si>
  <si>
    <t>Connecticut</t>
  </si>
  <si>
    <t>Delaware</t>
  </si>
  <si>
    <t>District of Columbia</t>
  </si>
  <si>
    <t>Florida</t>
  </si>
  <si>
    <t>Georgia</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</si>
  <si>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</si>
  <si>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</si>
  <si>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</si>
  <si>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</si>
  <si>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</si>
  <si>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</si>
  <si>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</si>
  <si>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</si>
  <si>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</si>
  <si>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</si>
  <si>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</si>
  <si>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</si>
  <si>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</si>
  <si>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</si>
  <si>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</si>
  <si>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</si>
  <si>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</si>
  <si>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</si>
  <si>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</si>
  <si>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</si>
  <si>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</si>
  <si>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</si>
  <si>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</si>
  <si>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</si>
  <si>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</si>
  <si>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</si>
  <si>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</si>
  <si>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</si>
  <si>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</si>
  <si>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</si>
  <si>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</si>
  <si>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</si>
  <si>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</si>
  <si>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</si>
  <si>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</si>
  <si>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</si>
  <si>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</si>
  <si>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</si>
  <si>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</si>
  <si>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State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</si>
</sst>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0.0"/>
    <numFmt numFmtId="165" formatCode="0.00%;\-0.00%;0.00%"/>
    <numFmt numFmtId="166" formatCode="_(* #,##0.0_);_(* \(#,##0.0\);_(* &quot;-&quot;??_);_(@_)"/>
    <numFmt numFmtId="167" formatCode="_(* #,##0_);_(* \(#,##0\);_(* &quot;-&quot;??_);_(@_)"/>
  </numFmts>
  <fonts count="2" x14ac:knownFonts="1">
    <font>
      <sz val="11"/>
      <color theme="1"/>
      <name val="Calibri"/>
      <family val="2"/>
      <scheme val="minor"/>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3" fontId="1" fillId="0" borderId="0" applyFont="0" applyFill="0" applyBorder="0" applyAlignment="0" applyProtection="0"/>
  </cellStyleXfs>
  <cellXfs count="13">
    <xf numFmtId="0" fontId="0" fillId="0" borderId="0" xfId="0"/>
    <xf numFmtId="0" fontId="0" fillId="0" borderId="0" xfId="0" pivotButton="1"/>
    <xf numFmtId="0" fontId="0" fillId="0" borderId="0" xfId="0" applyAlignment="1">
      <alignment horizontal="left"/>
    </xf>
    <xf numFmtId="0" fontId="0" fillId="0" borderId="0" xfId="0" applyNumberFormat="1"/>
    <xf numFmtId="2" fontId="0" fillId="0" borderId="0" xfId="0" applyNumberFormat="1"/>
    <xf numFmtId="43" fontId="0" fillId="0" borderId="0" xfId="0" applyNumberFormat="1"/>
    <xf numFmtId="164" fontId="0" fillId="0" borderId="0" xfId="0" applyNumberFormat="1"/>
    <xf numFmtId="4" fontId="0" fillId="0" borderId="0" xfId="0" applyNumberFormat="1"/>
    <xf numFmtId="165" fontId="0" fillId="0" borderId="0" xfId="0" applyNumberFormat="1"/>
    <xf numFmtId="43" fontId="0" fillId="0" borderId="0" xfId="1" applyFont="1"/>
    <xf numFmtId="10" fontId="0" fillId="0" borderId="0" xfId="0" applyNumberFormat="1"/>
    <xf numFmtId="166" fontId="0" fillId="0" borderId="0" xfId="1" applyNumberFormat="1" applyFont="1"/>
    <xf numFmtId="167" fontId="0" fillId="0" borderId="0" xfId="1" applyNumberFormat="1" applyFont="1"/>
  </cellXfs>
  <cellStyles count="2">
    <cellStyle name="Comma" xfId="1" builtinId="3"/>
    <cellStyle name="Normal" xfId="0" builtinId="0"/>
  </cellStyles>
  <dxfs count="20">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fill>
        <gradientFill degree="90">
          <stop position="0">
            <color theme="4" tint="-0.49803155613879818"/>
          </stop>
          <stop position="1">
            <color theme="1"/>
          </stop>
        </gradientFill>
      </fill>
    </dxf>
    <dxf>
      <font>
        <b/>
        <i val="0"/>
        <sz val="14"/>
        <color theme="0"/>
      </font>
      <fill>
        <gradientFill degree="90">
          <stop position="0">
            <color theme="4" tint="-0.49803155613879818"/>
          </stop>
          <stop position="1">
            <color theme="1"/>
          </stop>
        </gradientFill>
      </fill>
    </dxf>
    <dxf>
      <font>
        <b/>
        <i val="0"/>
        <sz val="14"/>
        <color theme="0"/>
      </font>
      <fill>
        <gradientFill degree="90">
          <stop position="0">
            <color theme="4" tint="-0.49803155613879818"/>
          </stop>
          <stop position="1">
            <color theme="1"/>
          </stop>
        </gradientFill>
      </fill>
    </dxf>
  </dxfs>
  <tableStyles count="2" defaultTableStyle="TableStyleMedium2" defaultPivotStyle="PivotStyleLight16">
    <tableStyle name="My Style" pivot="0" table="0" count="1" xr9:uid="{F2644309-F747-473F-BF27-F2A5948857A0}">
      <tableStyleElement type="wholeTable" dxfId="19"/>
    </tableStyle>
    <tableStyle name="My Style 2" pivot="0" table="0" count="2" xr9:uid="{5392AC4A-D881-40A4-A669-12C5F4FD5050}">
      <tableStyleElement type="wholeTable" dxfId="18"/>
      <tableStyleElement type="headerRow" dxfId="17"/>
    </tableStyle>
  </tableStyles>
  <extLst>
    <ext xmlns:x14="http://schemas.microsoft.com/office/spreadsheetml/2009/9/main" uri="{EB79DEF2-80B8-43e5-95BD-54CBDDF9020C}">
      <x14:slicerStyles defaultSlicerStyle="SlicerStyleLight1">
        <x14:slicerStyle name="My Style"/>
        <x14:slicerStyle name="My Style 2"/>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5.xml"/><Relationship Id="rId18" Type="http://schemas.microsoft.com/office/2007/relationships/slicerCache" Target="slicerCaches/slicerCache1.xml"/><Relationship Id="rId26" Type="http://schemas.openxmlformats.org/officeDocument/2006/relationships/powerPivotData" Target="model/item.data"/><Relationship Id="rId39" Type="http://schemas.openxmlformats.org/officeDocument/2006/relationships/customXml" Target="../customXml/item12.xml"/><Relationship Id="rId3" Type="http://schemas.openxmlformats.org/officeDocument/2006/relationships/worksheet" Target="worksheets/sheet3.xml"/><Relationship Id="rId21" Type="http://schemas.openxmlformats.org/officeDocument/2006/relationships/theme" Target="theme/theme1.xml"/><Relationship Id="rId34" Type="http://schemas.openxmlformats.org/officeDocument/2006/relationships/customXml" Target="../customXml/item7.xml"/><Relationship Id="rId42" Type="http://schemas.openxmlformats.org/officeDocument/2006/relationships/customXml" Target="../customXml/item15.xml"/><Relationship Id="rId47" Type="http://schemas.openxmlformats.org/officeDocument/2006/relationships/customXml" Target="../customXml/item20.xml"/><Relationship Id="rId50" Type="http://schemas.openxmlformats.org/officeDocument/2006/relationships/customXml" Target="../customXml/item23.xml"/><Relationship Id="rId7" Type="http://schemas.openxmlformats.org/officeDocument/2006/relationships/worksheet" Target="worksheets/sheet7.xml"/><Relationship Id="rId12" Type="http://schemas.openxmlformats.org/officeDocument/2006/relationships/pivotCacheDefinition" Target="pivotCache/pivotCacheDefinition4.xml"/><Relationship Id="rId17" Type="http://schemas.openxmlformats.org/officeDocument/2006/relationships/pivotCacheDefinition" Target="pivotCache/pivotCacheDefinition9.xml"/><Relationship Id="rId25" Type="http://schemas.openxmlformats.org/officeDocument/2006/relationships/sheetMetadata" Target="metadata.xml"/><Relationship Id="rId33" Type="http://schemas.openxmlformats.org/officeDocument/2006/relationships/customXml" Target="../customXml/item6.xml"/><Relationship Id="rId38" Type="http://schemas.openxmlformats.org/officeDocument/2006/relationships/customXml" Target="../customXml/item11.xml"/><Relationship Id="rId46" Type="http://schemas.openxmlformats.org/officeDocument/2006/relationships/customXml" Target="../customXml/item19.xml"/><Relationship Id="rId2" Type="http://schemas.openxmlformats.org/officeDocument/2006/relationships/worksheet" Target="worksheets/sheet2.xml"/><Relationship Id="rId16" Type="http://schemas.openxmlformats.org/officeDocument/2006/relationships/pivotCacheDefinition" Target="pivotCache/pivotCacheDefinition8.xml"/><Relationship Id="rId20" Type="http://schemas.microsoft.com/office/2007/relationships/slicerCache" Target="slicerCaches/slicerCache3.xml"/><Relationship Id="rId29" Type="http://schemas.openxmlformats.org/officeDocument/2006/relationships/customXml" Target="../customXml/item2.xml"/><Relationship Id="rId41" Type="http://schemas.openxmlformats.org/officeDocument/2006/relationships/customXml" Target="../customXml/item1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3.xml"/><Relationship Id="rId24" Type="http://schemas.openxmlformats.org/officeDocument/2006/relationships/sharedStrings" Target="sharedStrings.xml"/><Relationship Id="rId32" Type="http://schemas.openxmlformats.org/officeDocument/2006/relationships/customXml" Target="../customXml/item5.xml"/><Relationship Id="rId37" Type="http://schemas.openxmlformats.org/officeDocument/2006/relationships/customXml" Target="../customXml/item10.xml"/><Relationship Id="rId40" Type="http://schemas.openxmlformats.org/officeDocument/2006/relationships/customXml" Target="../customXml/item13.xml"/><Relationship Id="rId45" Type="http://schemas.openxmlformats.org/officeDocument/2006/relationships/customXml" Target="../customXml/item18.xml"/><Relationship Id="rId5" Type="http://schemas.openxmlformats.org/officeDocument/2006/relationships/worksheet" Target="worksheets/sheet5.xml"/><Relationship Id="rId15" Type="http://schemas.openxmlformats.org/officeDocument/2006/relationships/pivotCacheDefinition" Target="pivotCache/pivotCacheDefinition7.xml"/><Relationship Id="rId23" Type="http://schemas.openxmlformats.org/officeDocument/2006/relationships/styles" Target="styles.xml"/><Relationship Id="rId28" Type="http://schemas.openxmlformats.org/officeDocument/2006/relationships/customXml" Target="../customXml/item1.xml"/><Relationship Id="rId36" Type="http://schemas.openxmlformats.org/officeDocument/2006/relationships/customXml" Target="../customXml/item9.xml"/><Relationship Id="rId49" Type="http://schemas.openxmlformats.org/officeDocument/2006/relationships/customXml" Target="../customXml/item22.xml"/><Relationship Id="rId10" Type="http://schemas.openxmlformats.org/officeDocument/2006/relationships/pivotCacheDefinition" Target="pivotCache/pivotCacheDefinition2.xml"/><Relationship Id="rId19" Type="http://schemas.microsoft.com/office/2007/relationships/slicerCache" Target="slicerCaches/slicerCache2.xml"/><Relationship Id="rId31" Type="http://schemas.openxmlformats.org/officeDocument/2006/relationships/customXml" Target="../customXml/item4.xml"/><Relationship Id="rId44" Type="http://schemas.openxmlformats.org/officeDocument/2006/relationships/customXml" Target="../customXml/item17.xml"/><Relationship Id="rId52" Type="http://schemas.openxmlformats.org/officeDocument/2006/relationships/customXml" Target="../customXml/item25.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pivotCacheDefinition" Target="pivotCache/pivotCacheDefinition6.xml"/><Relationship Id="rId22" Type="http://schemas.openxmlformats.org/officeDocument/2006/relationships/connections" Target="connections.xml"/><Relationship Id="rId27" Type="http://schemas.openxmlformats.org/officeDocument/2006/relationships/calcChain" Target="calcChain.xml"/><Relationship Id="rId30" Type="http://schemas.openxmlformats.org/officeDocument/2006/relationships/customXml" Target="../customXml/item3.xml"/><Relationship Id="rId35" Type="http://schemas.openxmlformats.org/officeDocument/2006/relationships/customXml" Target="../customXml/item8.xml"/><Relationship Id="rId43" Type="http://schemas.openxmlformats.org/officeDocument/2006/relationships/customXml" Target="../customXml/item16.xml"/><Relationship Id="rId48" Type="http://schemas.openxmlformats.org/officeDocument/2006/relationships/customXml" Target="../customXml/item21.xml"/><Relationship Id="rId8" Type="http://schemas.openxmlformats.org/officeDocument/2006/relationships/worksheet" Target="worksheets/sheet8.xml"/><Relationship Id="rId51" Type="http://schemas.openxmlformats.org/officeDocument/2006/relationships/customXml" Target="../customXml/item2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 Copy.xlsx]Region Sales &amp; Quantity!Region Sales &amp; Quantity</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Region Sales &amp; Quantity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'Region Sales &amp; Quantity'!$C$3</c:f>
              <c:strCache>
                <c:ptCount val="1"/>
                <c:pt idx="0">
                  <c:v>Sum of Sales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'Region Sales &amp; Quantity'!$B$4:$B$8</c:f>
              <c:strCache>
                <c:ptCount val="4"/>
                <c:pt idx="0">
                  <c:v>West</c:v>
                </c:pt>
                <c:pt idx="1">
                  <c:v>East</c:v>
                </c:pt>
                <c:pt idx="2">
                  <c:v>Central</c:v>
                </c:pt>
                <c:pt idx="3">
                  <c:v>South</c:v>
                </c:pt>
              </c:strCache>
            </c:strRef>
          </c:cat>
          <c:val>
            <c:numRef>
              <c:f>'Region Sales &amp; Quantity'!$C$4:$C$8</c:f>
              <c:numCache>
                <c:formatCode>_(* #,##0.00_);_(* \(#,##0.00\);_(* "-"??_);_(@_)</c:formatCode>
                <c:ptCount val="4"/>
                <c:pt idx="0">
                  <c:v>250128.36550000022</c:v>
                </c:pt>
                <c:pt idx="1">
                  <c:v>213082.90400000004</c:v>
                </c:pt>
                <c:pt idx="2">
                  <c:v>147098.12820000001</c:v>
                </c:pt>
                <c:pt idx="3">
                  <c:v>122905.8575</c:v>
                </c:pt>
              </c:numCache>
            </c:numRef>
          </c:val>
          <c:extLst>
            <c:ext xmlns:c16="http://schemas.microsoft.com/office/drawing/2014/chart" uri="{C3380CC4-5D6E-409C-BE32-E72D297353CC}">
              <c16:uniqueId val="{00000000-FAAB-4F4B-8F99-ABBE144EC622}"/>
            </c:ext>
          </c:extLst>
        </c:ser>
        <c:dLbls>
          <c:showLegendKey val="0"/>
          <c:showVal val="0"/>
          <c:showCatName val="0"/>
          <c:showSerName val="0"/>
          <c:showPercent val="0"/>
          <c:showBubbleSize val="0"/>
        </c:dLbls>
        <c:gapWidth val="219"/>
        <c:axId val="952299784"/>
        <c:axId val="952292568"/>
      </c:barChart>
      <c:lineChart>
        <c:grouping val="standard"/>
        <c:varyColors val="0"/>
        <c:ser>
          <c:idx val="1"/>
          <c:order val="1"/>
          <c:tx>
            <c:strRef>
              <c:f>'Region Sales &amp; Quantity'!$D$3</c:f>
              <c:strCache>
                <c:ptCount val="1"/>
                <c:pt idx="0">
                  <c:v>Sum of Quantity</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'Region Sales &amp; Quantity'!$B$4:$B$8</c:f>
              <c:strCache>
                <c:ptCount val="4"/>
                <c:pt idx="0">
                  <c:v>West</c:v>
                </c:pt>
                <c:pt idx="1">
                  <c:v>East</c:v>
                </c:pt>
                <c:pt idx="2">
                  <c:v>Central</c:v>
                </c:pt>
                <c:pt idx="3">
                  <c:v>South</c:v>
                </c:pt>
              </c:strCache>
            </c:strRef>
          </c:cat>
          <c:val>
            <c:numRef>
              <c:f>'Region Sales &amp; Quantity'!$D$4:$D$8</c:f>
              <c:numCache>
                <c:formatCode>General</c:formatCode>
                <c:ptCount val="4"/>
                <c:pt idx="0">
                  <c:v>4270</c:v>
                </c:pt>
                <c:pt idx="1">
                  <c:v>3411</c:v>
                </c:pt>
                <c:pt idx="2">
                  <c:v>2880</c:v>
                </c:pt>
                <c:pt idx="3">
                  <c:v>1915</c:v>
                </c:pt>
              </c:numCache>
            </c:numRef>
          </c:val>
          <c:smooth val="0"/>
          <c:extLst>
            <c:ext xmlns:c16="http://schemas.microsoft.com/office/drawing/2014/chart" uri="{C3380CC4-5D6E-409C-BE32-E72D297353CC}">
              <c16:uniqueId val="{00000001-FAAB-4F4B-8F99-ABBE144EC622}"/>
            </c:ext>
          </c:extLst>
        </c:ser>
        <c:dLbls>
          <c:showLegendKey val="0"/>
          <c:showVal val="0"/>
          <c:showCatName val="0"/>
          <c:showSerName val="0"/>
          <c:showPercent val="0"/>
          <c:showBubbleSize val="0"/>
        </c:dLbls>
        <c:marker val="1"/>
        <c:smooth val="0"/>
        <c:axId val="952274200"/>
        <c:axId val="952279776"/>
      </c:lineChart>
      <c:catAx>
        <c:axId val="95229978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52292568"/>
        <c:crosses val="autoZero"/>
        <c:auto val="1"/>
        <c:lblAlgn val="ctr"/>
        <c:lblOffset val="100"/>
        <c:noMultiLvlLbl val="0"/>
      </c:catAx>
      <c:valAx>
        <c:axId val="952292568"/>
        <c:scaling>
          <c:orientation val="minMax"/>
        </c:scaling>
        <c:delete val="0"/>
        <c:axPos val="l"/>
        <c:majorGridlines>
          <c:spPr>
            <a:ln w="9525" cap="flat" cmpd="sng" algn="ctr">
              <a:solidFill>
                <a:schemeClr val="lt1">
                  <a:lumMod val="95000"/>
                  <a:alpha val="10000"/>
                </a:schemeClr>
              </a:solidFill>
              <a:round/>
            </a:ln>
            <a:effectLst/>
          </c:spPr>
        </c:majorGridlines>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52299784"/>
        <c:crosses val="autoZero"/>
        <c:crossBetween val="between"/>
      </c:valAx>
      <c:valAx>
        <c:axId val="952279776"/>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52274200"/>
        <c:crosses val="max"/>
        <c:crossBetween val="between"/>
      </c:valAx>
      <c:catAx>
        <c:axId val="952274200"/>
        <c:scaling>
          <c:orientation val="minMax"/>
        </c:scaling>
        <c:delete val="1"/>
        <c:axPos val="b"/>
        <c:numFmt formatCode="General" sourceLinked="1"/>
        <c:majorTickMark val="none"/>
        <c:minorTickMark val="none"/>
        <c:tickLblPos val="nextTo"/>
        <c:crossAx val="952279776"/>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 Copy.xlsx]Top 5 Products by Sales!Top 5 Products by Sales</c:name>
    <c:fmtId val="4"/>
  </c:pivotSource>
  <c:chart>
    <c:title>
      <c:tx>
        <c:rich>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r>
              <a:rPr lang="en-US"/>
              <a:t>Top 5 Products by Sales</a:t>
            </a:r>
          </a:p>
        </c:rich>
      </c:tx>
      <c:layout>
        <c:manualLayout>
          <c:xMode val="edge"/>
          <c:yMode val="edge"/>
          <c:x val="0.24372449091640494"/>
          <c:y val="7.9207879624812447E-2"/>
        </c:manualLayout>
      </c:layout>
      <c:overlay val="0"/>
      <c:spPr>
        <a:noFill/>
        <a:ln>
          <a:noFill/>
        </a:ln>
        <a:effectLst/>
      </c:spPr>
      <c:txPr>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endParaRPr lang="en-US"/>
        </a:p>
      </c:txPr>
    </c:title>
    <c:autoTitleDeleted val="0"/>
    <c:pivotFmts>
      <c:pivotFmt>
        <c:idx val="0"/>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circle"/>
          <c:size val="6"/>
          <c:spPr>
            <a:solidFill>
              <a:schemeClr val="accent1"/>
            </a:solidFill>
            <a:ln w="9525">
              <a:solidFill>
                <a:schemeClr val="dk1">
                  <a:lumMod val="75000"/>
                  <a:lumOff val="25000"/>
                </a:schemeClr>
              </a:solidFill>
            </a:ln>
            <a:effectLst/>
          </c:spPr>
        </c:marker>
        <c:dLbl>
          <c:idx val="0"/>
          <c:spPr>
            <a:solidFill>
              <a:srgbClr val="5B9B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5B9B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5B9B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'Top 5 Products by Sales'!$C$3</c:f>
              <c:strCache>
                <c:ptCount val="1"/>
                <c:pt idx="0">
                  <c:v>Total</c:v>
                </c:pt>
              </c:strCache>
            </c:strRef>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Lbls>
            <c:spPr>
              <a:solidFill>
                <a:srgbClr val="5B9B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'Top 5 Products by Sales'!$B$4:$B$9</c:f>
              <c:strCache>
                <c:ptCount val="5"/>
                <c:pt idx="0">
                  <c:v>Canon imageCLASS 2200 Advanced Copier</c:v>
                </c:pt>
                <c:pt idx="1">
                  <c:v>GBC DocuBind TL300 Electric Binding System</c:v>
                </c:pt>
                <c:pt idx="2">
                  <c:v>Hewlett Packard LaserJet 3310 Copier</c:v>
                </c:pt>
                <c:pt idx="3">
                  <c:v>Martin Yale Chadless Opener Electric Letter Opener</c:v>
                </c:pt>
                <c:pt idx="4">
                  <c:v>Samsung Galaxy Mega 6.3</c:v>
                </c:pt>
              </c:strCache>
            </c:strRef>
          </c:cat>
          <c:val>
            <c:numRef>
              <c:f>'Top 5 Products by Sales'!$C$4:$C$9</c:f>
              <c:numCache>
                <c:formatCode>_(* #,##0.00_);_(* \(#,##0.00\);_(* "-"??_);_(@_)</c:formatCode>
                <c:ptCount val="5"/>
                <c:pt idx="0">
                  <c:v>35699.898000000001</c:v>
                </c:pt>
                <c:pt idx="1">
                  <c:v>10943.278</c:v>
                </c:pt>
                <c:pt idx="2">
                  <c:v>9239.8460000000014</c:v>
                </c:pt>
                <c:pt idx="3">
                  <c:v>11825.902</c:v>
                </c:pt>
                <c:pt idx="4">
                  <c:v>9239.7800000000025</c:v>
                </c:pt>
              </c:numCache>
            </c:numRef>
          </c:val>
          <c:extLst>
            <c:ext xmlns:c16="http://schemas.microsoft.com/office/drawing/2014/chart" uri="{C3380CC4-5D6E-409C-BE32-E72D297353CC}">
              <c16:uniqueId val="{00000000-85DD-49C8-9EF5-5458C2E34284}"/>
            </c:ext>
          </c:extLst>
        </c:ser>
        <c:dLbls>
          <c:showLegendKey val="0"/>
          <c:showVal val="1"/>
          <c:showCatName val="0"/>
          <c:showSerName val="0"/>
          <c:showPercent val="0"/>
          <c:showBubbleSize val="0"/>
        </c:dLbls>
        <c:gapWidth val="84"/>
        <c:gapDepth val="53"/>
        <c:shape val="box"/>
        <c:axId val="1024653952"/>
        <c:axId val="1024653624"/>
        <c:axId val="0"/>
      </c:bar3DChart>
      <c:catAx>
        <c:axId val="102465395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24653624"/>
        <c:crosses val="autoZero"/>
        <c:auto val="1"/>
        <c:lblAlgn val="ctr"/>
        <c:lblOffset val="100"/>
        <c:noMultiLvlLbl val="0"/>
      </c:catAx>
      <c:valAx>
        <c:axId val="1024653624"/>
        <c:scaling>
          <c:orientation val="minMax"/>
        </c:scaling>
        <c:delete val="1"/>
        <c:axPos val="b"/>
        <c:numFmt formatCode="_(* #,##0.00_);_(* \(#,##0.00\);_(* &quot;-&quot;??_);_(@_)" sourceLinked="1"/>
        <c:majorTickMark val="out"/>
        <c:minorTickMark val="none"/>
        <c:tickLblPos val="nextTo"/>
        <c:crossAx val="10246539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6350"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 Copy.xlsx]Top 5 Products by Quantity!Top 5 Products by Quantity</c:name>
    <c:fmtId val="0"/>
  </c:pivotSource>
  <c:chart>
    <c:title>
      <c:tx>
        <c:rich>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r>
              <a:rPr lang="en-US"/>
              <a:t>Top 5 Products by Quantity</a:t>
            </a:r>
          </a:p>
        </c:rich>
      </c:tx>
      <c:overlay val="0"/>
      <c:spPr>
        <a:noFill/>
        <a:ln>
          <a:noFill/>
        </a:ln>
        <a:effectLst/>
      </c:spPr>
      <c:txPr>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endParaRPr lang="en-US"/>
        </a:p>
      </c:txPr>
    </c:title>
    <c:autoTitleDeleted val="0"/>
    <c:pivotFmts>
      <c:pivotFmt>
        <c:idx val="0"/>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5B9B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'Top 5 Products by Quantity'!$C$3</c:f>
              <c:strCache>
                <c:ptCount val="1"/>
                <c:pt idx="0">
                  <c:v>Total</c:v>
                </c:pt>
              </c:strCache>
            </c:strRef>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Lbls>
            <c:spPr>
              <a:solidFill>
                <a:srgbClr val="5B9B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'Top 5 Products by Quantity'!$B$4:$B$9</c:f>
              <c:strCache>
                <c:ptCount val="5"/>
                <c:pt idx="0">
                  <c:v>Memorex Mini Travel Drive 16 GB USB 2.0 Flash Drive</c:v>
                </c:pt>
                <c:pt idx="1">
                  <c:v>Logitech Desktop MK120 Mouse and keyboard Combo</c:v>
                </c:pt>
                <c:pt idx="2">
                  <c:v>Motorola HK250 Universal Bluetooth Headset</c:v>
                </c:pt>
                <c:pt idx="3">
                  <c:v>Nortel Networks T7316 E Nt8 B27</c:v>
                </c:pt>
                <c:pt idx="4">
                  <c:v>Memorex Micro Travel Drive 16 GB</c:v>
                </c:pt>
              </c:strCache>
            </c:strRef>
          </c:cat>
          <c:val>
            <c:numRef>
              <c:f>'Top 5 Products by Quantity'!$C$4:$C$9</c:f>
              <c:numCache>
                <c:formatCode>General</c:formatCode>
                <c:ptCount val="5"/>
                <c:pt idx="0">
                  <c:v>34</c:v>
                </c:pt>
                <c:pt idx="1">
                  <c:v>29</c:v>
                </c:pt>
                <c:pt idx="2">
                  <c:v>26</c:v>
                </c:pt>
                <c:pt idx="3">
                  <c:v>25</c:v>
                </c:pt>
                <c:pt idx="4">
                  <c:v>25</c:v>
                </c:pt>
              </c:numCache>
            </c:numRef>
          </c:val>
          <c:extLst>
            <c:ext xmlns:c16="http://schemas.microsoft.com/office/drawing/2014/chart" uri="{C3380CC4-5D6E-409C-BE32-E72D297353CC}">
              <c16:uniqueId val="{00000000-7841-40DA-80AD-FF226710090A}"/>
            </c:ext>
          </c:extLst>
        </c:ser>
        <c:dLbls>
          <c:showLegendKey val="0"/>
          <c:showVal val="1"/>
          <c:showCatName val="0"/>
          <c:showSerName val="0"/>
          <c:showPercent val="0"/>
          <c:showBubbleSize val="0"/>
        </c:dLbls>
        <c:gapWidth val="84"/>
        <c:gapDepth val="53"/>
        <c:shape val="box"/>
        <c:axId val="1026226328"/>
        <c:axId val="1026221080"/>
        <c:axId val="0"/>
      </c:bar3DChart>
      <c:catAx>
        <c:axId val="102622632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26221080"/>
        <c:crosses val="autoZero"/>
        <c:auto val="1"/>
        <c:lblAlgn val="ctr"/>
        <c:lblOffset val="100"/>
        <c:noMultiLvlLbl val="0"/>
      </c:catAx>
      <c:valAx>
        <c:axId val="1026221080"/>
        <c:scaling>
          <c:orientation val="minMax"/>
        </c:scaling>
        <c:delete val="1"/>
        <c:axPos val="b"/>
        <c:numFmt formatCode="General" sourceLinked="1"/>
        <c:majorTickMark val="out"/>
        <c:minorTickMark val="none"/>
        <c:tickLblPos val="nextTo"/>
        <c:crossAx val="10262263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 Copy.xlsx]Distinct-Customer-Count!Distinct-Customer-Count</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Distinct</a:t>
            </a:r>
            <a:r>
              <a:rPr lang="en-US" baseline="0"/>
              <a:t> </a:t>
            </a:r>
            <a:r>
              <a:rPr lang="en-US"/>
              <a:t>Customer</a:t>
            </a:r>
            <a:r>
              <a:rPr lang="en-US" baseline="0"/>
              <a:t> </a:t>
            </a:r>
            <a:r>
              <a:rPr lang="en-US"/>
              <a:t>Count</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'Distinct-Customer-Count'!$C$3</c:f>
              <c:strCache>
                <c:ptCount val="1"/>
                <c:pt idx="0">
                  <c:v>Total</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'Distinct-Customer-Count'!$B$4:$B$8</c:f>
              <c:strCache>
                <c:ptCount val="4"/>
                <c:pt idx="0">
                  <c:v>2014</c:v>
                </c:pt>
                <c:pt idx="1">
                  <c:v>2015</c:v>
                </c:pt>
                <c:pt idx="2">
                  <c:v>2016</c:v>
                </c:pt>
                <c:pt idx="3">
                  <c:v>2017</c:v>
                </c:pt>
              </c:strCache>
            </c:strRef>
          </c:cat>
          <c:val>
            <c:numRef>
              <c:f>'Distinct-Customer-Count'!$C$4:$C$8</c:f>
              <c:numCache>
                <c:formatCode>General</c:formatCode>
                <c:ptCount val="4"/>
                <c:pt idx="0">
                  <c:v>105</c:v>
                </c:pt>
                <c:pt idx="1">
                  <c:v>113</c:v>
                </c:pt>
                <c:pt idx="2">
                  <c:v>113</c:v>
                </c:pt>
                <c:pt idx="3">
                  <c:v>128</c:v>
                </c:pt>
              </c:numCache>
            </c:numRef>
          </c:val>
          <c:smooth val="0"/>
          <c:extLst>
            <c:ext xmlns:c16="http://schemas.microsoft.com/office/drawing/2014/chart" uri="{C3380CC4-5D6E-409C-BE32-E72D297353CC}">
              <c16:uniqueId val="{00000000-1852-4A41-86A2-2BCD0CE0086B}"/>
            </c:ext>
          </c:extLst>
        </c:ser>
        <c:dLbls>
          <c:dLblPos val="t"/>
          <c:showLegendKey val="0"/>
          <c:showVal val="1"/>
          <c:showCatName val="0"/>
          <c:showSerName val="0"/>
          <c:showPercent val="0"/>
          <c:showBubbleSize val="0"/>
        </c:dLbls>
        <c:marker val="1"/>
        <c:smooth val="0"/>
        <c:axId val="291191880"/>
        <c:axId val="291192208"/>
      </c:lineChart>
      <c:catAx>
        <c:axId val="29119188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91192208"/>
        <c:crosses val="autoZero"/>
        <c:auto val="1"/>
        <c:lblAlgn val="ctr"/>
        <c:lblOffset val="100"/>
        <c:noMultiLvlLbl val="0"/>
      </c:catAx>
      <c:valAx>
        <c:axId val="29119220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911918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 Copy.xlsx]Returned Orders by Manager!Returned Orders by Manager</c:name>
    <c:fmtId val="0"/>
  </c:pivotSource>
  <c:chart>
    <c:title>
      <c:tx>
        <c:rich>
          <a:bodyPr rot="0" spcFirstLastPara="1" vertOverflow="ellipsis" vert="horz" wrap="square" anchor="ctr" anchorCtr="1"/>
          <a:lstStyle/>
          <a:p>
            <a:pPr>
              <a:defRPr sz="1600" b="1" i="0" u="none" strike="noStrike" kern="1200" spc="100" baseline="0">
                <a:solidFill>
                  <a:sysClr val="windowText" lastClr="000000"/>
                </a:solidFill>
                <a:effectLst>
                  <a:outerShdw blurRad="50800" dist="38100" dir="5400000" algn="t" rotWithShape="0">
                    <a:prstClr val="black">
                      <a:alpha val="40000"/>
                    </a:prstClr>
                  </a:outerShdw>
                </a:effectLst>
                <a:latin typeface="+mn-lt"/>
                <a:ea typeface="+mn-ea"/>
                <a:cs typeface="+mn-cs"/>
              </a:defRPr>
            </a:pPr>
            <a:r>
              <a:rPr lang="en-US"/>
              <a:t>Returned Orders by Manager</a:t>
            </a:r>
          </a:p>
        </c:rich>
      </c:tx>
      <c:overlay val="0"/>
      <c:spPr>
        <a:noFill/>
        <a:ln>
          <a:noFill/>
        </a:ln>
        <a:effectLst/>
      </c:spPr>
      <c:txPr>
        <a:bodyPr rot="0" spcFirstLastPara="1" vertOverflow="ellipsis" vert="horz" wrap="square" anchor="ctr" anchorCtr="1"/>
        <a:lstStyle/>
        <a:p>
          <a:pPr>
            <a:defRPr sz="1600" b="1" i="0" u="none" strike="noStrike" kern="1200" spc="100" baseline="0">
              <a:solidFill>
                <a:sysClr val="windowText" lastClr="000000"/>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'Returned Orders by Manager'!$C$3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9179-4D34-9DF1-82EE40E1BCAE}"/>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6-9179-4D34-9DF1-82EE40E1BCAE}"/>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9179-4D34-9DF1-82EE40E1BCAE}"/>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4-9179-4D34-9DF1-82EE40E1BCA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'Returned Orders by Manager'!$B$4:$B$8</c:f>
              <c:strCache>
                <c:ptCount val="4"/>
                <c:pt idx="0">
                  <c:v>Anna Andreadi</c:v>
                </c:pt>
                <c:pt idx="1">
                  <c:v>Chuck Magee</c:v>
                </c:pt>
                <c:pt idx="2">
                  <c:v>Kelly Williams</c:v>
                </c:pt>
                <c:pt idx="3">
                  <c:v>Cassandra Brandow</c:v>
                </c:pt>
              </c:strCache>
            </c:strRef>
          </c:cat>
          <c:val>
            <c:numRef>
              <c:f>'Returned Orders by Manager'!$C$4:$C$8</c:f>
              <c:numCache>
                <c:formatCode>General</c:formatCode>
                <c:ptCount val="4"/>
                <c:pt idx="0">
                  <c:v>1095</c:v>
                </c:pt>
                <c:pt idx="1">
                  <c:v>921</c:v>
                </c:pt>
                <c:pt idx="2">
                  <c:v>778</c:v>
                </c:pt>
                <c:pt idx="3">
                  <c:v>518</c:v>
                </c:pt>
              </c:numCache>
            </c:numRef>
          </c:val>
          <c:extLst>
            <c:ext xmlns:c16="http://schemas.microsoft.com/office/drawing/2014/chart" uri="{C3380CC4-5D6E-409C-BE32-E72D297353CC}">
              <c16:uniqueId val="{00000000-9179-4D34-9DF1-82EE40E1BCAE}"/>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solidFill>
            <a:sysClr val="windowText" lastClr="000000"/>
          </a:solidFill>
        </a:defRPr>
      </a:pPr>
      <a:endParaRPr lang="en-US"/>
    </a:p>
  </c:txPr>
  <c:printSettings>
    <c:headerFooter/>
    <c:pageMargins b="0.75" l="0.7" r="0.7" t="0.75" header="0.3" footer="0.3"/>
    <c:pageSetup orientation="landscape" horizontalDpi="-3" verticalDpi="0"/>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 Copy.xlsx]Top 5 Products by Sales!Top 5 Products by Sales</c:name>
    <c:fmtId val="0"/>
  </c:pivotSource>
  <c:chart>
    <c:title>
      <c:tx>
        <c:rich>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r>
              <a:rPr lang="en-US"/>
              <a:t>Top 5 Products by Sales</a:t>
            </a:r>
          </a:p>
        </c:rich>
      </c:tx>
      <c:overlay val="0"/>
      <c:spPr>
        <a:noFill/>
        <a:ln>
          <a:noFill/>
        </a:ln>
        <a:effectLst/>
      </c:spPr>
      <c:txPr>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endParaRPr lang="en-US"/>
        </a:p>
      </c:txPr>
    </c:title>
    <c:autoTitleDeleted val="0"/>
    <c:pivotFmts>
      <c:pivotFmt>
        <c:idx val="0"/>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5B9B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'Top 5 Products by Sales'!$C$3</c:f>
              <c:strCache>
                <c:ptCount val="1"/>
                <c:pt idx="0">
                  <c:v>Total</c:v>
                </c:pt>
              </c:strCache>
            </c:strRef>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Lbls>
            <c:spPr>
              <a:solidFill>
                <a:srgbClr val="5B9B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'Top 5 Products by Sales'!$B$4:$B$9</c:f>
              <c:strCache>
                <c:ptCount val="5"/>
                <c:pt idx="0">
                  <c:v>Canon imageCLASS 2200 Advanced Copier</c:v>
                </c:pt>
                <c:pt idx="1">
                  <c:v>GBC DocuBind TL300 Electric Binding System</c:v>
                </c:pt>
                <c:pt idx="2">
                  <c:v>Hewlett Packard LaserJet 3310 Copier</c:v>
                </c:pt>
                <c:pt idx="3">
                  <c:v>Martin Yale Chadless Opener Electric Letter Opener</c:v>
                </c:pt>
                <c:pt idx="4">
                  <c:v>Samsung Galaxy Mega 6.3</c:v>
                </c:pt>
              </c:strCache>
            </c:strRef>
          </c:cat>
          <c:val>
            <c:numRef>
              <c:f>'Top 5 Products by Sales'!$C$4:$C$9</c:f>
              <c:numCache>
                <c:formatCode>_(* #,##0.00_);_(* \(#,##0.00\);_(* "-"??_);_(@_)</c:formatCode>
                <c:ptCount val="5"/>
                <c:pt idx="0">
                  <c:v>35699.898000000001</c:v>
                </c:pt>
                <c:pt idx="1">
                  <c:v>10943.278</c:v>
                </c:pt>
                <c:pt idx="2">
                  <c:v>9239.8460000000014</c:v>
                </c:pt>
                <c:pt idx="3">
                  <c:v>11825.902</c:v>
                </c:pt>
                <c:pt idx="4">
                  <c:v>9239.7800000000025</c:v>
                </c:pt>
              </c:numCache>
            </c:numRef>
          </c:val>
          <c:extLst>
            <c:ext xmlns:c16="http://schemas.microsoft.com/office/drawing/2014/chart" uri="{C3380CC4-5D6E-409C-BE32-E72D297353CC}">
              <c16:uniqueId val="{00000000-B242-4048-992A-509F0C6A2D00}"/>
            </c:ext>
          </c:extLst>
        </c:ser>
        <c:dLbls>
          <c:showLegendKey val="0"/>
          <c:showVal val="1"/>
          <c:showCatName val="0"/>
          <c:showSerName val="0"/>
          <c:showPercent val="0"/>
          <c:showBubbleSize val="0"/>
        </c:dLbls>
        <c:gapWidth val="84"/>
        <c:gapDepth val="53"/>
        <c:shape val="box"/>
        <c:axId val="1024653952"/>
        <c:axId val="1024653624"/>
        <c:axId val="0"/>
      </c:bar3DChart>
      <c:catAx>
        <c:axId val="102465395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24653624"/>
        <c:crosses val="autoZero"/>
        <c:auto val="1"/>
        <c:lblAlgn val="ctr"/>
        <c:lblOffset val="100"/>
        <c:noMultiLvlLbl val="0"/>
      </c:catAx>
      <c:valAx>
        <c:axId val="1024653624"/>
        <c:scaling>
          <c:orientation val="minMax"/>
        </c:scaling>
        <c:delete val="1"/>
        <c:axPos val="b"/>
        <c:numFmt formatCode="_(* #,##0.00_);_(* \(#,##0.00\);_(* &quot;-&quot;??_);_(@_)" sourceLinked="1"/>
        <c:majorTickMark val="out"/>
        <c:minorTickMark val="none"/>
        <c:tickLblPos val="nextTo"/>
        <c:crossAx val="10246539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 Copy.xlsx]Region Sales &amp; Quantity!Region Sales &amp; Quantity</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solidFill>
                  <a:schemeClr val="bg1"/>
                </a:solidFill>
              </a:rPr>
              <a:t>Region Sales &amp; Quantity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'Region Sales &amp; Quantity'!$C$3</c:f>
              <c:strCache>
                <c:ptCount val="1"/>
                <c:pt idx="0">
                  <c:v>Sum of Sales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'Region Sales &amp; Quantity'!$B$4:$B$8</c:f>
              <c:strCache>
                <c:ptCount val="4"/>
                <c:pt idx="0">
                  <c:v>West</c:v>
                </c:pt>
                <c:pt idx="1">
                  <c:v>East</c:v>
                </c:pt>
                <c:pt idx="2">
                  <c:v>Central</c:v>
                </c:pt>
                <c:pt idx="3">
                  <c:v>South</c:v>
                </c:pt>
              </c:strCache>
            </c:strRef>
          </c:cat>
          <c:val>
            <c:numRef>
              <c:f>'Region Sales &amp; Quantity'!$C$4:$C$8</c:f>
              <c:numCache>
                <c:formatCode>_(* #,##0.00_);_(* \(#,##0.00\);_(* "-"??_);_(@_)</c:formatCode>
                <c:ptCount val="4"/>
                <c:pt idx="0">
                  <c:v>250128.36550000022</c:v>
                </c:pt>
                <c:pt idx="1">
                  <c:v>213082.90400000004</c:v>
                </c:pt>
                <c:pt idx="2">
                  <c:v>147098.12820000001</c:v>
                </c:pt>
                <c:pt idx="3">
                  <c:v>122905.8575</c:v>
                </c:pt>
              </c:numCache>
            </c:numRef>
          </c:val>
          <c:extLst>
            <c:ext xmlns:c16="http://schemas.microsoft.com/office/drawing/2014/chart" uri="{C3380CC4-5D6E-409C-BE32-E72D297353CC}">
              <c16:uniqueId val="{00000000-A5D3-4ABA-9387-7FE45DEC4491}"/>
            </c:ext>
          </c:extLst>
        </c:ser>
        <c:dLbls>
          <c:showLegendKey val="0"/>
          <c:showVal val="0"/>
          <c:showCatName val="0"/>
          <c:showSerName val="0"/>
          <c:showPercent val="0"/>
          <c:showBubbleSize val="0"/>
        </c:dLbls>
        <c:gapWidth val="219"/>
        <c:axId val="952299784"/>
        <c:axId val="952292568"/>
      </c:barChart>
      <c:lineChart>
        <c:grouping val="standard"/>
        <c:varyColors val="0"/>
        <c:ser>
          <c:idx val="1"/>
          <c:order val="1"/>
          <c:tx>
            <c:strRef>
              <c:f>'Region Sales &amp; Quantity'!$D$3</c:f>
              <c:strCache>
                <c:ptCount val="1"/>
                <c:pt idx="0">
                  <c:v>Sum of Quantity</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'Region Sales &amp; Quantity'!$B$4:$B$8</c:f>
              <c:strCache>
                <c:ptCount val="4"/>
                <c:pt idx="0">
                  <c:v>West</c:v>
                </c:pt>
                <c:pt idx="1">
                  <c:v>East</c:v>
                </c:pt>
                <c:pt idx="2">
                  <c:v>Central</c:v>
                </c:pt>
                <c:pt idx="3">
                  <c:v>South</c:v>
                </c:pt>
              </c:strCache>
            </c:strRef>
          </c:cat>
          <c:val>
            <c:numRef>
              <c:f>'Region Sales &amp; Quantity'!$D$4:$D$8</c:f>
              <c:numCache>
                <c:formatCode>General</c:formatCode>
                <c:ptCount val="4"/>
                <c:pt idx="0">
                  <c:v>4270</c:v>
                </c:pt>
                <c:pt idx="1">
                  <c:v>3411</c:v>
                </c:pt>
                <c:pt idx="2">
                  <c:v>2880</c:v>
                </c:pt>
                <c:pt idx="3">
                  <c:v>1915</c:v>
                </c:pt>
              </c:numCache>
            </c:numRef>
          </c:val>
          <c:smooth val="0"/>
          <c:extLst>
            <c:ext xmlns:c16="http://schemas.microsoft.com/office/drawing/2014/chart" uri="{C3380CC4-5D6E-409C-BE32-E72D297353CC}">
              <c16:uniqueId val="{00000001-A5D3-4ABA-9387-7FE45DEC4491}"/>
            </c:ext>
          </c:extLst>
        </c:ser>
        <c:dLbls>
          <c:showLegendKey val="0"/>
          <c:showVal val="0"/>
          <c:showCatName val="0"/>
          <c:showSerName val="0"/>
          <c:showPercent val="0"/>
          <c:showBubbleSize val="0"/>
        </c:dLbls>
        <c:marker val="1"/>
        <c:smooth val="0"/>
        <c:axId val="952274200"/>
        <c:axId val="952279776"/>
      </c:lineChart>
      <c:catAx>
        <c:axId val="95229978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52292568"/>
        <c:crosses val="autoZero"/>
        <c:auto val="1"/>
        <c:lblAlgn val="ctr"/>
        <c:lblOffset val="100"/>
        <c:noMultiLvlLbl val="0"/>
      </c:catAx>
      <c:valAx>
        <c:axId val="952292568"/>
        <c:scaling>
          <c:orientation val="minMax"/>
        </c:scaling>
        <c:delete val="0"/>
        <c:axPos val="l"/>
        <c:majorGridlines>
          <c:spPr>
            <a:ln w="9525" cap="flat" cmpd="sng" algn="ctr">
              <a:solidFill>
                <a:schemeClr val="lt1">
                  <a:lumMod val="95000"/>
                  <a:alpha val="10000"/>
                </a:schemeClr>
              </a:solidFill>
              <a:round/>
            </a:ln>
            <a:effectLst/>
          </c:spPr>
        </c:majorGridlines>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52299784"/>
        <c:crosses val="autoZero"/>
        <c:crossBetween val="between"/>
      </c:valAx>
      <c:valAx>
        <c:axId val="952279776"/>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52274200"/>
        <c:crosses val="max"/>
        <c:crossBetween val="between"/>
      </c:valAx>
      <c:catAx>
        <c:axId val="952274200"/>
        <c:scaling>
          <c:orientation val="minMax"/>
        </c:scaling>
        <c:delete val="1"/>
        <c:axPos val="b"/>
        <c:numFmt formatCode="General" sourceLinked="1"/>
        <c:majorTickMark val="none"/>
        <c:minorTickMark val="none"/>
        <c:tickLblPos val="nextTo"/>
        <c:crossAx val="952279776"/>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 Copy.xlsx]Top 5 Products by Quantity!Top 5 Products by Quantity</c:name>
    <c:fmtId val="4"/>
  </c:pivotSource>
  <c:chart>
    <c:title>
      <c:tx>
        <c:rich>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r>
              <a:rPr lang="en-US">
                <a:solidFill>
                  <a:schemeClr val="bg1"/>
                </a:solidFill>
              </a:rPr>
              <a:t>Top 5 Products by Quantity</a:t>
            </a:r>
          </a:p>
        </c:rich>
      </c:tx>
      <c:overlay val="0"/>
      <c:spPr>
        <a:noFill/>
        <a:ln>
          <a:noFill/>
        </a:ln>
        <a:effectLst/>
      </c:spPr>
      <c:txPr>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endParaRPr lang="en-US"/>
        </a:p>
      </c:txPr>
    </c:title>
    <c:autoTitleDeleted val="0"/>
    <c:pivotFmts>
      <c:pivotFmt>
        <c:idx val="0"/>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circle"/>
          <c:size val="6"/>
          <c:spPr>
            <a:solidFill>
              <a:schemeClr val="accent1"/>
            </a:solidFill>
            <a:ln w="9525">
              <a:solidFill>
                <a:schemeClr val="dk1">
                  <a:lumMod val="75000"/>
                  <a:lumOff val="25000"/>
                </a:schemeClr>
              </a:solidFill>
            </a:ln>
            <a:effectLst/>
          </c:spPr>
        </c:marker>
        <c:dLbl>
          <c:idx val="0"/>
          <c:spPr>
            <a:solidFill>
              <a:srgbClr val="5B9B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5B9B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5B9B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5141555610633417"/>
          <c:y val="0.35793005993877658"/>
          <c:w val="0.48584443893665835"/>
          <c:h val="0.57840261437089346"/>
        </c:manualLayout>
      </c:layout>
      <c:bar3DChart>
        <c:barDir val="bar"/>
        <c:grouping val="stacked"/>
        <c:varyColors val="0"/>
        <c:ser>
          <c:idx val="0"/>
          <c:order val="0"/>
          <c:tx>
            <c:strRef>
              <c:f>'Top 5 Products by Quantity'!$C$3</c:f>
              <c:strCache>
                <c:ptCount val="1"/>
                <c:pt idx="0">
                  <c:v>Total</c:v>
                </c:pt>
              </c:strCache>
            </c:strRef>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Lbls>
            <c:spPr>
              <a:solidFill>
                <a:srgbClr val="5B9B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'Top 5 Products by Quantity'!$B$4:$B$9</c:f>
              <c:strCache>
                <c:ptCount val="5"/>
                <c:pt idx="0">
                  <c:v>Memorex Mini Travel Drive 16 GB USB 2.0 Flash Drive</c:v>
                </c:pt>
                <c:pt idx="1">
                  <c:v>Logitech Desktop MK120 Mouse and keyboard Combo</c:v>
                </c:pt>
                <c:pt idx="2">
                  <c:v>Motorola HK250 Universal Bluetooth Headset</c:v>
                </c:pt>
                <c:pt idx="3">
                  <c:v>Nortel Networks T7316 E Nt8 B27</c:v>
                </c:pt>
                <c:pt idx="4">
                  <c:v>Memorex Micro Travel Drive 16 GB</c:v>
                </c:pt>
              </c:strCache>
            </c:strRef>
          </c:cat>
          <c:val>
            <c:numRef>
              <c:f>'Top 5 Products by Quantity'!$C$4:$C$9</c:f>
              <c:numCache>
                <c:formatCode>General</c:formatCode>
                <c:ptCount val="5"/>
                <c:pt idx="0">
                  <c:v>34</c:v>
                </c:pt>
                <c:pt idx="1">
                  <c:v>29</c:v>
                </c:pt>
                <c:pt idx="2">
                  <c:v>26</c:v>
                </c:pt>
                <c:pt idx="3">
                  <c:v>25</c:v>
                </c:pt>
                <c:pt idx="4">
                  <c:v>25</c:v>
                </c:pt>
              </c:numCache>
            </c:numRef>
          </c:val>
          <c:extLst>
            <c:ext xmlns:c16="http://schemas.microsoft.com/office/drawing/2014/chart" uri="{C3380CC4-5D6E-409C-BE32-E72D297353CC}">
              <c16:uniqueId val="{00000000-F378-4D54-9ED1-14C41B261DD8}"/>
            </c:ext>
          </c:extLst>
        </c:ser>
        <c:dLbls>
          <c:showLegendKey val="0"/>
          <c:showVal val="1"/>
          <c:showCatName val="0"/>
          <c:showSerName val="0"/>
          <c:showPercent val="0"/>
          <c:showBubbleSize val="0"/>
        </c:dLbls>
        <c:gapWidth val="84"/>
        <c:gapDepth val="53"/>
        <c:shape val="box"/>
        <c:axId val="1026226328"/>
        <c:axId val="1026221080"/>
        <c:axId val="0"/>
      </c:bar3DChart>
      <c:catAx>
        <c:axId val="102622632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26221080"/>
        <c:crosses val="autoZero"/>
        <c:auto val="1"/>
        <c:lblAlgn val="ctr"/>
        <c:lblOffset val="100"/>
        <c:noMultiLvlLbl val="0"/>
      </c:catAx>
      <c:valAx>
        <c:axId val="1026221080"/>
        <c:scaling>
          <c:orientation val="minMax"/>
        </c:scaling>
        <c:delete val="1"/>
        <c:axPos val="b"/>
        <c:numFmt formatCode="General" sourceLinked="1"/>
        <c:majorTickMark val="out"/>
        <c:minorTickMark val="none"/>
        <c:tickLblPos val="nextTo"/>
        <c:crossAx val="10262263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6350"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 Copy.xlsx]Distinct-Customer-Count!Distinct-Customer-Count</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solidFill>
                  <a:schemeClr val="bg1"/>
                </a:solidFill>
              </a:rPr>
              <a:t>Distinct</a:t>
            </a:r>
            <a:r>
              <a:rPr lang="en-US" baseline="0">
                <a:solidFill>
                  <a:schemeClr val="bg1"/>
                </a:solidFill>
              </a:rPr>
              <a:t> </a:t>
            </a:r>
            <a:r>
              <a:rPr lang="en-US">
                <a:solidFill>
                  <a:schemeClr val="bg1"/>
                </a:solidFill>
              </a:rPr>
              <a:t>Customer</a:t>
            </a:r>
            <a:r>
              <a:rPr lang="en-US" baseline="0">
                <a:solidFill>
                  <a:schemeClr val="bg1"/>
                </a:solidFill>
              </a:rPr>
              <a:t> </a:t>
            </a:r>
            <a:r>
              <a:rPr lang="en-US">
                <a:solidFill>
                  <a:schemeClr val="bg1"/>
                </a:solidFill>
              </a:rPr>
              <a:t>Count</a:t>
            </a:r>
          </a:p>
        </c:rich>
      </c:tx>
      <c:layout>
        <c:manualLayout>
          <c:xMode val="edge"/>
          <c:yMode val="edge"/>
          <c:x val="0.17041910083820166"/>
          <c:y val="2.9348503659608196E-2"/>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'Distinct-Customer-Count'!$C$3</c:f>
              <c:strCache>
                <c:ptCount val="1"/>
                <c:pt idx="0">
                  <c:v>Total</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'Distinct-Customer-Count'!$B$4:$B$8</c:f>
              <c:strCache>
                <c:ptCount val="4"/>
                <c:pt idx="0">
                  <c:v>2014</c:v>
                </c:pt>
                <c:pt idx="1">
                  <c:v>2015</c:v>
                </c:pt>
                <c:pt idx="2">
                  <c:v>2016</c:v>
                </c:pt>
                <c:pt idx="3">
                  <c:v>2017</c:v>
                </c:pt>
              </c:strCache>
            </c:strRef>
          </c:cat>
          <c:val>
            <c:numRef>
              <c:f>'Distinct-Customer-Count'!$C$4:$C$8</c:f>
              <c:numCache>
                <c:formatCode>General</c:formatCode>
                <c:ptCount val="4"/>
                <c:pt idx="0">
                  <c:v>105</c:v>
                </c:pt>
                <c:pt idx="1">
                  <c:v>113</c:v>
                </c:pt>
                <c:pt idx="2">
                  <c:v>113</c:v>
                </c:pt>
                <c:pt idx="3">
                  <c:v>128</c:v>
                </c:pt>
              </c:numCache>
            </c:numRef>
          </c:val>
          <c:smooth val="0"/>
          <c:extLst>
            <c:ext xmlns:c16="http://schemas.microsoft.com/office/drawing/2014/chart" uri="{C3380CC4-5D6E-409C-BE32-E72D297353CC}">
              <c16:uniqueId val="{00000000-ABBA-4F1D-B35E-CF3F11A0450C}"/>
            </c:ext>
          </c:extLst>
        </c:ser>
        <c:dLbls>
          <c:dLblPos val="t"/>
          <c:showLegendKey val="0"/>
          <c:showVal val="1"/>
          <c:showCatName val="0"/>
          <c:showSerName val="0"/>
          <c:showPercent val="0"/>
          <c:showBubbleSize val="0"/>
        </c:dLbls>
        <c:marker val="1"/>
        <c:smooth val="0"/>
        <c:axId val="291191880"/>
        <c:axId val="291192208"/>
      </c:lineChart>
      <c:catAx>
        <c:axId val="291191880"/>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91192208"/>
        <c:crosses val="autoZero"/>
        <c:auto val="1"/>
        <c:lblAlgn val="ctr"/>
        <c:lblOffset val="100"/>
        <c:noMultiLvlLbl val="0"/>
      </c:catAx>
      <c:valAx>
        <c:axId val="291192208"/>
        <c:scaling>
          <c:orientation val="minMax"/>
        </c:scaling>
        <c:delete val="1"/>
        <c:axPos val="l"/>
        <c:numFmt formatCode="General" sourceLinked="1"/>
        <c:majorTickMark val="out"/>
        <c:minorTickMark val="none"/>
        <c:tickLblPos val="nextTo"/>
        <c:crossAx val="2911918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 Copy.xlsx]Returned Orders by Manager!Returned Orders by Manager</c:name>
    <c:fmtId val="3"/>
  </c:pivotSource>
  <c:chart>
    <c:title>
      <c:tx>
        <c:rich>
          <a:bodyPr rot="0" spcFirstLastPara="1" vertOverflow="ellipsis" vert="horz" wrap="square" anchor="ctr" anchorCtr="1"/>
          <a:lstStyle/>
          <a:p>
            <a:pPr>
              <a:defRPr sz="1600" b="1" i="0" u="none" strike="noStrike" kern="1200" spc="100" baseline="0">
                <a:solidFill>
                  <a:sysClr val="windowText" lastClr="000000"/>
                </a:solidFill>
                <a:effectLst>
                  <a:outerShdw blurRad="50800" dist="38100" dir="5400000" algn="t" rotWithShape="0">
                    <a:prstClr val="black">
                      <a:alpha val="40000"/>
                    </a:prstClr>
                  </a:outerShdw>
                </a:effectLst>
                <a:latin typeface="+mn-lt"/>
                <a:ea typeface="+mn-ea"/>
                <a:cs typeface="+mn-cs"/>
              </a:defRPr>
            </a:pPr>
            <a:r>
              <a:rPr lang="en-US">
                <a:solidFill>
                  <a:schemeClr val="bg1"/>
                </a:solidFill>
              </a:rPr>
              <a:t>Returned Orders by Manager</a:t>
            </a:r>
          </a:p>
        </c:rich>
      </c:tx>
      <c:layout>
        <c:manualLayout>
          <c:xMode val="edge"/>
          <c:yMode val="edge"/>
          <c:x val="0.14143030303030305"/>
          <c:y val="5.1350016891452931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ysClr val="windowText" lastClr="000000"/>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fld id="{826755C2-E42F-4AA5-B00E-7859A5D90516}" type="VALUE">
                  <a:rPr lang="en-US"/>
                  <a:pPr>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'Returned Orders by Manager'!$C$3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0822-46F7-B0EA-A982751C58C5}"/>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0822-46F7-B0EA-A982751C58C5}"/>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0822-46F7-B0EA-A982751C58C5}"/>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0822-46F7-B0EA-A982751C58C5}"/>
              </c:ext>
            </c:extLst>
          </c:dPt>
          <c:dLbls>
            <c:dLbl>
              <c:idx val="0"/>
              <c:tx>
                <c:rich>
                  <a:bodyPr/>
                  <a:lstStyle/>
                  <a:p>
                    <a:fld id="{826755C2-E42F-4AA5-B00E-7859A5D90516}" type="VALUE">
                      <a:rPr lang="en-US"/>
                      <a:pPr/>
                      <a:t>[VALUE]</a:t>
                    </a:fld>
                    <a:endParaRPr lang="en-US"/>
                  </a:p>
                </c:rich>
              </c:tx>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0822-46F7-B0EA-A982751C58C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'Returned Orders by Manager'!$B$4:$B$8</c:f>
              <c:strCache>
                <c:ptCount val="4"/>
                <c:pt idx="0">
                  <c:v>Anna Andreadi</c:v>
                </c:pt>
                <c:pt idx="1">
                  <c:v>Chuck Magee</c:v>
                </c:pt>
                <c:pt idx="2">
                  <c:v>Kelly Williams</c:v>
                </c:pt>
                <c:pt idx="3">
                  <c:v>Cassandra Brandow</c:v>
                </c:pt>
              </c:strCache>
            </c:strRef>
          </c:cat>
          <c:val>
            <c:numRef>
              <c:f>'Returned Orders by Manager'!$C$4:$C$8</c:f>
              <c:numCache>
                <c:formatCode>General</c:formatCode>
                <c:ptCount val="4"/>
                <c:pt idx="0">
                  <c:v>1095</c:v>
                </c:pt>
                <c:pt idx="1">
                  <c:v>921</c:v>
                </c:pt>
                <c:pt idx="2">
                  <c:v>778</c:v>
                </c:pt>
                <c:pt idx="3">
                  <c:v>518</c:v>
                </c:pt>
              </c:numCache>
            </c:numRef>
          </c:val>
          <c:extLst>
            <c:ext xmlns:c16="http://schemas.microsoft.com/office/drawing/2014/chart" uri="{C3380CC4-5D6E-409C-BE32-E72D297353CC}">
              <c16:uniqueId val="{00000008-0822-46F7-B0EA-A982751C58C5}"/>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5441525860153672"/>
          <c:y val="0.4435040723002408"/>
          <c:w val="0.43138259003504698"/>
          <c:h val="0.4349124658386773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a:noFill/>
    </a:ln>
    <a:effectLst/>
  </c:spPr>
  <c:txPr>
    <a:bodyPr/>
    <a:lstStyle/>
    <a:p>
      <a:pPr>
        <a:defRPr>
          <a:solidFill>
            <a:sysClr val="windowText" lastClr="000000"/>
          </a:solidFill>
        </a:defRPr>
      </a:pPr>
      <a:endParaRPr lang="en-US"/>
    </a:p>
  </c:txPr>
  <c:printSettings>
    <c:headerFooter/>
    <c:pageMargins b="0.75" l="0.7" r="0.7" t="0.75" header="0.3" footer="0.3"/>
    <c:pageSetup orientation="landscape" horizontalDpi="-3" verticalDpi="0"/>
  </c:printSettings>
  <c:extLst>
    <c:ext xmlns:c14="http://schemas.microsoft.com/office/drawing/2007/8/2/chart" uri="{781A3756-C4B2-4CAC-9D66-4F8BD8637D16}">
      <c14:pivotOptions>
        <c14:dropZonesVisible val="1"/>
      </c14:pivotOptions>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umDim>
    </cx:data>
  </cx:chartData>
  <cx:chart>
    <cx:title pos="t" align="ctr" overlay="0"/>
    <cx:plotArea>
      <cx:plotAreaRegion>
        <cx:series layoutId="regionMap" uniqueId="{53D95D9C-9B52-4559-BAB6-6314C5F122CA}">
          <cx:tx>
            <cx:txData>
              <cx:f>_xlchart.v5.2</cx:f>
              <cx:v>Sum of Sales</cx:v>
            </cx:txData>
          </cx:tx>
          <cx:dataId val="0"/>
          <cx:layoutPr>
            <cx:geography cultureLanguage="en-US" cultureRegion="EG" attribution="Powered by Bing">
              <cx:geoCache provider="{E9337A44-BEBE-4D9F-B70C-5C5E7DAFC167}">
                <cx:binary>5H1pb9vItu1fCfL50c1iDWQdnD5Ak5I8xXZiJ07SXwjFdnNmcSiOv/4uWrJjs5XEB+17AeGpgxYs
ssRdtWrPu7b+fdP/6ya9W1dv+izN63/d9L+/DbUu/vXbb/VNeJet64MsuqlUrf7SBzcq+0399Vd0
c/fbbbXuojz4zTIJ++0mXFf6rn/7n3/j24I79U7drHWk8g/NXTVc3tVNquufXNt56c36NovyRVTr
KrrR5Pe353fdm6N1VtRhVN29fXOX60gPH4fi7ve3z259++a3+Rf+7eFvUtCnm1uMZfRAOFwQSbl5
/6Jv36QqD7aXDZsccNsWljTl5rr18OzzdYbxLybrnqj17W11V9eY3P3734Y/mwmuHr19c6OaXE/L
GGBFf3/7KY/03e2bK73Wd/XbN1GtvM0Nnpqm8+nqfv6/PQfiP/+efYAVmX3yBKv58v3q0t+g8lSq
qvWtelipf44SdQ6kdDg3mbVBgTxHiZj8gDPboQLwbbbGBp6XkLIbme8jZ6B4F/sJyjqN/lJVHq0f
VugVYLEPLM6EkGTLHHNYiDwQxLZswoi8fz08e4vOi2j6AT5Pxs4R+mMvEfq8hmzLA63yh1X65wgx
+4ARQrnt2BsA7BnjWOYB54I5JiP3nAUEn/LPy2jajdDTsTOEPu8nQh/v+jWE7mvpHkoOmKAOc8hm
7c0Z+0h5QCm1pG1bG/Cch2dv2OeX5OzGZTtsBsnHL3vJNJP+/aqq5GFlXoFlrANJpcWw8htdA5Xy
zCLgBwJXYDOwDSri4dnfLYJfUbQbmO9zmWFz/nUvsXl/l+f1kLbrV1U6zDxwJHSOs0HHnHONbR84
1HHANeZOrnkpVbsxej56htP7/RRrK5hr0e36YRv/cxaynAMuOScwq7ev5yzkWAfMsSmzHPrIYk+1
zgsI2o3O48AZMKt3e8lA13dVpnL9esAwdmDa3MJ/c6FmHQhhCSkcukGMPzx0I9ReQMluRB4HzhC5
/riXiBynaZSr6BWNAIgzYjEiHLaVZ3Awn6obRx4Q5gjKHf7IS0955SUU7Ybm+8gZNsf7yS2n67x+
VfPMgZRisL2gSe5fc/PMOaCOSRyTbpGBbf0UmV/TsxuXh3EzVE6v9pNj8ttonb+icqHyAP6mFFD8
G4aAVfyMYcSB5RBbErF1Smf22fGvCdqNy+PAGTDH53sJzEUYvWKEBmKMEc4tyrcqfS7GrAPYYxRK
f8tMUEBPmeVX1OyGZDNqhsfFfkbNzqKbMArWr+n8swPHZra0nR9wCj+wqSkRGdhen3HKSyjajcv3
kTNszo73kleuoyqIXtWLofYBJ5YjqdgGZmZSzHYOJheHE7b1MtlzfnkJRbux+T5yhs31fnov56rS
4RtvXSmYZq+pZxBSppBYEGgbPTMLndkwzBxOHSGgiqbXjHteTtdunObjZ2ide3vJSYd3Cqz0mjDB
c2GO5TC5O4jm0APGGLWZuQ0YzBTPCwjajc/jwBkwh/vJRofVOr9981HpdfogaX4UCPhfTB2dwiZo
bpLhVyQ8z2/9LME3CVoLRrxJIUGf2YkcdiJSe8gqbV4z/n0JKbt3xveRs61xup9xvCkueXJX1Xev
CMvk9lIkVTndsu3MXrTZgbAdjvzy1uud6b+X0bQbn6djZwidn+ylVP2jikb1qsqPHViSWnCktubH
TPkRQhAwYlwKvtF+5IFjN/GiFxC0G5vHgTNg/vhzL4H5HNU3Kq+j17XqBYJ0nIqtXSJnck3CqrcQ
fpW7g6svImk3OE+GzuD5fLyX8HxEhgL1GHevWFBC+YHDkK8zna29MRNsjjigjFpMsK3ZOLNHXkTS
bnieDJ3B83E/QxRn0QQPTJIH4fIji+Tl5gCbll8SRh/yRxBcT60CyQ6IRFoCsu/hoRuJ9iJaduPy
ZOgMl7M9xWVd1+ubsKnvtK4flukVsLEOUCwCUx1RifvXDBvUYgmTm5Q6s0jr2Uvp+QE+z4fPMfpj
L0XbGRJHrxp3RSkJlp4TCVfq/gXB9ZRziIliH4aghpgs7aexvReQ8gNgHuYwh+TjXkKyuEvX3fo1
qxcRCzdNB+WJDymImS1gc1SYOIJR4mzM6Fla7yUU7Ybm+8gZNovlXmJztq6GFB7ww87959JsqlmE
5wlknvOJLRAJJ7Cu5da0nhkAL6FkNybfR84wOVvsJSaXIWpa3xzXr4sLgxaxHBjIW5aQ88grKn4J
jLfJu7l/zfB5KVW7MXo+eobT5X5a0WdRXaumil6VdxAY549ViebMiJYoILFtahNrGx6YybWXULQb
n+8jZ9ic7WfZ70WSrkOVvaIFDQeHO5Qx8RA3m1lpEgE3cyrssbeZDci/p9bASyjajc33kTNsLk73
Ur79ka6/rV8VGiRZEZWxLGsWroHTifqSqaJxW0k6w+QFlOyG5HHgDJE/9rOE5KK6C161/JqiltSB
BUbFNoz53BYg9+XXqP+lYKJnTPJLQnbj8TCBGRwXl3vJIOd37fo16xJhLlMUu7PHlN5M9RMiDpAP
gH+5Dd7MUPk1PbtReRg3Q+X8ei9R8RSiMjc6umn0w6b959YyrDJuc8LhYe72/SHaKNJ8xJqp+hdS
sxuYZ4Nn6Hj76WT+USWvXQeHMhKcvjIp2RrEM66ZjDEqUfwDe+3+NUPoJRTthuf7yBk2f+ynPPuk
1+HrscwkzRAtg/e/ZZmZkXyfo7EdWANiltr8FR270diMmiHxaT+55PNdrd98r4TZqN5/LsXg88P8
wmkr+Pf3r7kdZuI8HIrgpLnNes58yxeTtRuh2fAZVJ/3U91MHtn0ryhe08GEOrEQOXssqoZB/DSY
iaprZDYtnDfdHgKacdALidoN07PBM5DOrvbSJninmqh+5Tpf80A6YBPxeIrkOUSSQC0RiDdnmwdl
D6J1k7B5EUm7AXoydAbPuz/2Ep4r1fzv1MjBvzERyLQeTjBCnj1jo+msFiqvoIo28nDGRi+nazdQ
8/EztK68vUTr/O5bta6T9cN+/ud6abKucQp7MhY2JtrMVMBJU7DadMx0twn3Eop2I/R95Ayb8/3M
E0y1Q2d3fXTzirXzlB2AgxDNfFIS8JSLiCkOCEJqqCn4m0P6Emp+hMz3sXNszvaSb45V95o8Y+Gs
HKKcNtud75QUcU6oJ2Jur89k26+o2Y3KZtQMj+P91DrHtwg9v6IQYzhvJSGlHppJzPxQQlAziKon
G2XzD0/dmAK/JOQHWGzon4Ox2EvmeGil80b99Qa9TZrs26tWYSPZaaIBC5lX2eI0tknQPgd9DjYW
wMxK+2/J2o3U7m+ZAbfYT2vg86DQCSl42NGvYAygwQHOz1niB/EcGALoCYKDJxBvG8wenr3hphcQ
tBulx4EzYD5/3UuO2hifi3XyugVqMAYoekug69Rm8WchBHhEBxY1UcMmZqz0Unp2g/N89Ayhq/2U
eWfrKL972LyvwDgctYNT1fNDtc0MGiEPLPQ8YDAbdsq6X5KzG5ntsBkkZ3tqP9+f1np1pkGbI7TS
gX28bV8wC+dMTMPEVND+cJzgYVdsRNrmrNWvqdoN0PPRM5zO94N1bn7aZu5pfPTZnf9ltz2ErFG/
CZOafj8F/NTTgR+KA/Xo4vZQGzUTcbPudz8mazdQs+HPZvJ/1Frvx2enHg8xLdZ6vbxvb/ik897P
r95PF50XZ0O3KeWdkm+zdse3v7+FNqEwmB/bJk5f8iwZ/ZC+/NuQu3Wtf39rTIY3jlchCWQ66AXH
ppOQHQLs0yXLfPsmn3gerRbhUJko2kHCAmWixCZg0noKTP3+FjUlU0clBB9QO2856Bzz2EzyvUoH
5OQf57/9+03eZO9VlOv697fEQtip2Nw3TYjDKbOnx6DIjsLQsTkIKm7WlzCjptv/X6hZ3+ZVQc9s
v7avh47x44ESo3L5mJqLIczKctEX6gShx5K4ipTt0hyDetkJJz1srLp8x32zsb7wcEzOlZ1W4WnZ
t5R5VlH2fNFUbLimLWu/6CSrFjoYRjcsBqv3ZOu0gVvoWC96EebtYdMN5LKhtfqat357MVbS7z3H
yLvGTcbKHt3Sr7pVlLHkyK7izGuqpG1cuxj0oZAg0S3CuE+8IFAsXhgD7d+zYbDFKuydLjiSjIzN
ok9i81vcpPXgpkOS3Ja2UV5EAW8zt+uy/sL3VR24ZeBj7lmRDYkb91FiH6uhYuNqJE1fHNaDhau0
5oV10jjB8L4MeTkcB0bO40WWDb1x4oBAdcr80chcVWYZ/WA5hfogWRxcjnHSXpRp5xaxnepFF2ZO
4Pm1ag/jrrKPMpnmpRczNQZHUa/795XTJPnCYFWvizOaWJ90UWh7LBadbypdHvmER81h5lsBtQ8d
nifByq4iczQXfZxVuekludOfU3vMcuLpoTWOWU1Uk7hFUIbCi3FkNM+TZeSkRtp/rouU1fSyTfLE
rWB8Fa7DI7/tz5OyZdJfZmlUSbdQQZWtCqdwArfBGQ4ReNwIY//CJ4Oxan1F6s7jtaYWFrNpbf2u
No02XASlKWx1ZNYd8U+tKkz9Rcnqdto49ng09jEfV0Yfd4mbZKJL2xOtm6Ywz8mQxZpWblXXbTdm
btJZXU2+BH5oWePXPkqHvLrVXamzzOXJOKb+h6fNP58xzo0qhioKwm0j1sc///NRZfh33w30+4dT
H9fvf+Ew/6YB7E/vwnHYSZfW85smgff4XeDirQCchMyzP/4m8X4g0zb9ZH9w8YUCD5kdSIwfC7z3
OxqX3UvKzcCt2JuOKMqp1YhAc0Vnqk14FHsOuioSiaC3NTVVwhlHxFu/S8H7PkumaVF0nb0vD36Q
gji5RbglbDLZMdii7L+RgpaAqH0qBdFiCzIZYUXTYjZKW/B1z6RgmtF6zApzOOJ2ngyLhqiILHja
0XPL75VcSism1MuyCNu+06KUrlVX1TFzFDFXY1l1sRempiG9stYpX4SSC8Otk6BZVPKmaLV/0Qkx
nGYDMRcsanrijhlku5sZdb2MycAWo0itwjVoTYylPQ6Fdq3QJ9ayisPxEMpDXVf1UJ0McRmeE1Sw
LW1jHD/5lkEjl6V2uKykWcRLFDiWV0FS9fmRWcrSWZDetNdjTEXuJUSFsatQgdW5ZiGTRdb0/qIJ
86PIHqM7KK/gphuN6KzHmC98UHGzkIZk78Is9WOX2LUJeUtlnboND6ylMjr+XjpBetpSGV9EKtRn
bVcbh8SPR883fZa6Srf90un8ZBXbQdxCKCSB1/eQ6UYlajfNMtm7svBNt005/eRUWGZi2AkeYYXm
SS6CZpnbgh1ZVhksLYmVZxEjJ90os/faoGKlxZh9MMdUvY8bp7oIfehNtzWT/ITbVuHFzuh7SRfa
K0tapvYqJzvLbRKYS+iGLnSrpBhjL+fmZyhK/a5R7EvNA31F6jp3Dp3Kl+nCMuKgcLPGSQ7zqqHX
fZpYq7ihzmFWBHHvtaPvnzGVRIuBmomHRmXjGedtfWkL5cRLIXx+Qo3O/Ks2RL5kGbm02/eToF/U
HSsPWWC+Z00TKa9WFj0nRt18JUMRfKoy2l+0dcw9mYmlUTva41liuHaos0Oa9+mJTCv/nSzi/AM3
NTtLmPU56phYJMpMFoNohlUOZXY1NLxcCoNnR52ZeaYi2kuSOL70m9K8aIzaXvg9644DoQ6TmDrL
jHWdFzamWvgjQi6ubJV/FEufrxqRJX/JrrshvjRWijFfuaFOySU2eeDWfV8e1yPJ3DGVdImmEN0i
wQm/hcj5B4Xd5qEb0aky/dDNnFIsjLD+MmYRd8feNlYh4jAuHxxQWYfcC5rAd0lDopO0DY0vqHIO
jos0LC95WhRnA2rST2ynLhexEQ7LivStl7IqPKdtiX2Dbdu5vRisw2IIfbfJw2gRm8xPvEI0fOkQ
3l8OneZuG0RMBYeCZUNAPjl+2kerWpKOFi4nIxPNIu7CIHQuO9GnovAGQzrNlWUlvLviNQ5hMZeX
SUiuCcNeWJo8jk5FZdoftBP64eeejZl2GxKndJVLZURuKqIBz2+jc+kM1mdJC2W6aUyq1qt8GlZL
RpTBv/SS5vFxp6ywcFM1xphNbI4sP6yUUbVXbRSx7konUcMLNwiMmJ4n1Gzjr0miqzFfjNDgMJlC
XlveUAg5Ltra6iHZmigIvmYkClIvDkkEfAyVYXt2ajCX/TCSIHRJ1GP6TjfYwSKNc8dZlhnVSXA0
aId9bVTe6Rs7kSQRX7FGsmndtNHqJNI55b2b+4mmeBN+chybihu5G5qN9j/mSSMGzyypJTxLV5YP
xiI9nHeon60u/P9eUz9zxB4883uFy6CzfqynZ/7cE/9kGrdV00IcSJtSJHLgWD7zTnDYcGrCA68F
3d/Rx9pBQmGrpXHUkKKhODzRbcnhVkUTxLmpBd0uCfKpEq2t/xsVTZ/7KdMT4SBJlARZNqITMCFm
GprEVU66hN85xNeNXFoFK4zUM4s2Gq85b4pkzYyK1xB4Qw19qq2eh71nKN/8FuQVyw1PWX1in8iQ
D80ikUZeHnUyS+uzlGeFMbgq6XnxjSc67tXCECKNqRfYNiN3dq+G5jINeztdOw4v/Bua0VKcByIq
C+qCm2qQwgpeZRchMXWXL4KUQ7O4quNZ9o7YQwmSgywjw6mVgbH/MupWYcwTSLdb/6k3h6DaEysG
URsTzXhhWrCp6SuWa2bF2CSLmlCEzp3fqTwuj3TGUnaUsraGYzHWgY46b4wKdD9PTT+y/NXPHz+Z
as+fPx00gTinSMAi2Sen6098SVgZDiSiiG5jktAk8rRCD7TQldIyynhV9V1Q6UUV6oCFrsGMscjf
d4wOEFGEjaKjJxqOYJ24SpW0Iuc4l1Ti2s+JnPzZ7/4uWqqhTzSaRKKbFPo1TNvyOY19GBlWWFHj
VkCMmtYiGO3ALlepwzQ13bzSQvyZcNPXxz9/7gyb6blMokUiKhAtnJqeP7doBmUrgzq3wYA9J2Ch
FGn9JWS+lQduF0dNdJH7+L0J7YahQp2i+/PHI2Awm7aN5tno/iMZRyGQPXPz4eFGhtmH9NawU7uk
Hu9MwddgJEMfqzGy0/PIIIrAwSyH5iqpTXMMXTRhT7EoP6cE8ZLnlMBsZ/iBAmeqGkN31RkAWkRm
PCS5f+PLMefVoSqLzB+Whp/VcjgcnKoHKj9/5N8nj/I1dBFA1e19Dc5k/T/Zl6Ed+mk8mNUtEx24
fDUQMZJkxauuqRk8X5+JP6sGq166tUC05E9lDm0ll22kzKL7xUYgM0lmmxz5P3AJGBWZPvTFfE5N
IMeYy0Ib3/DzHXZmHPU6nBgi61WIn7BoupiNzIsyhBkKt5cWBVU8MsPmKitEPHi5Qar8SmYhnPtF
yVVlXWZtlNfffr5mkzx9yic4aGEinY/wE2rNwS0zWdJ0vlOZ5dh/6ytdYROYTWJiscy+o9xw+4q2
xlVhJeXENLpT01tUBM1/u1hwxlBZQE10eGOUQbQ9XyyntGo91EJ9y1MYEoYXQ3qNndsOph74KfU5
5H4dIBS0zmKeQ6JWRVYRfuQYsdEmbhlC2k6SfwgxKo/GtD1lfVKo7BdiZYrIzdZralAHj9SxgLAQ
M/3U0y4vZD7Sb7VvCSNbxhqhlOZ9OeqoyL2uHEoQZ9hZi2tqKDM1LJxkHIyrrij841pWaRx42Tia
8BLDMte+m0tT+NpruGmklyKTwZh5FpU9RCIckoHkJ+YoEbTxksjvyvIXbErgkj+bEIxtNA9H81D8
JgJqBeaBQezMvGzztvjT5orDBSlM9CAqXd9vpKw8MtoGRLsPE3GSnmnDcK25FycF8R1c6jtNRblq
OvprhmZzKY6T8zBGOOIGFg4N/W1bJH1SZ36oij+LClxULmmdOOzMIiEdTmndDFgO6bfpeJ2FPYKA
bhNWXRl6EPiduAzK0TeOqozF43VlNLU4dyIxGQg9a7NUHiYNn+BRNZXYQkNr8/ayqOJkvB5TkSA4
ZabppLQirD4AUrkM8SFFVGm8drK+B3aUxwPe6tEMtLMoeE3rlbCbCbukDyIYGOX94+E9G0PnOuo+
6KVgPIDyyMgn20AXcPbWfS3ysljJtiLtFaNq1O+qKvErN02zyso8I/Cz/ihgUK5fcyf32XVrtgSb
zHYC2BltmSuYKD+XDXMRjtW3cWYR6QeGpmAUIehn8pT6Qx4QWaR/wtOrq8DtLdMuardTsUqPaVN2
EBQ/f+JcGllTaZFF7mPm0N3zJ9aVWYddRruvdGymzdg1bBJ/Vm0n2H6iLbn404/piE3YWY2ugzMb
ggX79OdkTCdonjEFxaHBKUiOvuAIFcFKfj7zkbZNaUiRXWcszzR1tWq4cafKsIQ0CpM6J8vKt1X0
vq2dABKnCLkKloGjrVa5aLGGmKarraA8TX1HXPW0Sp3BRTRUtJfaMczIK/nYq1NsIjN0J381Klzm
CzIxe2hiH6o2hHVx7MeJnji/RQb2YjrkWAwuTSrat4c/n/FcrjloIWJOxyKs+58MQsbi+YwT4Yd5
V9b2p7bJTRixvKosGLHtOO1bBiOLHYWk67Ft+0RSvAX63rI1RDHFcWkTd5Z/5fdi2tJWGY1ZdRQV
Fp1EZDnWJlmVaVvU0eHIhwRc53fZZFMThAHAnTYpwUY/n5I1k2wOLCAHahNSDQiiHHcmqkuaZ6OK
c+uTo0MK3tJFMBGAaBK81C0fo9Z9AG1+2E8sDlk5iZSqKKFojJDAjCc9nz5SZYLy1FTGNjuKunRa
h3LolDj3yx53RSGdpjgEmahXiWFXFFHzqqW1N0BfYLq/mNrMysTUJOqKLBz2RmUXg733HC3dJ8RO
GzV8okE7SSpdldhaYzpG6kabTmLl7qBVOV7bVj7px8xQBID0IkuDYTlmguhgJanRdJ9gpVZYjs6O
KXYfbUdIkzwyJLYY69Jikm4NxOZRZBUdxJqGRYIHRto38Rd8LIKlyAKGpdDaDg2ErtImBkuEiKXi
r836TKJwqu59dGzfb2yUp17QjEcdmAuwrmyLO3A7zb+ZuqRD1GYQpfGxzWwF6bAxb63Q6dvEg2cZ
BvmvxMJMHU2PZDiNZ5lQS+iGMHe8zFjBhCx6+2PdEOwQPaAZUHQI3Y/1YXHBFF/6naH62hUpHbDg
aevnMFkg9LBKXdWn+r0tasePV75mDoQBGLK9rJAQhgbIDDC+7nMoqi1sQdnlWMo+dXLwCrhogiNI
+gkII44I3uQQy/bSVJkCJTxJoJsSoSc/9eerzSR9LhMx+UkJQEgguYk4/tyzgTlYG4HZDx/DcBCp
7+omoYXnd6YfnwtrZNWwLMNKFI4rkYaMEXKtyqg8MdOG9twtYO0Yp1WQGezMz0KbemWn+uDGjFLz
qPObKZhp5yq9ZXE6VpeZEhl+cG8kaXfBWmL248KJc8kLr4T9WDerruNOe16VIeL2rsjMjLyjZkXk
Is8rSby4103lu6p3yjF2kXasWO8FfdKCGdqx6obU7Q0es3glLdKwK5HqgQWe2ZOmaw4L2YXEh/3m
B/pYhzYsM88e024c4dZiKxbHfTL4jVvWRSxWrbQDuuCZ0Y8fO6Gs6LphaeAvKNMW8Qb4p2pwRaBr
uZCR1SF1ydPgCG2f9KJUZjee+jI3zUPSkdBaBQj/huaySFTGPg28DRLjk1Rm339EkpDqM6PWuXEJ
jWE3t7wSovo02m2QIyuqFAnrD7If0+TQjxDdWI2KOZlyZaKoFXp2Ndal841ksZPfhlah2n6BrTKU
d7LRXYcEYopkW3yk/bzkzgJ+AE/FoZ8ZiTiXxDaS5LAVhVWn4V3o5FRjlXtCnYqdjVS12NIjqeoi
/IAufVqYyzxnRWEfN9KPwvRdzvsEgf24DXTXvuu4H0TRymdZ1/BLP7doeSxiFgbOCntFUCQt29GE
Wk9rJ+qkGxhMlHoR+tUYD8ddUBthdNhFGbSNl8iOQcC2BUKkX5TRCF4fY3N0hu91FGYLOW8KWF3S
1QN1enGRWraNN7350IiiFNfQp53hcaOqWfltbEpptSexqIrAOiK9Ydi2N8Q8aezDPo9JlrqctZNe
NLkRYToB5VAq694f0KDQiznSQsHF0BVdYb+PfSPu0pWdUMMqjpNmkE57IWLKI+mWUk5WtV1pHibX
duD7xnjKWFpjpYyhhMg+g9RG2vnUoH5lp+9IVEYkfR/HXez4yy6GIAiWSGFR0A6RNZGExG9qWksz
CIeoXJhFElfOItemwfMvVmDleF4Wp1J+agKnLL0KfjBW1nKaCBrEIyKcvgT0w2Rxy1JONj0La8ze
K0KSIw8Th920YjTVCd5UHWrjKs/sSeQz5AYc25OdVtgAYw5741DLKsN9xWaqoeYjlq+MUaxgQ5fU
Pp6WhgROZk6iCR5SsNDin0naT+ucMxkjlmQ0RgUojDxxQnZXlnBoylUVRbC0vM4hg116kRPyxgCC
rCmbax3nTZRjvYxwVIdhMzLSnzmxPZEcAelivBLYWXgCxaXym2/00wYTlTEhzwcDn6Uym5ambZFH
jKBinbIDDS1aW2KO2/lUFaXlNwTcQnzGUZwgrhLOfEk91kkEgNzCDgnWYrt7/LGW+Eo7NqbJ+Xq4
X4wGu6bytjau5COf/kLdQXJGzagyrrZLbWxuf1jkzX2IFFjJGRJgGQgguRG235JIFFF1GOV0wKRL
a8TvnLqBRYPIvIIDHijp8g1Qamw1tho876YKjnMiB5+7JAnbQVzIrFFYpdbK0ikhVyDGVnkIc/it
dBNzmIzeIOMWPkztwCy/yc0KqgIcBLm2mVNoRfDRvELloiNHQ+NM3rm5gXazPZA8SLE+AslSvHE7
nSaPfE6IfRqQanpMyEKBDwdVmnb4CXlL1mgkfkI6Le9mI43N0IBKTHL6FhJVNcah6Ipid9U6nEjf
LKgxIqFYoRicKmYvDRNlFPHxiOOrqPcITES0zGUXNQo8LeNginzUHfCNWtsqvxER5Ng+NYfFislX
LYzdixqx7OkLrXZ6Y23g4C3NzYkdspFP9OeNCMLuU5MGaRCt8sDB94YlJQE9SurBJvqUbvZKFNdS
24fbJZdxW4GcPqIJvgQaQOHhcREl0PMtKUdhfoLlFjvtoigNnUeeWQc+Hs7jEL95udBpgdhmioAB
QjaAKWyObRVM7NxAv+KzZGhE7KwSGIv9cDJle3t1pJkys8xLJUuz1vXrAGFDZPUb3B/qssYbjEae
nmdlg/8PWYcgGjc7glBRiVh+et4mGsktmDoxnk7CQLXXIvd7eAH+ME57v5MQ5fGqp6UFCeOgNqRx
lmkGFZsteyP3ZX3MJVRV/9UUPdLZqyBVKkmOtuHkWKdhFa+aMIW/ezOwGun+owK5c2Ee0nueKZWT
YsFqv0v88ZqGjur0p5J2YSeO9GbqvQxqLBEt+jHBjJKgq/lSjCaBlNMVm5aP9MW0axCvmrb4Jn7q
1EmHFSCNNc1XR5GFtwobHPeXEUKhhhulI+LKOB2Y5NJFyGIQ2RktSIU7xEAmH7blTY19tQmyjIQj
sbtq8rLyrePAL0d8x7gJvflwyxE1LDlLEC/1SQLXF1VHico9nSIwwU+zREz8pFkXIQgfJI6GqKTC
H6Dz6gGSJl7Bs50Wr4lQ6pUtLWS2EYuP0zzAcHR/wyy/djDPfOOk81HogFwljacgpWqg7s7sxKdC
f2AIYw3+svdjYwhXoit4Wi8QukA5tmsjCCT+ZAHqPUoXylAC/NFgI2Yl8mxSGxn3p+1WWRXB5tus
ZKxRQXZOIzOiLVL8PPPtD8nYdMZVBWMaUYWxKKX4E/IW+8voihErEDNzmoNf5AaEP9zLKUqVRrBX
YVnLTHXFn0IOYUm+MSRw03MhymLwV8xStTb+6iIS9/4SGo2m3K1TxL8Nz0mJXV0jItkl+qMZlHGA
Ci0+0LC/7GzYNuWtbKO2tL7WvoPQxGGVNG0mPcMa/4e8L1uS29ay/SLe4ABOrxwyK2sepLKkF4QG
myBIkCBAgAC/vhdVOt2WTrfdjvtyI+6Lz7GlqmSSwMbea6IeXndiYjKD8s0wcFRrFM3oKfM8LU1k
sMoFL+Pa4j8Gua3yDcyUa358k7dnuUgOgLhG9oo/vtb3cjOO9qh/pe+OaoLu/9i8vRbH35i+o/eU
x8d/SyOIUFATO3/8RZoAnRAtJveD2+hHKrGVO3SL9H5ffSRbjo167MpSHH/yY8mip0QlKqG6xx+9
4eFHOQ26WjmvkryKYhUWj4bl3TZXWzgBPSd+p2V82Zbp2OVdsB9woAZPhP8haMvWy7KHWN8kBP9w
D9zyuPKhB9P46ccHparEkbZgqQQvbxPb1PM9hwBvkoY8DW8Fa3gDGhdYNLEagnE5QEitMkVIIzqx
zLRiS2aCF9OnEt953cDi2es+7o42jhGHz8jteFyW+b7hgnnAOVLRFBQ9Wpn4oBmbaXPHmszpHg99
lTI9CdEyPmI3nt5uCHDgo+gNiDPC74WgLuA3LE7GvPgb4OuXgR5YDuoDVnCM4pZF/wYrsxUcAvDq
+IXNc4arzrvOYTdsM8rsAlEgLmK0AF5YZfvluPa/me5+nu2Oj4eKH/llb+8o/BV+V8ZB5KNzQFVv
pZEDA8ZVYA7ATvrrj/oFQMduCqF0xmcBssI/s2Os/xNJsxXDUlC0kv9aI+Hg5rleJCXkAS/uOVZ3
mbHjoZqe4wnPRBE8sh/F8a+v5WcIAWYerB9IQPDlQYdjncc/Xwu1SQz4lncvSHhFGevT6OjHtcab
Gtt9Ruv8d/f53z8QhmIAB1lx6OCQFf/zBw5MhdEoQvq8uAkHRTfgxL/kfkCZ+7Gz//oLRr8I3vAN
j9dLpYgFLGLYMn8FMt3ISTetY/b8o2JsbD9Ae58lPk1PjujCnriku3oyW+KhazXTUc8ThdIQ6J3g
PPqbK/p5peOeY5Q6UgqSvExhqPqVFvNlGGy5T5bn8W1TbejrsMedGSjqel/YHo+AEeOxM8sEhwNa
i4AdF8Jlspi9tgsm+1MqkjkNK4fS4muU+gV/HfuDRve9TzBP1tsbnyXfyuxff4lfHyMeHLLjQrhe
AMlGSJv95TFmbFljF9h7poejMu3fGyGp08k8+aAwBFlw/3uoKwUBAosNzITfnerH23V+/rzcoRtB
6IO5/3HsuY4tvAqhREtniGXxDq1/9nmH3BJ5X9gYCC3Emxh/YeOSjQKJtj2/fzuW0CQfTwNqPeyL
SS/HgfHXH3j8wv9iIYHPIv4FC/UQpSAcAf/+8xfc/O56tadQfE+BGtI6FyJPPmUKG+bvtuC/fxQe
XQEGD/pADJm/fjcIqIU3XdZdvbUiNgU6gnUUQ/r0dxT4L9wafjsUGiXIeNxFzAGHhv+nWjeFK6Pc
yfJryAFT/9hWcTYcraJKxDFOboWdINUTRMV5lasRTEc1ohXV9QrlX/6ebyGK4F/f7R8SkT/dcGCY
uAUlhDshwsUL5PH9fGVhCL4o75k+qz0OmW7j1B0qCYP4FzP/ofcJRHsNjTww37ISdMcUW63QS0bi
Bl0EpEFdPQ8SiNRtTICJhI+CplDkX3n0LOl8T6Gmj5yvaQwq7KNeFoHxTPGYTAuk5WaPV6gTw0yL
plApIMDbxEVzkj2WbzzjkGFISh7oJKLF3Q0dsyWkPMZmfQSshkNCcoUBKO9FMwZcYon8aJzyAD/G
ICrfjiWKyaHAIZZ9L69vI9Dw/W5Cix/jSMHIerQnm40DNNpzXGB+mWKD243WLzP5faLHo8kM3nou
CdIWzy2URbT31aBXEe3VpFU59U0m85Gb6l9QzILjnFU/GqzvnR0Yvw33d1+Ko7nIFwvECzPPkMWt
LGZ8pBgw7djrECxK39WjE8j/OYNnGPn4PkE7Xib3mV9LIi88C4MDpNBWAf/1b/NhuXmdLA0bjAAc
DGQoB/tRcbYWM60DM3cQhFYLXhKdxo8Q18p8a7sFRWd5l/rS7vM78CAH04beNIyz+3nVIDfe9RIo
eNdgnUPmcGJqiSJeiwjN8B8eI7EurtPMbfEnqCwhGbwHnEfl01SWfIhbPukgxISOvAAHOe7KwPG3
0+zxbJvNxbvyVRgAMbE1WsYoLWpPPN1uh1Kveq9Ak2/9Ie8sFPjanoX6TMJx3b5koRg8ayjBIDBV
Ip+E+jABEQpMVbxRgT9q5AKevstuC4HzhJ8mNmaxQXf/vf8DIH/0r35aj8PwbWmM37vUKR8HjJKq
hFJHVlaFmYhQYbs5x2XEwxBX2xDY8h0Ol7l4kVMZjCcIW7u0Yl0HpajvYQ7x/UbPPbHJVR8m+0Uo
Z6+AsMzPucri2pUpu8/7dQyBZVv1jmJRX5EunXWF3ce+cCXHD13Yz40rI4oZeUzWM4ZwQF3xlN4U
Mvw0D9iO0yaz22zrZZMTxvB0w0BBfe1Iy+fePOx8XMMW08LaFj5MRqzYTHxl0rzEkLDeKBJ0N8Lq
tU01oHEIZLorO5sSmvateMolW6A3kP23Xi+0GZnsKk+mqUlpuVwXeyxOnk5gpyeZQv09FH6qCZ/y
04ZfeSkwJ35RbjZn6DHot6UcxvPgonGvfMnTE4Na9EUScAbVCOhIQw0/d+83txefR5hrADEY8W4r
4r4N4zW8JmHJ+moOguSWAD48qVXjFRk8p08ANXvoqNak/BaBgsKcFcno2cac9Sfpp6CNtFiftSUA
QlAKGu2duU60gt0nFVtR07ykrPjQ27j0FygjzFcdEx61s5Erxq9eMF9ZvIb492JNc9EENFDXooRM
oiHRyp+cTQbMb2K+gQUmWmpasPlzyLW8dXhhwI3OomOF0vTgdju7XTu02XdhPtgLUPnguh8SFjcF
qt+3aNuSqdr3ImIY52XwcZPL9vsSBK6O+2j/rDWfYygdJGSN+66xctkoxwpKLmUauW+Du85Mt3RV
GMn+3kfw3niMerXdkjG5JkU4ymvlFnWKpYlv0lG4Cgj0a7r5r6Gh9J5E2D5Wm7UB5Bn2VeeEzRs4
A5KW5Ot0LxlRH7106BVD0O6drswAbcZQ5/BUwc1gEvIZjPlcJfE4nWcAGFUcivXJRdPwpJlfh3pY
1+79wvzyQTkp4mpxxtU0UpJXHNcHJrgAFoiN59heE1i5HstYs7Gedss/cyH3CuSTeMWbqJdKShs9
lSA3LjJWBQxiIb0m/UQ+6yJztxw8hAUdQgw+lK4VNcGCSdl0t1kRzBBmR0P5WQVotpoCfSOvUq6X
x2zL4F2Ilyyry37Pr1aYKB6hH4LmZGPqfTxP8mxh6DhzabPPKqHvN8zv7/dF7MV5kcRXfBHd7x43
5MzW3JgW7al/WVWZ0kqRBUzy0K1VyKy9ZOUgzwv646jqcl2+L6e1/JI4mbzjis5f7G733w0WeGPz
Ob4jEDycQ5wUzeKW9QV9b1Cl22RvA6WHT3s4T+dkjCgUY4C575kPCc4yh4oU8r4ATpUO2VUOwqiW
euLnITXqPTRnCa7fxtdROCUnniX6I/DC5bGcmLqK/Fi+CKH2m07zpXU5Si7Gc9HfTyRcr5Uh2+Ok
qXqnioJ8TQaL4hAv3t4TL7B5gLU9RMlqbpzKt0u/uWQGnlRMZ5oJ0mBsh/ITcEx52QOYGihl6mmP
C/a+AKTzcdmL9R0O/O4Kmy2/26NghbYq608jXAm3YN7hG1lhqWiK3U8J1ruaTnsXzI8DqIHHzs1y
qaFYCU9q48tHuRrSYejf91tVEnMDAdUA1ELM77oExhLUbOHaJB+KqwhcZG3lTh7gVkzAGKjgW0Bj
aONufUr2vqy9cOjBm9wAai9uhzSB3a0NZzWMazXC2XK7BbJ7BPoz3gfET6/jqj7jZ2CWWPvoVQt0
MNzk/N6VHLLQVMLvUM4y/mQCarZ6ZFt4BwmSed/H1i5nFo/wVpYsymEvnFVxKkMxldeCFbIBv0z2
yoKHb4pyF3nF97W0lUjodD8H0CHc+GDJca+zcFvV7VJaEFCRU9F2mcgiHhJHgqd8KntZZ06xuWWl
VM+8661oQUV7diP6Ye6bQE0plJqURsE5t1rvz76AL4adj9YjbMrFzeM84K7NWzdcD8AK1AjjBzoX
2FcMtXdAcbiuExN177Z8n309h2N2CxkhjZotQot4swIgWF/THlOpQh1Rck0zNE7dBLnTlV2z/DqN
XTjxd3viaWwr75awNNcxil14KQiYivNymAIbZnVqXsqgGziUQd1YwkQY0G4c6oCU7qVPoOaB04qM
T7OPgv28YQDmdZgvcXi7ldxNdazAL9zlI8ppA+He3sDd01/zeO1reGuH6zXwTvOH0QdwWSS4/VPo
RAP8SAyHekzGqXhYV8KLFYYcDpcXgH89Yz8UoF1rE/lYwPJhRnY7MLDGlZgAP9f76papSoQHIZUb
PlxNPUnnttvS7W7oAd82MKa6q6QjUdHALcxyQHVcRZehUxI0qUlzX8UbWPlsjdf7IC1dXgtOia5y
MiSACIElvkYyUN9sidYkUTDlnueZRknbWRabuEYLx4K5hmYAErkNpqPs2QdkztGYmcL3Y41KuuIv
zGHQIwUMRWgpspbJEc6Zbolc2Q4ij+BMk7Gb0/QuCmxm3oNkFvASLQX53Fn7ad9Z975j8lNXypRX
GBPEywbNSUsLqs4hDo8QRSJToOXy/WaE9fZeJb05WabKWi5yl1UO+SjcWSIVL2oas0apzFem6Anq
q13F17Wj+ymfR9CLnaN3YD6LsI6c3pZmx2FDHkvNkpccwibV9BYYFNYDFkwFnd72LZrl8CSXSRet
hgHpVs/T/GLg8uta4zpLL0Czu7wKhCsvYuZLE0/LeBoWmr5MQxi15crmm4GmwV08OHITS5Cpc6dB
qpcYi5o4pvbzZHJz3l0cj1WY4xBuwtIuupVRNt9D17itF6k2WpV6C129DB2vSaatrMpIUGhbIdQ0
F53hy7Ue4PvLTlX/jYKPX86wRtlGYVNu1e4HdY9THod/nw1j03P0F7gE+oxTpz+ZvMxqM0n2yvsu
+gRE0J0gJirPc1iKUy5z/hjwUNVWZOxDOIn3I4dCrcPgdspjyj/OW7zOVZrM88ckpOraxAl1FVWO
F3UP0PaayhhfuguBvPewamEITx44xpJru0X914El+aeBdtGHIUq2WwtGuUnlMl8SQNmvIAXi4ahp
TlYJD5e7jNIEfSuK47EIyVcyHEO6n8RxartYf5ltEfQtrFYgaAFyz9llSqfDYKfgqQYHts8AMfON
R3Uyoo5UWdDz9G6UOv7CGFuHKh5xDRWHsbKAgVosNWA5rAnmZXoRmYnzBiO8HRV6raG7FnJef5OY
2lg9yCQJP+Hg3VRVBsVmr4J1yJpV8uCqX9L4/aFnOEXwZ5mq94F8SFPHvxhbSBwPmDxPs6FQac00
TW5BKaobCU/WWKkOLc2t00Z+GeLV9bUG/Gmr3o7u67p67BVsSsxpRgJd/WbBptkKTKFtJ26Ta4Dn
8NJtvYOp/JCz/o6AAktPImfrDfGY36oA7cjajHQJ0jZYBLTI4W7T11WP48dcWlcPOtENLK5LeG+2
PHoB61eUUCuhh6uydWPjeUNTdY3qN22tWxicposr0XpCXRLM9wnboqA29FAIehGmslXSwvkApQwW
UU2YYJwM9tTZDBSPGGoOIxtV7THG2pr6pY/RUycT3T9M2kzDQzxHm24wVdABJa3M5l3WKjLd6M9B
GPOJPGQmoUU1REuffB4hZw2m2gaF4/QEIm9w4d3A5mwua0zbjsjK7ExoU+c4cFPfMPBqBUyoUJkT
30zWUzHc+IIC0qm1wQAmH0cL1CqpHOTnpTkpI5f+Q9cNcBM2G7YK6B24hJJJVdYtc7aeOvRq08Uw
E4g/9KKdTVsGXZaYWsQHRMMLDWNwQmcJAdc6NcqTIOTwtMoBz4EEkHEZDoU1uAkL+T2+/u8iKPMQ
91HzyTelZC79kKo0Zi9vIHIgDyJkHcsDso0j6uQNsngOSQF0DAc/g3245986QkOXnaH33rHflkiX
/UcjNxawaoIFcA8w2VK+ZTgiUI7XV8MAKBS3KxpKdx/yMvSkNp02y3DewbrhaeHI4zP/khRmsgIu
6tX46SYx+Hp71c9Qf+gaYpxE0JdkTWWftRkEtH1yHRqz+Bn6qH5Fj4PZoVtOUhYc9ThY52aAOuou
hsgMrbssUTF92aOJKsi5X3PhvQQ6bIHw9jWkXmbcSNtNjvRjKzcogUpgB9Nc3O5o/YqWBmNGwc5Z
WkpTRWQpSZv7PSFn8JHiVRZmfB9A9QMX9gxTXEUM9k4LFYz4Fk4Duiyo8pka2jnTJWusgn7GVXu8
gBTd4br9rv6/LvvOPgLEtVfAp/tb2F6TeogzcwfDtxetTAREZLYEQS2D8YWXbssvC1q4vEom6Unl
pm2A33MNoa50hdwmmIbs8E3uIR1QWomgVYZz1DRrsvtn3QebQ4MQjC06UEyIlMs0PauMrKKhonBf
gp06L6uo25bouRj6IW02vFbyqwpBrFeaW4wG0x5YTCOKR6xFO6H0lWHpYL91gTsQF3TU8VTvA+tO
8I9ZGpyEiQqIhuKlnGD5JvPcEh/qq0jP+cfRjgSAZY5sirkGoNinmFBzr+9FkYWmicPUrB8gyYCc
o1IS6r8aWpPFokGKYuidAG7dd5i8RUUW9OF3DkSgq7ZkyNt8yMbroNMzJPYmhekDmj/EdSx17I1u
iiktQZUFKzvDT4EHk7suqBJo/q4WOS68NgDMvuwQUmBt0PLJBOGM77nLEwIv3KPHw24QdlGULYfm
4/cAoiqAh1x2twHKsP6E4XJjTzkX6ui6kri/QgeTXSuSp/0XlMjEnxNL+PO8JfQO8s3uW6dg6Iaj
dneQ0VEDZGTfe1fJPtzeFy41j5saGb4C7HVgrXMxo5rmAiaKIS2fjzCCvCn5vF0igBZ9s0Gz89uW
EPgb00GTq4lwDtmkSl8W2s2nNZ7CD5nSUVXm0EcyNe5wDujdV/Bl+Xt4PeO+iY22MJuNE4T7ZW9L
C/e3gmpOTztkqh3dHC63HA/JBqbhWk65j09grsD/4vUHvW46m1iU3gA+jL5aZQ7ZY9LpBU3B5PVd
YqS57eLIFk2YdjI/QaAh320uX6GGXid8S6gU8k8wbCNCRKABf1iCo+PVBeJIKvTUvq+ygZaQyQxL
zxoc6ByKMMAlj7sAAlDtmZRZO1gI/5okFH27Lw4/06WQ+UHOImRjE/kHjORTG1Ptani9/ccc1cLe
uBWBN8242OJZp2o1+Lg0XTAQ9ECBRDzfJSONbwo2DjnkS9SLSsHtfhMELP7ix364doHUj9AQ8hra
tPgz3DpmAv+Rl77uU81VnW+kh9d68xwRB6pYaWsYAlZQf1Uy3vAo9ilyC7b0NaBMunsgV0MCMGAW
iKWRIvrYl1BiVAICkfsZyheEPWypx1BQxnBbLDRMRSsizt4NqVNbjXMTXR3684YlaimO+5Y9bMkG
GDqJZ3pfIN7iwwL1R1dZM35MtJg/qHWGcb+fgD1C6QkBV2ex5Ef1sUNOQYfeygV1gM7jThnYjjRw
l09TZ4KL4tjUjeqH/GE9PN9rusCDovLhFrhAfhXQsHgFYtznWAZd9kXGe9I6Eupnq3x8GfAG27jm
ttiObi0UkPRMgHhyrYsrnbApa/YyQOMk+tKdpzS24zNcvH2jAG41Ckud1EuSmhbtS3Qz+ZlBs7hF
Hxj17kNJ16iS2oSwdKZDK4qRIm8BST0kJev7Au3+OSI0+jJDGf8hxI+kVeBw42BF+AAvUHHnID44
I8YAu64wnyGcXh+lCT2tinUOI+yD/bHsggEdTUTEGeeBmjBm6KQpcohm8NO32xKr3zjAjqZwGFQW
hDLtlWPR/BoUI3nhLCGiJkD1L1JOESg6KECHJPnqDdB/1Q4SeJD6ggNqELYBNw931QdMtLOQz4ro
maQPK2cLqrwuikMzpRb4siFecJ6LBVwDiND5AaFHh5Fyi+EhiZtkDt3KLqFhgu8XCMz9+p72bku/
phMSK674XIiV1JSocA2awqZkUyheA1Q24Nqg2+Bl1GdhA0FgtKNtLELf12rIVOguxjugmFUWu/RE
yLQVn7JpWlFUFjmMbkQdS1mYNujzoJ9AIlPWdRDaEGi/IJNGGw+1l4dHG5sG8nqSQqLK5Px7uAQ+
1w2IVggIWy03PzAwqT1CTdZGdvQQt2MNLqBBOt7t4fJkkwJBCKc+cZlSrzPSRixvQBAXmPtgZeod
v+d81mZG3AZeQBW1oUyMXr6YYbeRr/BbZO/rbSZoyapdMlSGKwr7Ji8RP+WPb0KyLizHM+uczZff
TNDtcVr1tBjwZ9Do55m7CVaNgfmGe03HrHZhWeT29Nf03M8MOVhDKECOwMTDyQsC9jDu/1khAais
WEO4F34Xszy8TfZN45KkkwJRrnNGDCRpNnQBDBg9B0X3NxfwM719XACEAjDvIqYHLCFIoZ8voE89
vFFdn38b3i5AvClPxFCOWHHBDF7sjf/9R2kO/1Nc0p/Tkv6vwpn+H8xdgosHXP5/SgH+LWeu6fWq
+q/rfxdRfKRBvP38v9KXEOtwyE1xdKIZKb6/F+pH6Bwyh6MoLzAnHAx79D2P7keuw/FS1iNbENpd
cP4w+oGkBn/7PYOu+D9wUsOBWRbIijjcYf8k2uGX2ICUlAi0gwQlSmNIf2De+UXFACfrEDHvwiso
fmrR/TF2wYPz9MILKNS36Ur04bUOaVtS8yFC/A3HJPqnm/ffWIaOF5n+pDM4LgFLO0IIHkSYUKH8
vLLnNIM/pejCq1n58J6SD76Utwgmaydx6gYYscN1QRiS7CaELQFDQtTLOQf40W7xRwwd9c6aSQbd
XYhxqZ+L01oCg8ujeySs0YqktookMuksslVC+ZU4gb/EjlCaKhg+cR23x//1hCDbyL/XUKbD/l3p
oPUpGECEvKGpGrLbJbSTr/YQpkNAojpJmnAwtU+mV18grQ1rAkauAnhvVwFduenMllfQ0D0RWJHB
FhYVYH/kEvGiStZEt3q4JYF5GtlkWodRPA7K9SkrP0ZJ0OoOoVEaVyA4usgMsvUM8CHCl0LGWjOP
jXWiVmZ4hj3uHUfr2cKQ29pVfjJIWToD8XnsdI5OZ/qyd6Ze+VAvCHQ7ZzsuY1tX6OsxeAh0Bggc
ggXSh9vXCYxylxl9O+ktrcYQTWem8WH7CYzYQ3dgEt+f+j8qLv8/hrrBFnh4Hv/n6nIZR3R+vf5z
vsyPH/pRUgqkyMLplUAkB4K5RDrLfwa6lXiBxhFQmRQoHVDIH1lv/xXolkIZjeRKMO64CIIT7l8l
BTUKlhIoTpBCCdVPFv+TkoJm4JcNjSqHJLJDVYahC5Ky4yz9k5qwz3r4xSLNrt0S5X21yTkFn+ez
G4nIRw2+ICLNMWC+yGFZxmoFG0vr0BapazoNh+SVArhK62Ies+t9zwltRzsfouowdE+AJgQ5Rzz3
wdMAI8pvCzSwKQiPBNisx/kPhUCs7e24IeWqGiEuiCsjwp1UFFg2LAQIQYTrV+2XPdpXUk0cEXM7
RFSqtZAjsxppTPRaayotRrZg+VJyn38tMCE2Kzr1Fl0PaGEg7St8pFBupA1mehLflvHKGo2ssLsN
YstKWPOsxzg45TpCTfCjDYGqZlH/Ijn3T46F6z3sM+JZ8MBNLVJuAoa8tIMiRB5ah0GCy+cxlfZ8
QAZtBKbmqtuy8jqWqr+JWHF2fayCis39fEqnFKlOmiG5bd3iIWpcSpcTWfP4t7GEPKKHceglil3W
lox86qwH8jl72PL2JHk0MVcXOyO2h0XxI8vQ7adTBiOG77PKAR15TPIAwvBpe4arADTSOMIkAMMl
+5rRWJ5JPie1QnTfTSQEsO3MLRg4EMIC43/f3WmoGO43NkHssJrd3IZbu8Qz1EhSiT84HBonOxB/
0mlf1J3K9TNiCb+myAJtIhrROgsY1EIa/2Dp/ltJAig/cjHVckyBXiNKIse89sJRkZ8TV7qbBCqa
x16jM5UDZBtxwj6nc7Y1e+duxgNcBNXK0TZTUsEWGTzZ2YmXUQ2inoZR38fJwOoVd6Sm5fAEwQvo
G4dC32PHvh/cjgMFUV73HvrvRro0bqMUVxogAKAJLe3e7UWO2NERshpT82ku8Ws5V2h6ZXSTMISj
+dB8G/H3Hzr4EZ9yO42s8Y6WzzkayqciBnQMnT6nSAjd93sSJCtiN2xwHuA1Oe+BmZ5B9sfgXcx6
Gw+E3HiQWlIl5BRh2d/NLtk/WgUspA3WlV0T5Iw1kgzjUiWARZplGLaz4bQ7BYu5yeAwgbc9u7NW
LznG+gk8DVLz6oK74CqZoG6GtUbaxmGsrAyFdTjb19cA+hoG5rHofXiiIEMtcgT1Mn3wm+GPmIMf
gnV8jbyCt3Ikz9ESju1UyK9a5vlF8PkVav6pGgHmCIjrTkMfr74WPUQQMDfX0/Gk/DeQjYhwilZZ
7Sb8jZgSY7Yv6ZXcbHC34S0OLTWyO3LlPqIY6odYCncKNGCUcejSiweY90qyYKsdx0QjqAohaYmx
rYLrnLK0QgbTR5vTpTW5UGfk8sQXrq+RGHK7CoyhywphzAR2nWpkPGYlDn0iGoFY13bbZH8aIOfC
8M/1c0GT8UkWaXexUKlXfh+SC/TG7km4cT9P6xA3Ukp13geX3RFlr6Hj3y6AmOkAwlVvTxsBsIvs
1qsAQQb3G4nYhA0G1+MWvkw8IGPZLJGK+SOkWIm4hfz8Xqjiy7zA2Zxle/mOJ8BfSYzUWFb09BGW
yv4BwvnPMHuSCzCCBRNc9DmTNoUwB7PmJ63wlUPBZANZU3zTjei0QnCljQwRTWeRXNWOULM8epTd
ijnUu3FWEITnk/+0GyC/lqI+W4M12HvnP5Xe9UCS+nB5WZR7mcIMUQTgGh9mwUhZ2XI08rFLaXRJ
AG7rs4SFHMl6qQ0BIfL5ApgdUYZIUR6bGfKt55XnfyCZb6u72EWnjRWjqdICRssqyNaikuD9oKAj
vQANWCMFAio/QNkBmB22n4p4hRCKLQ5bfJKIBTCvDJEhEbnydvpOkjCDsyVYvg4BhwmYEW5g6WJb
nD0MCrq/isOhfDWYgu+3jqjsyeHAfkkUxRYZNiy9i1pt+kHD0nbNduF1te5J+mXF6u/rCJ43VkcB
zUm1QYH4vIwBVE40CtX1jFf9XS8ewO1a8glqimW9gGPpHuC3Gl+QmgN8Dxrv/MwGioVb7hv7KAui
Wwsc9gqxgexzAYUwtJ+FAujY+ZXA5qqiHrSyzLNq3wy9WIlGc0usBQXi9uBJorT/AdgcNCTCC7a7
FaKBRw9pbdjkmXeq2qMJWhGewnJUEbeb3wCVL58XFfYfcSaj6d6EudPJLh4ojDB/IMjKANcc/4O9
M9uNG8m26K/cH2CBwTlekzlLmZolyy+EbMmcyeA8fP1dlNu4tlztQt/nbqCMNmCJOQSDcfbZe53A
vAVi0D9paTafc909uMLJ3sAtO682mfB4FUco72j1fbYJpRUfbKSHnN3Wbzg/TOsJbS7HPsWnuEqS
yHvs+sm+zJwme6XZmQTHvKNZsSI2OdwEleU88hyRG9rz4babJoPeq+sqmJaUL+GBzuL4NY1jabEZ
hcGjTIv+esQ2xaqcIu06ThyO4YaZ18/JFKRnM1Mhghx5f9c3ZD4fJC2UV6ut0luk/rusyQYQM3MR
HFKRYihII25W+ozV1VyZVeA3Q8PB2WjiIN9MwHJOsDGHZ6xbwxuGs+qzZ1n9ttASHA9aKEO5GqtJ
O9Yi6a8LXGv1CsOb9tXSp+Zqqgvag6bmofa7k6r3LomkzzIcC9yXc9AdlGjNYZ3ESTWhKefJU0V7
3Vp5pdneJtaiZ2ujWZ2dVmUH7rk4gQyuqwnr5lgtwVGJmabWnwPZBtamiIl2rIn22rsus+JbWjD6
Ds3cxajUFbQNPSvZsT1Tp9iiz32Y1+4lrM7qKIjDIHNZcMl7ZP6MFNhqMWb49CasTaUj4joYMzZ2
VEhrJRp1I7qmXTe2LS8zre/ylRuU4MbdRB0a10K/y7Oifk7rpKVSCrtG+CB6yk8p6K1i01pywlMG
peTN4QB1CvRBrWFXfrHCSD64UZG/0Mkvt2a0SKJs8UGOhJWWmj/IlB0R76t+iAHpnORsuZ97u872
CvZ56BuhPQPiMCfzizsATG9xXTziFEBI90C+Wquq7ptVURqktQiRNXQLOrxIiRlN9G2CqsdyGokX
RHsDYd7GPGEF7Y0tW3owCTCe527mALkJ9aFjLekNFliQt6+yMiqMFbkTQigvk+BTLNviYYJS0WzN
Ihovuqabdn2C0L2ea8wpeO1BeIbptT538aeqcM/h1K/LKO99+uubwevo2GA+psKUtIXdpYAjHB2v
4ZsZV07G2dAjObOrHA4WK7vurS/SnWHbWaUKHwuLXtDSnbe0ldBMMfmiifWdzMLw3LTGTG09BwcD
wXlH3qRdz8rMtp2ud5dCizZOV+dvUWIgeRERdt+cJK4JQTVFtMAL6ofQdoMvjlUG277UAQfwbc6N
j8LanSJjTA8hx6wGmpWNdySuw8SixLaSV4X3oqCW5g+lRRlbizmcyqCKnrJgzO5j2n47PbbBR4mg
u6wVri0WuONdpDUJwFDnjJgPIU5YyM7boq66vRdL6vfCCNNP5IdEvYqCoY/Q3m3aAkoZzqYK5vki
1YQ6Do4lLnmHGe75OP4azHGLi7ht97mq6I1LszhUGUwJI52f1ARF2ReGqF9Cs3Kv6axrb4Jg+HcE
23+r5H+a9SBsndzXv6+Sf5lN+xNQ9fvP/SiUvb+IVwFGMUxSQcKmrv0x8IFC2UHWJgGLzvpDdOP/
/qiI9b+orF34qXjoyRPa3n9SEf8mcKHTEbCCYQ0ZCPwBL+PnerjTwRG3PY8pvAHzSc9rWpTJAI6Y
o90k1mAh6q9j11df6TkFx58+lr9R19DQP1TjpAfBwCJao+4tOZ4PV49dnC+patLl5D2f3DAF8280
1Cdzrry13Ub6vq0I2a0M+EPcUNWUWqueVvNlCcPjgUcQthE2W8YJlPQeMqxPU1n7aWAwHyG20jWV
uHqeVUqTmUZ23MFOid0JdHijjI0p2vkEi0Xf8yoB1EwRCMBzD/zlzU08s/OrOMY+HlGJrBIU8Nul
A+GTVB933jCM16RQ561i88XtaAXH0h753JxiLC55mXaxCkA5vZjA/7YcjNJ10WnmYeqmRKycyNIK
tc+AeXf1nQjmjp2XY55YTRrf0iuW0tDZDtLVjMeldos3eReOFIdppNnPkS4nfMly4NFwUbZm6pkc
hCo1XFeG20VkQb0hPNMxi7xtmU4ivB1C3dnqWZpXFs+zXPe2yBCtDmdbN+2DsJZ/GYpIup9G6LTF
zql0B98rcTHSMPgZMF43MJ/F4M2mx7nGEWGcrXIn0HnSVkX4JZ+n8Kp3p3JTglzHfgHZdnEUVN6n
uRtbbQOjd9wMReXuOmdet/wNREFff7WTqj+7XqI3fqpDOMgcU9zMsVEyxiLoP9XZDWpStsvrXD+J
htEimItUTdPX7zOnuoAVsq2sSjFrg1rGpt1MtnchpmvUYzc9h8iHVNlLXw8Pv5sVSCh2h3cRj8Ob
VozJrde0I1yVsVoTzSCyAlXkgJZiPicQ6VcDzNV17NbFgUq+PVpBtjeEyG6jLElvevrFBW6CkAMK
TURNDM4RG+BhlNO9W+Cuwzwlmy92KYLbPI3c9WiaMT5MJ9/gs80vXD1DbFW0/qI5zh7K3ilILopo
hytZfnXCFP2pDurkuifAjilS2AB0FDK0nDwgrG0itGMROfzUpBf6DSwdunsVDC9M9feJpoxnxwkV
pwor/Robjnh0mMuxtvAHbIMssA4h3USMImN+oOh7C4LGe5mx9m0k5Q05hihsX/BobZI5xuIdDdYq
VcNFb0X2VYbFbgv5y8zBFAUExEMrPZSMWzsFpSueR7gBuAkKvIkGJkXSPRlG4kn6nVU29/Tbwitz
sMt9ig/qYkDhP2cgGPZ5qOwbBTXm3PUq4VgRJc98o9luHDvzAr0323dFoc7pbGVfVdg6gR/UoXuM
a3O+ruy2v8xbBhvksRKgKJTn3k5JC/ODIAjbijnGJ4/y9kbOuoPnl1tin411oK2UF5McckLzqvNQ
mdGH4qex0bFTgQPh+Jz28amN0uq+S7vhLoaWcjTTsNhoYyyfS2tKHuveaS9au5QasVQ3gb/JaWYr
QLFi85HBQc3jsGthPq7xRXnbuurtb3ZfQ/inzHkaE0yModQORaryQ2sHpwyP/jroIn01SHvciCI8
GFJdTAQE0H7MlUqt7hXHlwHbr8j2ejiCVbcVshQ+kF0dk6sxIn3ExupUXxQy44VeDVjiLXq0TmEN
N0lpV+eIFA59jc68AaozferKeEbcEj2CQRxc4YzvnmZ3En5vDcTumrZdl2gM+yHjGK6shDoa5Ev6
ADsm2/G1c7doQ7WVbqpeTWrh3QzzslmNgU6n31kOr3kNzUz0BZyDfGLCjMFxx2ts49u8GGtXUE07
lvJUrkFs3SvYW6coyK/pvMuzURrhpyVwt5ux8EADmbR+RctZPzlxqp9km8ozvHrjZhp77HCimeQl
fKuMU+N4lVUd4RfBjXrsupCRGpaEWRIM7XggdRgeFdC/deg5NLA7szh1VUsxY7LVFFlxoTl2cjQq
S9w5E/wan3Y4NVblTF+jZKBEHTSvjlddkyR7GBrVF9wrm1FP0iPPEnSgqjQ+J10fH7LGznYVp7d7
UaPMhG7rntGWRsIw1YyhcEqrh6bo5Hm03fnUN0p7UWVHtl2I4TaLSxyT3D3uZTEM0+uklRB/07Cy
90VhDzie8n4XNKI/90B5j0ZmFFsvrqrHAdvL9WhPwXqy+nlHzzu64cmmnh3ZlV+8tnC/TXFK2wUE
XAiQO3wlG5RsrHiW4IbUdii97gIfu7124ZdDTed1koNstIMnUow3epP1LwQcBNKMQXgIDU5Ljllk
VY8BdIlN6ary4Nk5IrrtJOm3AnjStsHG/ET17jgbTJH5FzMMvV2BKHLqoINc9F6hrTJsFAeQlnvZ
pfifMcPzPMmsNju3li6vEi9vTqmY2g1Oi/JYlVp7CloN97uVolNlmCy1vuieACNi41eybzDGYlVb
NebQ3aiwwfCnyelNNzv0GwkVolhJPuOLbGg1gHW281zFJVsPUxAs9C4tKZZNWyFkMNNj0+peeeWm
hXmO9aBgW+qndeplk1glge3t3LZ8XxNDbFLCkybKRVT6Y+l6L6mOmwyMyYuF2f+khYV954Xko4RO
NHbAfsY2OBnX5Al0EAbFafkCj1Vmit3cdqiMZEdlUhmnzmsTapUSe1BUlNclZcuD67U96RsU0Ar9
bac5IDKWJt3Gc3g4ZinmLHrx6jCB3LihYW99bfGAtSuEzBlTUi/vhJ0oQPmNscXFKO7tIIksP9eU
dU11uRjg+1HeZGHh7oaIh+ygm5fY8RFGSerop0oXp9ZyxqNsDQ+qkla9RR0C6gpEmNwHbeUiICTK
b7KG8FEwNddqztR1Oqlqn0SGsR+xLPizHVMpD7OcgdjU7hNnAeN+ZJAM5n06Ot+8XOue89Kzt0Gq
PtlVRjsgkTemUTe0UksdVZZzSrM32PLQjnDGHAdVaxjy0UR8oNJg/pjuNX+NUfmBkZDxIR8yru2S
x9uUeiFL02owEKX2dcDZdCtiHtadQxW4HbzaJRNB6CjxRzbhsxl21bqp6sdCr/OrfugtCIezbu14
3hXb3urSdYZpbavh1NsbZeZdkXwYeSq48TMHNKcBy+hxAJmCfaeSwA+jVKKgi1qkB2ytwmdlZ9dD
qfrIry3mYK1cveT42jfTJtXS4RZnC1a8GdXW0afiqk2rgfvEdGoWh8SQUc/RxrJSA5GebQX3Bodp
UhcjXjpDH+56PQsf9LTMHkiSeluQLDDGadBUVypt5cWcOpxWUEcPuquQSUI9wU+fljzBVh4hh7jr
63k9hmZyTFqJtzLuRYx/PZTlPq+MsHkzcyRumt4pXBkPlz4OYaS6dD22Xn20mdpy42iNebKgQZ5l
VYs1oYPQb8NqPMKXnTchB/9PM3V0Yjn3ocNcks5A+Y6JwhF4OuapKz7HLpN96inL/CpwJEey3PmE
kd44wNLBGztE5rrqNIIT5vxSR9OX2NVuPIVZV0a9s85mQpRNFet+2RbDTjc1y8dS7I+UCBdxJvIN
BO4HvhYTcc8jY9WQzDIzDjdaFl9huzRPjW09i4Zcydi3HXoBMQriZbWv8owPZsHZZfli8zRN2gau
VRzBMTD2pfO2uHamoxf3V9FkGY8mOZXU90ZaR7pT1NvFkenPYCL9IO3MNX22dlXiMXO9keBGnJjP
k2aMuyTG455Lb0fkzb1iaN4yzKZITwXL74UhPhvcOcF93jbOXmFbJCLV6CdmN8XrnvagT5SKxxxM
/0OsXG87Ne1M9C+wUek6SMVlG54BqPNkh+pwZeu8ucTLNvHc5tQJqqbvotxm9efS8PeyFNqJCfjD
gqzsUR/+WpZGgYWhkqzOIYHIuKiIbnCsZ6bYrewudUDBFFSknKUKHtlMNPrzxX+1M+E7oRp3dMMA
+4D5Q8gPF5/jgqTQrOKDGMv66wzV5VLFWXTlpTK9/fOlPsIluBQuGv5bql/8gB8uBZ4xIU2Vcyll
VMWGewQoVME0x7c/X+d3Lw0XsvCIIThAsPmNFwRBebLqlElJnQqmbYQuenC60dhkRdxeQy9O5WUv
I0DTk5W/KDekoh7mMLrCiLoU10HEq3t/Sf/Vj/5JPzKFg/Xh3+tH57fhf57Jgf7ssjC+/9AP45b4
iyFwBsMrEG4wWbis4B/GLQbgsXYtuNzOQohywCn9cFkwIRQuAt4HxxUmCCPUln9pShazfYF7LJBo
3Vu82vZ/oil9vH+897XG7YvfAyfYR/qM6J2q1/WwPCAGA5pLi9C+MutBnSHiev9wr35UkJZrQQdC
FPFY2xjSft0oeuZHwsgQxcHF13ye+0mcGcAmHyc+gUuKYfl91eIZZPbr32hWHzcmrgfG2TCQ5/GD
/Tako6ZP6ypP53o5Aa/VoDOkZJWMszi3o2UemM/AecscPQHZNzbuf1oHf3PxX42eNi588nUQaBiV
yDyJ3yjelaY3YwmJ8DDXbfuaZznB4Awr/eUk5vF2DGb5GBj6P73lv/mIbT4t4FtM7/ldImybNqkH
z0UmyMV4nWZR+wqCJubxGdfjdahP//EFHaRSiF9cUaI/fdwUkwXzwRhFuY+0oLxwF9ViilqJddvU
PgMUdZ7//LGK3z5Xl5HKjkdKAW6SNLxll/7JFEQDltG1wQLdKMcqXXVO0BhX84yvjqwDQH+f5IfA
Ll9YB9hb4pb6vXgsFHYOP3JSWjak8t3bdjKMjiap3UETUFFzKTB9fJoM7x9WAUC9D7IpN7wQBve+
xbfJzf7h9RY868MkbzumUhL0vddyww4umjDTYaCWiwRShWI4AiSYsiVObot77sHpVsPHvzfwVDjH
uGFYAGcSmx4BmLxV5GSsJUaUMGMAqsQZgkoeHXvdyAAJ1r045wbhTkKm9iw4gTWIsVodAzeZjNnb
KnsUZ8z+Wo1jQS8vmJo13orWGa+DWEIkmeu+tL94BC8mkLnz2G+AuhnJRc1YuGuHXcJZw/FK5T7R
e+0pySIJ8GwJXB2wm4DlX7nNpIXlygArJN5YpUtLX8RxMlJvyN66GYtpuCz0KEPfsClLe2lxJHzf
COop5z6lWTZea1T81zKtQECMQaWeu8RAHK518+CAIa38se/VM422/lpvGs5gsprZvijmyfuI2n4h
3D/elnUmDCxUgXo2o3a81ZDs7u2289bxHNsvDEwxikMxyfHZIdPQ+XRuALVwnBpvO6vmnSLeDPQX
Gy4ICSh4NEg01uvOG+yXrONz9Oaez622xH0n+dJmr5KPA6DPF0dzxts4bOSmQj4zt2jArefLUWMS
YANc9vb7Wo2SEOk6MuOhO8Xp2LxmyTJe0LJ5s8bUq2bXDExAIZyBgf4o3SDOD8Atq7zFesQMQ/qb
RvQU9YN89BT76bpNO3fc5JwfmE5VONZL2XjqOQpJRIVVLi8lZppHleHDXFlFzMqAS6j5FirmRU1M
AkunKsfrrpvUsO4dyIkEARv1POJXyf2wTGcgpwzqQX6IhEkOMonVClQN73UgebLywrLev3/+1tja
0AE8i3ykS/DJY0ykXzEO5/z+bwhQFX4+6Qn7xhztNd7rTeS2/XoIpdySzWYBR8vt4UCiVnsYKUFw
gWCGobRvBnhR1ejJW1On+mKAB0Z7AkCZpyfnFgSFsmnBQr6942St1zAiyjHot4Sdp1VgavxAkcVC
PwyidfsR0rFWRBj12ljb4apKhnXFPJfglniHneGLs2l7FlHXBpcGyEvEGGN47YEw9P6QNHN8PXCu
H54aPv5o1xTMwG4MqiEsvmm50kBdka0HQAn+3+Zzbu6VGUSAfyciH4WcmNNAJYTJ5ACL2NoSlDTP
Nt4Rv++HfYAf5qINy/HeQb3zIxXQsgAEfrbAfvhkBcSnRjeqtYLZv0KeEleaE7W3Q1ShD7WUbp9b
K5UW66sZGIMn4/Gih6K1Z+JtiA1Lp8aFMzefvboLX8liiLND6OdYxJFzVnohGbk5W9OlKIacL3zU
SOrNkCR2hZrbVxmTYlk3WhfGaxa3RHBnvMGazDJQMVpYwaNZgLNfC816YDiW5jPi56UQQDIS/HPW
vgK3i6XaNVl0hFJZUlNqN6+R4C8r9uXxlscca9kIGPu5d7SAp/RcxztKHvVsi1Y+4shAPqSBkmML
7fvxdh6j4HHpzJyVJdTz1CzRDkZovIylFz4mtsOGWRoperuePCU1EzWgsdoMYtHJocSuaR48JUnE
SxmQ3R288t4hpEXtxoxX3ka4FSYDf6mEwdc/zY0Sn/Na0zCAEtrwDphCKO19oZpxi5mmTo+OYZpY
p3vb2RBWPv4fSAT1IzqEnrx3o6h6/H/ARJhh4N4Zjpe60A6Gg212Wr82iYT+QhUpjOJqhBbQbUG5
MkXpV7yINRkYkbRscba/40UKV7O+wGDh3yueWPUDrHsj+CK9AWtNBcSz3M5eSS+JNnhH3Q0e8ZLC
tOOjy/HYzSDkPk2uV+5jq0A7iUx9nXBX7QA30ZWaSPA9Y4jiLKJa27s0B6SjVPR8raDy602ckQzb
APEI63PtNdNhMhMP0+QkH2ugDGSP8PS86lkiGVZvs72lzsyiqTpWShPq3hqm6rKUuhD3QBiV4kz2
gb20cgz29ETye3p4HzunjeRlM/DV+BkjXzD2dNTkK9cDJx4jlcMHSAuW4GiG8tLJFBy6kEGxLxlN
ov0U9eyDvR02zY5y0WNsb8Y8MzhsGc4ng03LpN6/JsLFvWQPVbZz8Sch3HNhM5itl3lK2PDft0A3
6sjG05Jalv6gZ9E1MyfJTZLbti6HrtN3ANPnflW3WvNa4CdFKzNrnvzGXNkvjJ0frxssGcM6t+Os
XjNSAAtoBsyKE8NEibL7/rIE8/kQs6OEk0SgaTy+3Jrdvsrqet9P3Xjd9px9c3KimIMzFA4DA1sB
BGrKrfEEF90wfb2W5fNgVCq6MuyeVx3nivc69DOXLOp4cm/p62VIdsqBMo5xNQorTMSDp/dQ/MPR
co5dCm/Ip4c83QVaaT87kWBjnWotuUTyG4Hu/S1QxqKJ2bAvuuIuKzX9qLpI+8ZEHAnGZ8Auymvm
lBNrrnw0xoFl4WU1T/JKtuLeZEYJg3WZo51ua4gpM68kXj5RQn3gyeyJx3qH45IHZs1WdRcs32iS
wLuau5wVlzV8jZqoqBqwsuhgcWykfpAUnh3oj0KbSCXyOXG0vCOhpnV3/ffxwvH3YcNZyigDHlUK
pAyCUlhN8XZKYy0UAFQ4LYc7xqshEgLYu6WLZG9iQE60b7M8XsM8hvWwjD4GEMAZxKVHdExJ2p4J
nPc+ow+Ytghwaz0uI5SzZFYnvv7qFtNtdEiXUcujJuOjBjcFPw2DmK1lJHNIZxHbPGOas26weR+M
by6WQc46E50tUm8+oMyb0GNLN+uw2wo9FOQ2GQVdjwyFLpfx0OEyKLp4nxnNMQTPXY98jrmtXbXL
WGkI/vbWW0ZNy/ep023VQ0gpm8FnV/iGmeablk1XcmRSNeuag0HH9GrZKv3KzvEl9Yy2dpop348d
0645Gwd3o8ME7GSZhZ1UEVgKUMKQqqwTncvihm+b5/IyRZsnX76z3idrL2Znj2HbocxOXQotx+Sj
utJp4D8ozeme65IJ3WWPj8E3Q50D5FjtsmWSt9OTCBa3nPwIHC+zvu33qd8YnuOYgLNMoIwU5IID
b68l85tdOXwhFlFC5lDaoMQg7OoZOG0aXsrXeAITUqCfxA4S6ewQPK/YDdukvOgqA5HbpO9+atKM
RZpH7DaxU7Mi556OL3nQLMJfiT049nuO3es/l1FL1fETIhQqKHWJC+IWERkJ4mPZj+CaSJ54aq/s
90N/T86UBjYr8c/X+a364ULLFEr63SRGKNx+rdZA8LVdUrbYJwqHzbjD2nJf4VkkjjmK8sJZmCHH
9+3wz9f9rfRf3iB5MHi6xE6pFH+9LiV5ZmK/VfsxyZyXVsvrfd6M2bgdmCNab8q8mG4dJ1p8I/1y
yv3z1X/FYFP78z8iUgw8lg4v4iMadmoS1BPIP/uBHq2xQrQ17pmJWl6gr7Pbt6HiT13VlCXLyduw
PDb395fwX8XuHxS7xaT005f1W+jSf2EyMmyYGGry//m9vv/UvxQ7Iay/0FAsYk7MtkWE4xf+S7Gj
kP8L8RdVztLf5xj+kovSSWGC6bIWu9e7uvXDBWb8hcBG/BLXFmdWJLD/RLH7AB5edDoHRyAGLdfU
sVpbi6T3kwKCSRwQHseeczGYzLcdwA+sSpP5N37qDj09Gns6JmNfpBtdT9vntrT6B3ZBXLyNLKqn
nz69v5G5Puoxy6uhibvQltHaPB4gv74aq5hUKqOuP6OJizOusIKywS2hKNFgYRxNP1jds9vz3FzV
ucf+BuGe1c+0HNfyCbUWr7Jt9St+RwRNJMvEA1RwT+wmxw7eSDOIcfvnV2x82PveX7GD4ioNxhLo
nvEhqmrF8KCYJtGeGUcVhmuHoVoPPTqeuW0xRdnMpR1FgpMI8NCM5yOmMNHNXQ78gIdhX7av0djg
Mo41Za8535YgaPKIE6Nb2ym5rjKJrtNOHhmFHDVrNin5SOzoggFcHDTiRnNOmFz7fPfnd/Vho+VN
kevmMY2UzNow39/0T4vCRXOBUUjyCFVTPpYh3vgVrUSWhio45OF+kHcqENmnP1/2g3xMfb2YEUnp
wUxa/lhe1k+XhTAWWqoJi3PhIaviEu/OUJMZ2BREj3++0ocd/f1K6GdIuaT7JYrqr1dSNGnnCqDh
2VO69cJ8OU61QetNBlanaKNXTL7xTX3ySj8x7SH/p0XzIYvI5VkoBulmhE4ixh8vD908pv8HJtNF
V3vJk85+SQmzZDtmXjUbqCsldhi++t2QVXh9qrR038A2Ma5MTtbl6ABeIhGYgFRMwBo/gOozzHXk
TdOb4rCwRhnPGTIF97Te0+eau++Pg38rhYvfvygP8oAhSIgTiqG59OvHpzsd4T470E6iC/KXGFoJ
qpyWtoWFc4pRsEdMAukXalIAt3PFJBhICrEP+8X91rrzXPpThHfOKpP+DQ8XrkdbRe4/eEwZEMCr
+OlYorsmQ7XpIsKwErT2XPPXV+nUXqzXUWueEuqJQHrrVkbzbgRFLrctOSEfRId+gyPJ7hixHmHw
FAV6S612maUYy5tV+S2JPhC4bjaET0OSlwcEg3al7Eo9ACf11gHjTfyuTBKSJS322VWQNMV5UFoD
vQbQSRgK7OBglihwMD3leyCW2a2RhNchUNJxlXVudW6D6r41cs3kyEjLTcSTwd5gdfO80gcvucwi
23sO9M46Ro4nLgkN9hIHRoR/kI8jPuBDIgg34A3Ep2lr6zkZv6oGAGzHbBU8AnnrboOm6g6Mljfu
q0gMjP1zNRI6M5meL9LUoeDGRaV97nLgxUo1cFmg2B5EJbPXuFekV5WZp3dIuqO76gF2HLEnEjTn
cwChYsgrII3jBlBItRViFP0ms10BJXVgchz2oCjY5I2J1KnkVRRA58WuVrZ7HjXG4DMBizqrdbNP
Y65HF0Yt1Z0NBmzXyUQzto2Tzy+eU9YbjHnJTC7TIyYIyeQFnuHwDe68sv3ZaNHsitDow+3IkZib
Yxg2U9jTaK9pYVLJmvke3R5ktGPVJR802OJVgndLA0ZFKt7FGTGvcBkFvtlqRQ4lK92Ey2yJm8Ek
GRw3NYjyhJXUbs12kM1uRE+6pAcwZwETMao2J+sRL4TR14jOqTE/NwPNa4hNsmYrL78aU560Zg1A
ruuUfm7TFpA7RLBq3sGsbwPg3zFn98TIyjudUdqHZDI5UXZ8BxiUgZlCrYoAyq6LIOB52GYpCVwn
xc3oY+URwVWEdRecczq51A7TmMn20mlac+nnBiWRPr/jWbglupoEVz23jhP6FR0WFhy5h3yLjFlj
V6h4eDHBCSSkrwVSSCAsAQN9/LIJECsiyRj4LS4rugNNwKmAlG+Yz743o2P5BdnPzs+j5USOTyVs
0BQ0BuWUYex907rejfW1XhotxHMPo6gNdjU4FiaGODvxi7Gp5mnf6OxuEELDyGXWUdOjEcu6KSh2
Myef9ujzufJtA5OA72JvyzA9Vmg/fK3Gk6Zyyne4FqSj+E/XrpBpyXZ32HWf0JxlfjBr2WablNjQ
7dy1JkRj+GXiIiIAiGPEjYyo3QV1r4o7HsbmEZyMkW47xSvYlG0WzhtPjDMUmARN+5R7QMs3GrdK
TZZOdEfaGna2DgPMQWuXsRgESd7P6MXMJOo3yD7SWXu8gHzNzNeoOhDOsPbgUxBgIcZX5ppEb7Ce
uyAFRTTUSjIUckgs32SSzwz9KZm1C2o/YrUqIJPt4ttWG8Ek+/IQxWIINwi0Ec4N/t1KSJzLLB+i
IP6IPDavgERqn2sgSRNICu4j4yzmgt4Fhh4ivfcT8bLu7Cgs5liiq/Zkd0Q+dyFzJvgBCbnQ3DKh
UxTP4CcRuSumFo5byAwz0e82bO+txKANMgYoHJ5g8W47xlKYm8aZEUigwi0iiMl0ZB8ezyYmOPmc
DQMniyRM+jtYOcMXheUeHOUQBvSJCGPAGwz4PXZWMqP0vRsF8NO0bt47W6IF64iswRhUv2Wy40gi
MU/ifQ03FX6xSzjg6l3KKfRqWZxJUjWoYA2V8DhZNFD0auDsGA0FL6wEdC0ueILJR1q/rO6cXbJe
e0KO5aFtZGBcJ9At0lvDI0l2GK2EJks7tsvhEx/ztZ3So9mUQ86ly3JGFxqNvJ2hcbvLm18aaQP7
E68LmheSe8G76CrGmSEQ0gjxZYpljPx4mMY3Re1yy9cdp4LvTRJhtEV0VQmLWB49lUjn6x7qsTvl
dICaVax3FWxWHaTLZuorBCv+TliLd8QGAplyOSe3RU6L2JRHxubE3ooZmCnrAuTvy1AAXlyRMZhu
zXbUmwv0T1p0ZF7T5M7jaUEjQgdcIsPq2aL6J9BkRbFxRAaX3UUQgc9aT7Vb0aVgWg8xWj5WH17y
9DXNcNKNXQNLr9IJwj0NTh42exi1+bdplsseEleIftQBnrmJjSlCnHNy+aTpQb7NBxVWhEjZ5qZ6
iG5jRk1cAAJN7LVt1AbDxzLb4nEUGYi6CSiVDeZXbpNZC0x5sIpSVG85GzI2K8GS2oAXZ40kNraB
LZzLfsNDZqguRN0ZDubqDBt5Fpmkf926Sj4T+JL32sQx/TjLthavzBIgVJsL4fagyg1+1Yi5EwL9
wIiYg+JrGXwNShazdPu+PY2TC8Gxb6qV5zZ7K4cktZ+HZbIEEOBm3qksLctTgT36UmuhJG7w2eT9
Rcgw2Mj37CaP7jmJoFHTKgQe4cZN/7/sndly20i2tZ8IHYnEfMuZFDXLkuUbhGxZGBLzmMDT/x/o
6i7bXacqzn99oiOqXS5bJEFkYufea30LDwgWT9wfg49pAQLqYxbVZvLZLGlr4tCnAps+VZ1lBPww
qOvb2ANOdjLCavwaR8IYCOBsXYWjQZj3ujXCed8wHEtQdPXcpOg1U+tO45zFyu1WCx25GgTucBN3
DFCZdGy3I4gJvOY+0z4wrl7O3tG22dbUlm42QwYFHfF3zd2vbB15mymcsHegpXTrF3h15lMaN9xr
POmWuWGUt3dFUJhssAh1iSDMY5cI6/6VjNnRN1dKDd4n+uBMhkYCZWz49pk/PNRhS4d/irijt1Vi
8W1ycJj0ObE6VZ69poqtO1DgmXsk8Dngc2kNh0c1xtLdbmGqMivL++46y0Lef0Oo466NfRVvRi0E
Fn2bdT+5ZMas7DD2ri8Hj//rpPxDJ8WiSOIU8T9rn56+67df8DJ//I0/2iiBBUOGIyEVh0t3gDbc
n20U4f6LMyrCHI6hCGQk54B/m+dc1E30XTyJrw7xzgJ9+aONIp1/+TyN0RmKi4RI/O+IVZwsfj1t
IMtwbDg1MJ5MShRe69fTBu4AY6jLkknwwvwbDLamNpu+Xbh/LM16Gxsmpoi8VA/e6F+3zHg/u0Na
P1YlKYeiaU/9BNG+hmp+bZcQAaeQhM79sHQAiP003mh3ktDtlqJm5hpS2DsOOtu7wiOH8t62EyXz
lVEQVAlDpuHhHtgkPnwC+i0ZbBpqLtmbVVdV137VCA+k/QB8VK9UABIdDk2oUns3z5FAQV+NTVN/
Iku+czj8FHlmnuJAu5xEJY7trRcLdNJxZsvq1NkYwniGE7gslnCsCVFQAlnQPHnlJJ9tqkCENXNp
liSm2qH29770JueIVcsRIdmyiZc+hZNBecj8Vg0kE5VO+ZYWof8euSmbyCxbnmZbTuticNd+SxX5
iEcgrTYdb6HdwwiTV76wMPP2bhBfhSkSYOientPuBpGmAwF96eRvMDgjsS/RH6B8ZKpEMPkBzI2/
HVHGvU6ADtHpRvEhaZPHKIP8zVaUXteyKA+pHJ+JyrH2aTfiMcmD6EDhHc84W6L4BdY9j5cJqwfj
umsO3ZSTff/SRhBh+qxlCqDjaFUMAft45H7rdDjydB9fCfVs17IO1kpbEErVMz0uLF2BmZ7Ar32N
Eg49Fvrfxxl30goOb77vuaSGRYa741U8l73YgyxR7OGyPQxz8uxm8qPMku5qbkuyuRVewLgG09V3
r2XenvKhLA6qW3KAEmujZ8JV2qmCgFQJE2/SfEfKRblSUj1Xwkg2JFuUEPuH725SuNe5O4d3Y1Ai
FoIniHOiD/FUhBvSgdXeHmxzpefhVhLESxA2FM2IRCIejkN8hgbQXPvdKLcewZaECxPoXujZWTHr
iNdzS9R80suBphiwXEAF+qSbadpWtWM8RAv2uEij76EVlreO0T06XQLMI6fyR4GXrHg6JocCtToh
kFgXrXIieatw+l3nO/aRfSHeNY0MdkRQo2+PjWA/uOP30lEYrmIY0iF7x0pFZICviSL7Wlp2yUiW
R0sUIfYgS6PdlCV2t7YAB+PMBoEcAniEaUBg8aV+Mp2CyNpMPRtZeJxntBp5W9UrpzNeMN8IfFo6
PcW1QxhsZScf5K82X/rZW6dmt0rVaMOyGWricTlpQkyFAX/lMlRGNANkd2PZs/FRdi75JQOjEQcN
uY+XrEmHGZRCDg5HKtE/TObABD+zVXXHeCbHTAjw/6aiv7qzygS2tRd67dpkJPrEcbpbd8Kco32S
lvJU9FGDys3qeDVuLDXjXe2+9VnNnDYchrt0VPjABm6LKBgyc+VrPb0TYiPENvLs6dR3SXGQHYyJ
YM+RNtH4L90llIB3q7DPjN2HWePHWEUEfu1c3ffxBwxcYAzMiGtO3AL36o2k4HlFSz8OcikuZ7BB
ubiKiyDfj4lfrePakHsUJnwyNaLES6GTE3/6lmqIGKWIjK1jDdCGq3mZhNTWNgxmxtQREhfpz59B
ewXPXgJXN0uNN5bUiwRMjnBHlUwFOwI7avuGvCK1aTIq38IgLaH1yX6QVfKcA7gtIX44ybVspsHk
JDOjyDdz845Z7qeaIAIfkYcVnCs7K09mQIPAs4bz0CfVg20FxiPtcu9NMljfRCpgJJcH+Hn7CPfO
ingzuQ3LQnO8nbC0hfhogebDUoaaesNZpdzyc4odw+pp3yyrVtmhe5/PA2exmhawQf3MoWa4w3lF
ITe1h9EUMSVOh1G09mef47tb0MOYXou+dA72kAffGokLSC8nRSjDwwFY6md3SkEQCmFspTUc7YwM
EdUDR1x1ZtV9hCVqitTojKupd2Imsr3JqBeJLfouOtrMeHehbbIf+NNNQm7r7WyI4XpK6H0VU4+s
pNASLD6NmcGTF51ZtI8D0N2E2CFkSxdUjtnsaTs37MHdNXNcbz3TSlzRdudORAt07HBWr1yQ1isk
jg+9j69b+SXAdca0Kz5bcKi13htTDQkH5/S6NDWlvBvk36aqHLZimeP2pmFscPbUG3p5nLECX7ZP
QZIGG8tX06ZeqEbI844YgqlvjepD194nVEzldg7GfifaKlmPU4CEzl4q9kLHu77P9clQ9fug5uus
C/srU1M6zyPoEXAkxS0iTnEmOL3cFmLCSJR04jgjfT0YjhdQYgNIAoebIONA42DQw131KkUWkyv2
u9olDwWlWYFkAe1b90US0n3lVGG4Mie4WKE1TqsKY/mZewB9X2LH61Gpj97Ngp2u5i8MBxe0eMBe
lk4YTOkEhXI1pGz95I18BSg9rgWaobtQyXAdD2YL64mk1zgDcemK6LU0nY8qqL/bXZLtMoeCYdD2
S064zzpXLXojnx81N3azqrB7fzS9Dc65TRWQZWIFvXaM70gmTu8DWVZHDpbzGcUll8FTdBtD+kED
q4tdanjxp5IHRmctRluCGSIN80j77Otukn2VBZjoXE7lsbdzd5fiOF/j2y52TEfzszTluO0mHEyD
NX1tQTmD23O91RjwHkYyFbYiqP1n9G3znbJa+ErFjOJmFXs9eT6jqnj7Q6fSV5a96q4X6cxT7Tn8
XYYAjw0AIzfTHO+yILrvaTveOWQBv3qp+8jMmMSRLLqxkSUckChG1lrHabV12pALHSex/SlwFMAv
x21WRB9u7Tkk2q/GVc83PYwTSY9AvhN3CEw0kfLdASPgbCa+Z+yLZnk7AAQ8iFljodOO/2VULTQX
ob+Rxdvdgv0z0u0wxMMh5eSH7MEdUN6QUsTOWnUDUdXTOpAYPMi2IsW3EvlDDc33YeRgJtbsmgYl
hqTb7dht9tE2DB6XhRrxnTJsYgzhNe4eTpzDkincDsd3G8w0GCSP+SmyHuEkk5DRiTMIqPRzi6z7
axHVp2yMw3mTljE9xsh6R2xF+g2y+G9mlBr5ekb/rQiB7/WxYvaCe0zFaQ8gcNLfBJZwqEZ9+0gM
QH0M2TyvkaBg6C3cO2BwVzjNOw9thyz1gYCmlNvZHbz3MPLoT8rWQwDiJC8OYBfGE4mzgRSQbZ3E
gh5aYjuEkU1nEXhC+dBYdoPvhUtxo5X0Ua6ETOy8ruojcDc+KQmDbqfbwk9og2HeBSs3dnizTLkl
hLrdd41r7FMnDXMy2rLkhd1MvfCI6z9nnCUfVdqFB5F6yVE4IxVvWLunuhiMdJUYhJQQrTxmz5FM
0ulqMOjgB3PcnAKDBvAqFqPicJsFGJCbYR2TKKZW2i4qOteR2GLjbO67WXcvwp/7d3RbwwE3bHDF
JKK7hUbUfCotpwF80JZph23R3ajcYXxHdTU/B02HBo7jQzs+MZ+QwZpzEnmOc1BZkHiyahq2Scp6
uAIgTPvWh1/5aQz92f0cKSOZN4OvebISXhywEBvdIbxydbS1le3euGjLQNjRlqNY6R+zuWDQCXPf
uM4KnbyGuVPsmtAncyyfdXaE74Swz09hS9q2MrDp5mMO7EvDcOCPHnTO9gpI55EpBlkARd1/LfIC
uGHspTu3m6MrMjzwQhQD3u0uH/IngAXxiuGm3I/ods9gvuvdBDxvU0Z1tq6MOWtXTlM5uxEp6j2C
RUKenBlSUzokajukZn/OC0ZmNpExwK90dCdR2YJZ8tKmvCVPWTsbQFiidjHsMT+lWMirOJhanywW
KWnZUG4mfg8yn56Y/YiLziVQkwKv9D3SM9IgzoPVmE4D6VXaNlAoESSZzRXZZFYbs49qP4OR0brW
oYtd50X6IOU280hmwqFRrMWvmDVChnwAE8/JQMr7ilu4SbfSj8YNHSbkQsrwmBvGRI+eh86oDn0b
mA+67jgLmLWBld4lo6SD/lXTZT423JMbuuHJuUqdhCje3vvIm9L+9iPZpGHAl+51Xj21KgiTVyQP
dPntAGwb65EO0Dw7G7f1/e+lX0UHt88pwc0uNtZ10njPczqKbYKvzt4GbaZ2rWznN0FhfTViQ4C4
mN2UHsCvkh97uiSmVFVSfY61nT/QH3ZOGPLGtcztauOgE0e4GOdM1hRRLJcAFUFLGbv2YK6bJi1v
bILrNhbv8ROu+HzbaR2s58JMtxHPOorzetpq2WAfz7yjURXQqzi4P3RREuwaJeSbY2us2KqpVqFi
Z8rKyl95wJn3SWQRnVUuatMEYhaJCPH4NQuMYZ9Jm6i8OCAJprkFPwcNtCOipZJyOtRmVlNKkSmp
ONIiMUSAt+W+Icgm0M72wrUpuCnFykyTeDuGebyFTxlzGoEE3VLTr8rAyw9GElobY+RJUoxuQQN3
Qb0awphIU6VFXoaEohRgY24v0S8ADQ89rbxrMKHF2okKBk+XIBgIivH3qnLt6zBMEjbaGuJfabB2
WzZ+nMjrKSNLc25o8zWqG3jojNN93IngZtCRIqs3cQ8KetdWZoibRVuWp0SYd74PUqRtcSkhgoze
GKakGyJ8iYKqzNq/UUbdrJnvqa0JgIQULTgrERzhlTUu4vwc08mrUbWvtUWodTz4e9vRpljhfn4H
MdqCzBLzkdhhYA4cPBMk3dhtQVRn60nBz0y9CAzcnGHCsOLtsKC0kfF9xq51FUd4iOb6vUizz5dA
m0z2otwyEkJRD5dliwZHrjJGm6c0aZnDt5oGJdScNTWzKdYLKybbLipQABK6Ppd467lbWm9v0ttf
y8ZOzvDJ1B39B3JCe1v3/naoxACxjHobXwtpnEv7R/ttdQxAC29npK6HiMy572PBEQ2j+nDI7a7f
jEYt7yHP0RGoGiz6ujvRYiW+HWk2gJl+Q9RRhazcRWkqDXWSXj7cX6J3oqT+ynmNUgxOwLSx5zQ/
Fn01qHXEIO5l6EIig4fx2qLV/0wp9YRFv157Teddxa41rms9UziW8TEc57pdxb3REHHVfwnM+npk
lrOKU/lcGGx56WDjLGC2vsaJ4r/EGj2nVZMzBuR5WMs+dJ7mkvGVMytJIEd8ToziFTpPe5ja+LFx
zQ+SBKj/CGlkYMucLS4lfhozO1pDYb/DymhgTzXWpjLyZ+351kdVEUS1iwrf7VZ0PSi+if0h/8HN
H/ypA6ZYRilelcoPvwyiV0xehgHOXDCND7UJoniV+WFI26kbx53TQkKh+M9Nzjja2WOuDh4KNiyG
+hZIXj5e6AHHQzZgsBLyrStUcyLLCU9sEmmOOuGGr6ryrhlDVLcDw2Tmp6Ai0FGrBLyTRPW8HXxA
09texNXNIr068gv+kyr8DxnJBzst2Tz8BAtOJdRpcni4mtb4DahBX+/x9kdbVKr2yvOYSzmZPs0M
CFnq5jO41WKdLfTZXi69wKqI1lPQM7023cXmACGWiGhnLx0qYcZfbAnEduL9SMv+4A31l8ifT5ob
fo1KVAAkMq7JkqHWyZDHprV3qsyh2/0Zp0Ra1IJIooVfUOqvqUwluSD1uYmG+yBlNgFcddOTm7IN
dHFf21WxoTHjgfxRoAyMf4cteaDvbkdpvySm3YI2NKrN2MBciTKr2MeiirZJmZuIKzmcNU7f4qWM
BJ0L4gOFct7/DGRiGJpg5Jm+qIgQKdlN1s5TCIaZq38NncF8HH0AA66exmZ9yWlyWm94ZO+DsOs6
hPAg7Dk1Nc0oQTq5GRr2NbxPgz5LkshtI5Q6BG5xjQqAoQXRX0jIkjHot15kLtmpIlanmuejiRgZ
PvBUvbUm6YaOb1v5Rhnz/A2JVKjX5qSMt9LNm1tAT8Yh5YEHW9Pz9MFXaXP2FEckL0BbvcHNdmrw
gmwt0sq+UmextKIKRU1q+rflSFbU3MX9NyNxP37kRQWxARSENvT9rMnpdRJvhDqdiD8yo6SM7fmm
0X6JkerPzKigs6rNPDOb+hEc5SrirCqJ2x2cKJTepJIx54XQuIF76gw/IqSScHiaIucTFYLzI0Uq
qqfuwDqYUCgRJTUG/vMIYGRVxYV8jEiOXhObeeubbfiW6wInQx6CDINkkGyyRUt9NUqKmvMlYKoG
PXdFDdHpXYTeCbZa4vYnu2D/WbmdqNL9fwVOqRy9ecHhhvIOLoaz9lCFPDeVXV/Vtc8ALC69QOBE
osc3LUiNiX0BL54OrJsxccQTSZUm8/e6n1/6hXzDMoY7ZNGg/jmiyuPuqdeiGjuYWkVynis4yRse
WMGqww9CxQR5dMVIFpF60y2VELvM60/ZVapPu0NFwvfq5wCryMiGte1b+tHpq47mk1AwZTiG+XwT
RvAMeDp6d2KiZzagVyONaH+aHiY1aIUS7T9pVl7LwRvWZ4b7QPwcacWI4H6BA63m1sXYAPFy41T9
uI+SsL4nl1S+pCkV+Max2bDnxjHv2rpEAoTgw3/4EXrFXlbeZcS9vfwIvopr+jL5HPjXzWR0L3j7
xI3Ix2kvK+biHF5b676FbfDwl5FYXesPj1JaNEMR17NKy4JtdZU7fiGpGeN4kzi/J2OhzojSGzr8
WL3+KxmrqXJYpR1kzo1W7d0ctTbM9GnB+dGGegK9FZ1Sm60Sevn0cUnNCs2WQm12O5yxNJhu4oAE
PuJ9kvqld51yNxo8dSPiwXnYj+WGww5J8kRZ7ysDtwlmj/yqQfJ0HEbRbZliqnNFUjv0Vc8U53Iu
x09dWoCRw5aab2IDpIbb2Je4QhDHqq5unGn0D3lsEls0zNV+bAVijgoJEybasbv2lxwuurfkiJZj
9SSo785NWY+7vqP6p50J2xmY38MUpwSkLolcmlnGOqra/Lrvgm/GYJqAUojPdWN4qJd4rmBgaVip
jLdJbR3L2PTvCu1iCZyc4eQa3jyu3DDb2FDkCBkJvDX95ubUouy5xsirzqhZvxa+NrcDw9sdURxv
EVqVNSw5TgbQp+OVGeb0yprp2UiscOc1BANeUr0M3/b3MT7T9fBntFepClSVAdq02NLmxjWJIQCY
Ri0r5uY1gUy25qgwH6ZGuxinzLa/872SPrAZZNnmp8SvKeZhk6KkAilDVurZ8GrGwoxv6LH+Ef1l
Kh9vOh5ER838vgjvW0tPt2NX0Ace1HPQys9WxGbtGMU2sa15kcq9BUA/VuR4kaKH1QYTIglhuNfK
nTSVfRhtjCBRihsX4jyBW8466MW8iqL51iKicpWl9Qtiu/TOjXqSyCW89LrbD7M9fPlPmBiOBrET
MxWy/iVRLA/S+n7s6/u+lNmEe9JfEEbLQTDOjFvfIj2OcXV8rAshz/ZgvNuG118DwSSymv2fyfaS
OAb643M3omGMcn0eqkofm+wPYfb/ja3/aWzNwxtt8P88tn55A49TRF1Z/OwAsH78tf9YAIgyMS1a
gQ78SHopTKF/sgB4FtNrRteMx//N6wj+JRZz/8JAcC9A2P+MrW3nX44NlCEAEuvZNhjZ/436/1cd
L1QJOgVmYNqCZYfS214UtD8JrudyXvBIPQOFIUPFVyS6J16i7dyVHuv2y08X5i/E/b/KcS8vhhA3
oG0Y2IiHf0e+Ro62CU/u7PvYmKpXsubk09QNwbNK6KNROYvqleGz/RYMaXP4/3hpSzDpx+fgclF/
/ZyJoUzd0V+4nwPNSwcNEplhGtHweL1rPllsd4xCRSOtdRvOmAv+/uWXH/+nEHn55KgCJJ4liKV8
cb+/vLSSqAjSzLrP8gWL4htk5zHU6OfqlJTLy2l0nee/f025SNj/60W5VWz6kS7O50Wv8NN3W1RF
2EdVIO9R0MinAv/zUTLDrXce0+Lni2sWghUv3pt90+6xVnXvboV3OTNcrkPtlmQfelGqD63RIMib
ZxynoDQ4CFBrC/NqgCeEWXKGU7bCvpxTzjJTt/7B/fSrFeHHtXMtj4GIxPVlXWJ9fvoY/uhbPaku
8t7sqZIUfPijznqld36rzacsmcorIlHb97+/eotY4/eL5wYsD+apvPDvICjXQCChnca8TxdPMf2Z
hA5vEX+IVFNmLcwVx67MGyY4iAAuTry/f/3/XpieZRKYBNEn4L75fa0MQUDIqdIm/psFh7AsGA56
YBeG2rz5+5cy/+JGgULFyvLBXnnO7yAdIiW7QojevLfJ2HwwqObVbkiY3jNdstp3aHf2GzqwZXUK
JMCVt2g2jRSYXQqU+B++7r/64AQZsluansOc9Le7VtpGGdQiFPd9V7NIbC/MyjO1tlgU6qCq/v6z
/9Ui8dj2WJf8z8OQ8esiIYNNJIY1yHssuyiriRdB0Le46C40E0a/Nm2JFoMzGmMY07iDb3JyZTh2
p6Yx0rKbyyvDhRYAkJMOOP1D/9ypAfdzBwMljge0a8WUssooe/V4ArTVZ//gJrkYAH+7Wb3FyiKQ
WFmYWX6zIKVZFPY+spH7MEwBwcweZuzLfaO7vHptmtxYZ/7IvjdxAS/e7CgB1bwGlVofqgslJVE2
9vJ5nOm+mBAM3i/Ek7+/2H+xCy66LQRXNm/WEb+9TYNTwOAyJr53Zo8LcrnM5mJbNAU4Bizk/3Rn
L0/QX1axKxzuap65OEYRh/3+inkXyVSoqb0f8dBfOV3uvIU0XfmHhTO/FxascMulNx8mIXJJMaQk
AI0MeB+TXqG6tIgyeLdKqCypYAcQBosgAV1HLcY9cblELU8NF8vGggEYvPLqQp8y8C0fJYXxzTz1
5dXfX0Y+we8fi0/C92xx5+K+cf3fbtoZGp1XJ1N0X3KXrINqmptNCl/ztrYyTugF08ARY9DA5Ec6
gA7WyUAk8y6II3qJGT9brCddBWsJh3crFnfIMEdGd4jdtjcJ3I7o9xmhwwAPURWDcBGPBl7nPOo2
witLyLfRtJjAAw9LGiYrVkYKRmXLIwCnCMPrcmX7VXEPBja+8ts8PcvcL2+GNKRk98sGq0YlM+Mz
mm11a5ZT9k2o1tygW+J8KKcZpiEw3/h9Ig7MPXVTXGwSpNblSQRObq1qK63uahHD6aHnvqQpli1m
enx4NTpZz6ie+yIDvGKFnvcImhKYck1khbtq5FBDp3CihlMCnr1m7XbS/1obNIHWRd526jDruUPl
1vd2c5RY7I1jCI3rLKN+8b4N4UngNnqcxsFk6kmoS3NvLPYQcA1d4TDUlQR14b6uqjsvyjNa3ujx
ww1B1cFzFPc8dhX3CBh6ZOMuWWfbOo+RjlEaBFsPJj3vDkLMG/IYyoSLCY4SkI0YC45+aJOJvzZ5
LYrp0KK/4hMsS9PeTDPvTIdY9TyZTc57FfOOXnjAqqF2TteuVdZnQwe+uYumMo9p2CTaP6Lbi29A
L3XffORT6HuAAhBkkTabwMqjm0baza4hVYlEp+p1FGL+DIU9OUmGfxuMqwRfExhNB2oR1UP22JHr
XH7Jg9b5XFqGAymjit+5UfT3qA/TDu9KVGxEz9ezjsOOEHuY35vc9IY1N1YuLHT0hQbTixJwIkam
e7exszA1T6LqyXD8RF0Nhd8q+1QUWZA/eWQziYAbIJtKb4NtCeDcqptwzdKQgmIQSv4fVYB0GIbZ
CXD1VTIhTYJnrcyg+mwAALV4uyrltDVhZfB3MNYofmZc68zeudKFMZRXhN5RDLGD4xL0x8XNkI0V
QdxRmH3SRss3NpEyfUP7Dqn94C0IEA6gAGAm7spVDJ9O7eyi5mcw7aheg6blm3XNmS8V/ZWxFqLx
N2OArppuOOOHVg1s2YmNzsDz5249T2CXQmccV1EiqFfhErEb5SCjLtC3Ucr2vQUZc3R7cBOGzT7k
2TnEtAYJ+Kpmhfpr4o/48VPt8OY4cUDp8kgj6hcOgJry8koVCluYWObDSDCCc9cN7M9sZ6hMMojZ
4P/Njt+JZkYxK1wt5o1EKYR9zOM0vvMdLk4jeVJDTbL4E01spjf0o9hiLliTH6wor9QPEvsb2A6D
HfWyR1LDQYV1eIh6ad0wiPLb9zpYLmWwYLDatueXl3ebM0FLGTTY+q6k7CTGz0mmu/pSi6iMNvxt
wczuEAHLv+lnvpHBpjKc5Gg+IaAItlJib+hJtX+2slQ+pUtOBBAvJOEXUNAkufZmPvGhWJK8koqH
9h2Jqn5Il1/R0EAPGqVUn0INAMEyCCfBUh5VC/rk4o1IFRaZtU7a6eFSKMyqxntwQQZITX2fthlf
7QIm1NJP322LeLf1BRRUwve7EczI124Zihu4pwjZuY347uTybouy5sHTQsO60MREKijCy7IOto6p
qlf0lTzNJyWhsIUyoEpvZ1T2Q+kil4GPwDtHB0sFVZYjOvnaaBi5XQocpiXBVs1p9/7j8HMBCExp
sDh1nMlGjoOyCSpSxTwCIPXkn2NklG+xZ2EM4rHDG6wkrryVbxRjusXaEn7NjJgXLy5LyAwdjDuD
bpYyiCcPAeXjvW+PoMmClu+oCn2KO/41QC3abAsbLvCmXI4qKs6TvTmZFAaorY8u3zReYMs78nHK
K2Qr7gPKE8RSRPLwbhHJNYdx5ImLupW6HBn0jUBqgvbJXsA46IX0nY1rq7+uxsiI6cmFnAFNt+Cu
7eMZ+8mCYTjL0OEGBnTFNetMP0CSm3hPqfIZ23W1gLtzwQAxInXeiPXhmmq6khwBlk1AZZZ+mJKC
qwJyG97PBA6qDlhhlbu8fD5iOiJ3nHIMVd1ryvDgKlgYZ5T79aEOLb7VRLb+BvXlch1GwX9fQHEA
RzSeJbw6iFJYr/iT8q1MEKNuIrBK56ZpeSeXOxFStMlgPWELcIgjJUIASSNhvVGNVDzQIQ4kn7gm
yJW1zdYkCTI65I0ZPCfISehwcxxttzRMKYpwYVADyTHKH0GrOW9WmppP0vA5A9C3wsSkF9altZj9
LEkTkyjGFGobqr/qlfgJFnptjmD3lk/Ik4gauUXPvWogpCMm4GLPeMzxklks0YgjasLWTe4BR9qn
vuY36ebztXRLlTbjGAPysRTml8fmNOPd2lQZLknLX9zys1MF50L6REH3Mt/gneIks1y1pgJcvklH
M5s3zfJ2YpdPoZLQfqtQPFjrYmGlZKrQD2KekDN71oxxrUUAuXLaiO0oAalC93OBasRt4zAK5ZbH
bKrg7sXJAv0ciYA/TInDuNAJ+sx50M3IaKVA3LvA9oTzZutlZ+FPB8+FFhxbs94GvVeiryZRe8xQ
Zrv87ayPZf1oCjlyi4SKCz0v91WSXvY+LVNjX0aww2JKkWg5kjOpmhEHcU9cLsCPvWg5uA+pZF9Y
NtYm8njiXO5dpgo81nRHnJv2kulrw2Po/nJ/2sxt9ymNgP1Q4H+59nqfW8QXfXOADjec4mhq/D9u
CPQ5/kflIXNYY2trYNcUAcGMC1ASr/vT5a5wtWJRoCgEXAUZcG8uNIfUWboNqjXgx7tFYQIidwp2
IrIpMeHWkiZE4yz0rGT5QMZInAc5XPC4G4zF7X6iEGo2nD0hA9h8BG4588mJ3XLcmFnEyiI2kyeM
B4trV1bcNKBi2O2txLwlCWm+56TOTS0Mk1F+h78BbQ/ry1YdZtEy9LjYTCaXxzfR1BHjupFlszyA
UORHxIGsK7KsW2bNzRDuasPHglRcWF9p37HMrHoxPKJW1w8/eIkVR7XnYAGORQ69ZeQ/AxOFUdqd
QVRBo5fEWKOaHwfTT/Sh6wccfmabYu27OASRsPIuHL/jemAE4G4XhAU1T53TU4QQ0BM8CxI/oeeh
YdixVMY7m6HwY+/r/FZazrfYCCGiMaU9OFm9eNpYO9gd0w+wn+XKkzXxfuj61XooCcG1NI9H8Is8
kaaEEXtHyzOgQpncZ9jfXOcET+mqdHCM7I0+tXai8KdhFdUl4Z0kfwMQr9Jry25NUBalkx852etD
QS97WmdVVaA7tcqPQGfUC67UbIYUmXgcW4kiUuu2E6d62fxPaJpoRILvoKYiNIYTTFZkx8Wj+8Ss
gq+uzsLReIxSJkvrJq/4Zx2YXCTLmfUdHcARAfHIhoMjEAPbQI2TLyVdHfv6QUWQ0zJ68Ose5MPV
5aCsgGVdjVaweDCx4IUrAZ3qLpxBgCkkq+PGDkfeqb48TMKYfXt2klLhIFhQRyqoQIR6wP5M5FjP
oR9yB10OhpGIiuqUZSkxlk3Hnla6oMyv6KcRphiX8JmCyD6OVQDmRDsBALCufZczPhUUdET0cDsB
inclz09mo9ytecRuNS9o4YFXXl/2TQJ22ByBFWP8rAvWRLbUmwvr4EwYKzOpsKJ9NWq7elUIWFcl
aYtvTc0S6mDR7ZMQEQn4tJ27OG0IuEArR4BnHB+kEyff7cHFDcoUkRV38dpiGQ3Oxo8Ko6ZHYvBk
zpE1AMf1ZuEdObDp7kACFAoKDAx7DJs92TMSjTcpMs6bULP5hI+Blp0D7R+HgeCSeCl4WvxHkpNE
7vJgcYfJfYrpWCON9azjhTHbzNGyHVxKZkfkH5DkNKr7Ihc70ow8f+tOndzxyvFT3PT6kyYy+hwj
9viEmFNtWlYIuzOnHWK9UAAhmXBzJFqTXRl3ELpKzcA/KPyt1Vj6QBqj8a2vLOc9DXp821SV2Gp0
+zzKEa4udZW8gswoziZF2T6jufJ5MYUBOAjDDNl9XaT1toYofHIsndwkHhzjKHWT/8femTQ3jqTZ
9q+0vT3KHDOw6A1BEiQ1UPMQG5gUGcI8wzH9+j5QZtcLMSIly1r3otIqLTIIwuF0uH/fvec+5lUX
3gKO6EdPYk1dp60pfPK6p0tXr4L7SLHT72U98Um4SuKWnXLhhldzoXBizUQ4qIvUFvMA5tS/UMj/
1+H5osODvtUBDPL3HZ7zUuL4eilefm7w/PW3/mrwOM6/IOtTNjcWLpNFqfrfDR7X+Jfg0EkhCtDM
e5vn310eXf8X5UA4zsCXNI7IP5sT+UCXeiwrGjmtFHv+UZdHXwpC/79AaKow0wyNqD8TerTxa5Uz
xj5NxpPa7M0isJ010Av1RqAEvnA4zG3LOnG6lVnZ4rVV7ACMqNugtSuCA6BnQucpm3h2ZqvnpbAK
PzUw12m9muUrx0mVO6fCIWVH2GM2pehcT42S8agWivyRNJp6jvMtezC0mvZ57iD5Yet5UQojGteF
ZiOnrPXGU0PRkJKFymtX1rl1K2EMfVHk/lh7XEbAMCwNgqJG4YzX3/LnP3URksmBtURvdD82kMyh
fLt+OElKYF233Bff+6cpcvXn2P4XurCrMi669r//38fK45/Xo+xIuVMATqeC//F6mkKqD2kg1X5Q
Gp2XR/Yaovrz4oAx+PxKH/sj71fiXaqCMKLNpCK7/3ilmf7V3ALx3g9B3a61hLAcMLSK7+hBfNtr
meEjHghuPr/ob24P6I8tVIuSOb7O5c9/Hk6htUNetMi3rSVeT1nS6zFX2OZa0jWZVv/8ashSKHSq
jkFH5mQww4UZW+RJtlfFYBJu0uTzdrTYzR9l5t59fi31BM20zBQXmCHAP50+5S8tUXbIWZSnIt7X
0Zjpnh4Fbbau67xcO+yXV9EUjUfZSPV8YBnfzRluAThc1lcxKL+OMAVykPuUyl3+aZ88VvSD9pRL
PdnXMl06aySMrUncC+5cqyrFFwP86xwyhaqavIfp/sBHP6nMwz/NdHqwyb5S5/m6dJp2jZtZ/qii
Ko1AHsVmAs7Exef2+WD/7ibhSNGBtiyXVtdJIZvdKEFNVpXsSVHsMcfyNAddUusqYizL/+haS7SL
IOmC0jmPlwDWk2tRAhzUPnKJulHrcF2DZ6AOKpppIS7o959f62S9fb+WSUoHzQ5bcF49eXjgji2l
UZhD8zQP6vvp4pDFeq+uP7/Oxy7le1yNgN/luKS6LNNV+/gzxOTVNmxdYpjTZo8qagDbtyJ+Cvtf
r5u3UcxJCrBHR2To3KCIo9gfRn8CDf6WBXYyd5Z7VTmHU4e2cMpS7f/4HcDEp2B4O75Dj5IUAWmt
USgEuBCAuDmAjgNrZ+nTF+v5Sc/r/dbRP3Dj7G15h572QPBR9+UcYK2JIMQ8NomVHzDlT5dVUkR+
o1eItDqlxAZFxQvUWDBw/tojnB//IBC+br5XvZsf0qAIdoAx8gMNIP4xJ8r150/od99z4Ra4rs3u
wBWnaNTU1FE02oqyE4DKXqeJxoLX15nLI8qswdoRx17ZK+rLNmFm5ZBeoBefOI8BedrLtDTOiPAO
9mPs6JdLaJi9tfqoTEjcdu3e//y7/jprlwYwMTAIFMhuOf2qgEa6kup2vM9dQdZfGjpID4u27Taf
X+fkV8+MgWrJIyNyeAkePn03xorGoGCf3pdDybGcMhYu7rQ0z2B2m7efX+t0OX+/mG07EDShctLj
PZmek9Mi+R4TlnNyd4h6DPo1QlXpZfxUthjfQq/C4HCmojF4VvICinJpdl8MrPpnnPFPO7Dla+h4
jmhQsSng65y8wrKmUmg+acHOlkMz7e1303Dnjnq1D2U1Xyu6JV7NKIi9OJY5RsGKMAf+f0rZhYOK
ScYHzSesD9MVkhlNEluWVA2HYSJvQUflWE+jNjhEca3dzJkevPWjzB6IlJovaOly8nPrxrq16xHT
ANT5s576AtkR+aDdvMdqWVFF4LIKXS4CjSjXooqVOzxE8zWKd13ir4r6Y96I7iVDFfgKiiC4aBU6
j5D8i+CN7otZHYq8zmc4B1Wwm1uk3tsEKjliXZu8iZVSpgaq11qjfOwG6nc2V/r9QC4a8lCMC4qH
78J4y/rOgNICoi/atCikL0KdX7ZBJW6tNn38KiMW77INzbewVByNrh3bRhIFhRN6AydqPLqRZfgD
tvIWER8ZGI4ttQ3nMfvZQcns3JTq0o3n1w9mOS1dLo+8l1Q4rWXtFK20n2cjMFGYuuGFvfzd1iz5
GpRyjU0dDy307DhT7txSny54z2QPdT0Nx/fhDayh22hFJK4rnVTiQznbGY4KNbQI5hR5dJGGbi43
9bz4Q2mVs1pJdTprcLHZnqOOyreiTJmRpRgxngAvnXdUYBm7if5X6zVCRJTXYuNRwqJTPC0UxZWe
4jGmoMTnwFyMLqyuQsJY2/FrI9yBJOqmmULfBbaE197kpUBGiH7vFD2aeEVjbHNdi19B8WhbFcfX
S2LSDl3xo8kauuL5fG1CsYMYkBL4I/p6PNLY6qO1bajxt8yCWjcCA3tQJ2FkG32Zh/lQBgeH4As0
EhHlq/WMQyRaq3k5b4s+Yy7ZcLEuwmFauNQcvaZVhzb2Gs+YEHjj2efIqK0mL+EG4C0lw0zqKhNs
I9qoeqFdKnbl6DB7TRhDV00QjeVORpwYEPQqd0TgMWAiNKYLFNfJISWwzp0VYgcJUTwiVaq3XWKr
u3CYyw2QJLLulLK5DjtC8MQShzeEqHjjJSLP0gjLU/ViPkh6EDs0SsFd2NmbcgnXqy1i9uC1QFhf
ovfy2fbTJYyPCtK4dFH1Z2eJ6qtQjwpsUPBXiPEj3mj2qFBqHo2HZgtaLPeM9+Q/RlV7cEkDRCkG
b1cljzoiKHCQUXmgzUTpWZG01nMCBeslWhAafOPha87W0xI8qC0RhJ1pPDc2kYphHh9xZTqrvtfH
db9EF/LCAaNWx/dWQKzj1BJwmFFZxS5jetUSfpi6ufAoz0SraKbw4i4hibEb3bTR9OpWGsVy+gJY
d3XQSEaB24WQRUU4TwSkBCQt6hVOrNHhrSYr7VtOPiNIKnXVk9gYLdGNOEPv+j44K8GyPXWohclm
mAh6zHIWYGPZI+HtvrRiXcdT2NbXKgEOB2WJi5xn6xwj5eRUK+OvREkWEfIlawT0u0kt0agXQR9g
glzCKFXi4dUVjEn7XJoZX6jMIN1C4dXme1wx+naEhQ+BoNfcs05V6yMbJQP0k8V6kWLXuG+qKbyX
mhhuJ7p/BT7MBZFYAdy4SG2InkFu2Vuqxs4fSR43+zFDWh1RROei7KIvmlDcOLRrYfyAMNFnKTfL
+8dcjeWS5BlXdX7VwkD1bH5p2d5QSKVaaWkZeA1JoGGKQ7BIC9JBrfegUAOeSGgEvBHs0LV3JGnM
W8n8w4REyqi75I0S30r0aFNp+bEV3YOdzTUY0Li/NOqZsNIwg+K/7t5DTM1Ey8+w2aXbYsk4FXJs
t5Ytw8cuCYczdHbrbslETQYpOqr9g/tNT8Y2WJnvAao96+Qe7WR00AF6hHSGyFqd+5yJmbB34IiQ
KdfZ1NibfGqeiiWnFXFJ/ywJ8HjrjDGdVlahaneQMOzH8T3mVZigGydJJHxQSvZjxVjvKowql6NS
W4sSdfL0slzo9yTIcoJ2dy5KTbxaSBZ/VKRCbyqMtIe60y/sJYfWfY+kNVz1HAlAwRaGvFppZyTX
vofYwpDROfwnRNuqUaPeKbFC9aHDZc1DdW9HU85YTAOCcen9G99HbNbXNvbZ/VgXLcqVWkP5wBR4
j9edIDD6g03mruWQvjs4sXGP1qi8CrtWX+WBmuyJsNIuGEECEPIeNnyg+j2u64PiFhcW5QMvyF2N
KKXM3JlUOs/dkDzgpppNwiNqdY1Ui+riEhuc0Qp+QfBPytFMib5vB/KFaQXiqkiX2OGoL4hKLgaV
HnUbhA+FGPVLKYgqFktosXB1PNLVe5Yx3qQS5XjSZz5dL/uZ8B+KOEsA8ojMAh5OYGTEp5KQ3HEc
P+/0QV537wHK+nuYspIWvNMx/9LgKnvzkhN75VOBtTkAqOUhW5KZO1olF0OSZ1eVZXZHuvzjTq+x
GHgxuc75EvAMQk5Z9Uvoc7nEPyeywPMZ9vlrWtS2tSHmon40QrPeWkt4NLofcqSrJVJaWcKlqyRr
Huy2+gaGf9yQwEGr2jVnLVvku/2LIHkFFK9CWHVYLbnVaMM6gpHgKhjJDKEjIA4dvvKGJx5DONK+
D4pbrWMSMtMVFtJ2U4ThdGEvSdm2WvSHGW/ampbPeFVH+uxPS6y2ASniShV9+wqCnDW7znhrsAjA
I++83ljIzvdQaQu7/Q6bFKyCMOCFvCF+rr0uRsTDD7ujMQJu9q22ouJiNCsNeoop75Uw6F9BEzjP
oXRR+BeQLrL1KIhB5bUHdhPSARWRYqdYIHiQNrjhBvDD49Sp8aVIc1A+zgLrSeqkXMULwYddVHg5
aZO97ha0j077Z29S0tb5Vt24M4pEXBgDfmCosrwzSjBeuZdJaS1g0jKSKB1raAuwgQ4qXRe5Jiqs
ZDmb5vDWwWwyeaOpyb3p4vH1VKpDzEvycDAhzsodGANBhmzJc+Ol4Oui6g7VHMvvFWcjThgRPg8l
ZxRoWXwLUCvDQWGLcxHZlQaTVWvGnSX04GEyNf1F0SrlTbPkcB44U3hnglb11JKPHY3RvVeLuF9p
EsZSsNCWsh6NEITDezbGZHcHlgC3Wd9Y+gP+DRp7C66JfAwmVf4gKLnjtFVubCxXOIqLGYglwcgL
8qlZ4E9GKnIs0guGnaSllVpg/XQ4Y69geZakscWvaUZYl6csRCkZwZaarHCnjUCMJcgpSPuuz1ne
8OqFR5UCQvewtB20Njc9NcY0nkOtgqkZeqajKWs7YDqjN1bPJhPw16y+zBUfHJXS8bUJplq+MLDA
soy3taVh0IE9cpEU/ZtSCURyMxgoq++1A009scHiNh5ikpJ3rqA8oI39tNKrRvpV1InXtMPOxRmf
tw4boYMhS2PTQiYGwdm159B3knME9H5qhezm2XDBwBktDGrjcbCECrFptHZmU0eeyHsIDnW1ziQ0
DY2t4NWotgJdEOniTtf+6BakWKWUs69acbnKa/cb3rJ8i7zGOusqagcA6PaQJq+lrrzEloGxHYKJ
kO4lAr1DrtTPQz4fZRocutK6r5rggiWXgtECPSNg8C2pwwcSFW5sqGgVu2mwr9mLK+LBn1OKlHbn
vqIVbTG4g+h1FdW8h5eG9LPUXgGlsrFSQhb5SNtnVtOtieXYJrI6GyN7gNhkfUf8iyTinedmKpwI
wgX0Nuvz9xH6m4X2YLuAQAZcuVP4KGDZz6umcdKD0VQoxZCrAPjVfXXe9HX8NEIX2ckuOjfrewFT
6a52kPRE4OfshUNnD27qNXUvnxStoUs69N0OPXFzTmtNgXKbLD/zSdBjiu0nqzUKP85rywG2MTT7
uLYojw50Hz1aX9Hol4PKFjpuUgNQKL2xrjeVZgtY5MbULMgFFtD/A8x/Cjp0NVtH+FqvDfpZ5+Tk
5a1qurxXmdYsn6fVafKCmxtYJzLooNuHeceMtuHoNCuqmgZyP5Fk6lZtic7C6mwOO1tH+neJx8CO
cViVSb1SXIqmVjtw5Ezd2IPCGjw7YRq8tQHyAUANLS0GMyCTh60IB6m15pQci0KmvVyXLC/UmZae
xlTK4FmGHBACst23RamZZ6gIxsuad9yDUwfThWLg2tViW4ERVFviMlHMuN907sSxQ9osS0OboARR
l9OJGo/9j2TWhmNiTeq5UFNoZCH5a1E6BM/E+1HkDg1bvVFbs9vgKuYkEs69eEVcZZkXXdQvR163
KycvMqv2EeALWwc8FcKvSNzas7fno8kEUjZRyQF9bU7hvLVVBEJisLpv6EC0ddyw/VsZUXVlNrNH
rhnBklWYeDOv/L2WtrxIQe8d9MikKNByyHekTY1g6dS8X6+vDGUzlWTBo0+hZ5NmvY8mO396/09c
kE03wiJNu7QT18d7Me80PcXOnHecwcZGo0pAF/04zGx7ELAsvZ65sG7dlMGMm8hEEtzV2/dCcZXB
19DG0lnLlLoxcVOVWMXooX3F5SuibyW6bkbwaeVm+0i2HzcQJ3wi68h83VJ4uSJxTH0i7IinXqSC
70y+xL7BbX6Vjux3ZyUSuzmV88VYTVNHLCf3ZeTUwiuTY1/dRxU61CmpfbZqi9ICsgcw2jQY0lU8
UxWheMliIBENBqJxMfH1Zr1PA8wMzH8xK0jtwuqF4h8S7zShoujMZ26DNmGlAlGnJFMHOOuLENc3
+ZHkqWV1Jy5NdTDh7cx0yMB5nWXBnEKQYN4pcQGmPuEJ6HOXPWRNNgPQaCGl9COqR14NVfCmYLGk
KMIx6zqTy5hkki6byr/yrEaAKD3DRpHSM9RqvtBQy/jlUoprZTFf2FMwHN8jlUuyx7aWwQzojEWR
SSQqH5gl1m2IUG1DzD324qyknr/0oMfCFk+54K+kBQJnCOX8adkxWqo1MmFV3Z4uej5og7bPNdf1
oIinSDWNZI1MxvXjlnkPQlE9J3mRYLz3wpOqaMHbjDXhrE+YTfrMhyajUr5QSiz0Na/z/r7TRvXc
VYfg0EdB+RJEYryagoifjkJE497QJb3JoQsOAcSrl9RuO0gZo6KvprbPBBlrWaDecDjgDiFmUP4K
IG6wAw6GAixUrJ1zbmkeO3cZ3lxk6UGWDBMife1mgDbGTosvrrVp9Ec+5xVK3phLj7LtD1k3BfuO
kisRlo7SEqkXeqGgIof9JAHdj+6YxfdVmi0UJjXm6NFV3wucXp5LM89v+wZNeMfT6UBsPNYjv8BA
Ti4ViwIgYtN3RLhY04VOCfyiIjv2uUFGSWCBNatnWaipxwLIKyGQizSq4+RjrguWQ1/oJsUP2qIO
Lm5mwVBRmjMrk5KCaRi9lwKnQofvSmYJ0otXhN7VC61IpfToxfKbLhszWJecTrdSsD4CnSl8ONXK
3cyB4M0OwDijdFrmYCMmZh5IuUMcaovqS5/mHT5TZ21DrsatZkX9D8finIyiTR2f2jIev429Qxeq
ZUPeUEqF4BCxreDNWCX1OcGqxWU0dPIOLoHzR9UbwVuMC//Qm6i1wdDwZjLiASqTaU/orQpmQO/W
wXNimSaMp0ZvkOEBvenXiFTK6c/y8/8JHb4SOuCeo0H090KHLQkz8R8fZQ5//p3/lTmIf/ERgqqm
w4mFHilOsr98rI69IJgt4rLQ33GcJEb+f82suoqZFaoRxkecJRp1zX+bWcm/YstuwWxme2GxzfhH
4fMfbTG0hCxKNYvKAWWdheXnpBsWglzDpA3pRNMkR7CMkhblNQ19rCF1fk222RTnqQVOc/2+Lv40
Vl93/E38upT1kXjQ0kAAclrhr+twdnuIbP4AynZD89baqLFGfc6O891/cCnXoUGMA5ihO2kmNHqC
7R9kjW+oSGkzDawV4LBqw+Gq/qLDeNKreb8rhtLVLSKLLDJBPnb3ZnVMAfAaHaq5EdWuTm2p6brU
60Zb7j+/q5Nm5p+X4p4M1jYUGqddftjHMoUv2fksrAR9Tdp10UjrbewRORdB4tnYSgDbkmlZgcv/
QkVx0vv66+I6fXZmMaEmJ/fZkfUb6FXX+RRHsHMlY7QpVEg3n9/ir6NpasxLxAWIURZz58fRbENH
B/YbSL/BId0wN8k0XpkwRvtNUuVIYT+/3Elrlpsyl+Q4oeEVZ5qctrxNwggBK3USqQvopChtfqAk
eSMfMWdjk59RCPsrJ/Bvm8G/DiMiAs3VwKrjO/6l2xlEaYJft5R+IgAlFFREeVhu+ecK/rdXWYbp
p2ba+33hp0YZTUNtaVp8HEYE/agc61T6erwcYxXlPCRvCVOIxt6Q+OZ/Poo/X+3koZFXh3bezKTv
9ANFXnrplKnYByTvZDYXCEyavn5+yRNbqvl+hw6KMQhaJGxhlv94h1OUWg4bzc5X6WYdDcpbDyGv
8b1Vzs5OlggaZU2dYnLoABrtH1YnnAOC4x0w59Lvpdtv5KgBGR/s6vs46rDkLcNdaUFX387Ic7Dh
h56a1vMXC5P6m+ePefddF+RQ5TidcU4bWloJudgngh6ytQHPxF6No9lvFIUqfNyqtVc5KLZ1Rg+C
3Gh8A9uCVBvT2qVNhQS0SegecUaHX/wWzN9+Ndbn5Rdu8r/lz3+WLLkZWU1m1pH/FREDHpkcsqhk
1FDFqI6E7f0Y6zDxB8vN1iXUysNYwGoi9Kin2D5CUu2Ja4XkzFF4olCkk8CzDgok3YUWIiKRWnOp
WbOyn1NAMnXfdeuBTRW5K437IInfeeh6J/BcPa69xlDsrU7fjb4JB3tZjgf6a+1qUDKk6YHprsbM
PIuM9F5SYr9MDfyYkz4TO6xLICVKd2RzNO/q2MZ4YmToy6hhnYtoEo8K9QIfFr+CR396Syf9pnNg
8Ll2mO46Qm2PfHKx/Xy2/rrMOMxYnXTLJRuVrv7HkR3pxko27zz0Nrqkz0VZ0BF7ztF3cg6qjZT0
Rv6DK4LRsEx0lct68/GK1GF7x53Tzm9QSaitscnU8LtbGOeNTlIVGSxPn1/v13XbwcmPjg98hcvW
50RE0II+L3g2nZ9MGZvcnrjhEDrXxtGaaf35pX6dpmiwOMIsPlJBUtXJNA0lQp6BWEjfdXqOl0qt
IpNArvwfXMXApMkxXtcZw48DmIP6yjtORr5iNYI4dttVdiRFOVefX0ZlQ3iyUi+KMlV12C0C+jrF
GBBPTa2pWsLSyOddl/gbQMDjJ7Ra2OdGAERx1Jn4JPnBQXMeCfXxS6yvXy1L+m++BlsY1UTaspA/
T55fTX9gjnu79Y0xszckxGdbYrW6rTF0seMB2Tf2ajG6m0aUP7JysG84M0LOMkV/kc+zfgA6FHzx
BLTffifb1tGkIO8Fb/HxEYSGoihBpLd+EcpiLxoYekISoVR09WXQolCJbFk9Z+RKeVmtTEcJadmz
YqGtXQf+rV1kPzJ17C/pGNIjHb7JRIEqHXfV7VQAyKy6mKZSGA2HYsouFdF9tbn4/Q24SIuhNODm
15dn/9OCGqiNm0/OwKBG003Y2NVWDkZ4j1ecl35tJ+ugpVyX21bHG6vJD6SUvTiY6ZCsuXs6LYE3
Isrl4Fi61yglyjvHmH/MZlAcsHS5W8KfpvWQ0nfRky7bkvJWffFKONUG8ZZFMvvTHZz8CoYu4wuX
E9YifD+ov9zi0NHyXSeKoBHasMhLa1olidiTKtF7Lc38L2aB/ttZgCpJILlCxHv6c8dDY8Dlkq2f
KNGCdSQM/pVt1ZVttMWKtskfJdWgR1tTo+8EoeISCj1SG6J1qkMq6MN2q0FgXTeWAaCSADiA65rE
YM0F/dFMEtiwofpjKlSVpdKmrJxuTJEQf6i4j5UDZkftTXGumGq2m4lTsHtxa01cKDTwt1ekHJpf
jPmvWzeHDGvE2CiHaQ2c4j1MKrkpLsHWr5PssQh8IAXZWpkhyZazqX+xT/zNso0gkYMh+3o++FRo
BmsYlQWLjl+FxRtIZhxPap+QFY4F9/OFbjlxfdyRcltQF7G+IFAWpxv7OkDEZQcmM6kJ71JVDx+T
bLF4YwUjL2RKCQQQluIcAguBxeeX/s3bF2ErMHsdjb9g4/3xZwi3GFkZhmD63NMzEbZXo13fCEou
KJNfOfJaX7yg3veev9yrSdCSqnHgRgD+8YJur7QjIrXW5xhe3EidfQ9JResJhZin9/MPotvuyjgb
1+FUsbkxULyjDAXqym7l81v/7WQCkMWbRUcoffpajiU9jKjn9zvAC0CyZgMvJ3sTrnxJDy1K3j6/
3G9ezRZeYx4zYkLBIf/jjVuYrcIcyYQ/warzw0oNvJk21xdnxN+OL/gbg5m00L9Ola1Jq4aQqqrW
54zceE4/QuouEtezAkfZDy1+ibCHTEobOYMWHeYe1YBsM/bKGVKZr9bIXw/l2FY4FXIox8Vinv5e
B+I+5qiFr633ndhEoU1WWjNfTP1SJs1VxYNECMPVBppRplJ88bM6zRleVmjWRXodoICQ/5/OtQ7R
o6YXgmQQ1YheK7sBLDE0YXdsY3VJZ7BKGtSlXJolyuRSQu0txBRriqEAaHPoB6k3KNNAfoAeBiut
66QKDPtLWtRvFppFg40IWxBgbb+LgH96FUaKE09mYdW+NQYN+hyyBY2WVh57+fiLIfnNpVzWT0Cm
i6uE0fk4CWPc3VXd2PQ6QNa/GfpkX89FRC2YBtNXEKzfXouZKKi76lzwZMJXRTV3lWPUvqnFzbWL
zn1bThj2kqajivjvQuNvime/WcTY7VIWYYuI2+H03KjNQQiimCvFOvFG4EGq2zystQ1vNzKQR+LJ
jDL6h7aSZXLBpLYWGJ1Fe+KU8RUinyQQ2qx9cjLxMi+19ZhclHWDu+WLlQqZL8/lZNVkpyEWHbjt
6KxYH5+bkxLpFs4qU8RoYDRZNLKA70bGgOIoD4rMs+g3rS325JlX6/2gbDk5ynFD7oeeXyPZ5ccV
69QY90E7ZQ9a1dMRbYrUkfR3MovmQVBHL+VgKhep7pB8FkYZGIu2AE20KrglfcHlkh7s9uagwngW
+nRmKrTpcIfZM6LGJqJPkkbqnSW1GRqPgaJjm6j5aG10t4q0J3dQ4/yHlVAsQRDHCSaiL95gmadJ
0kT3bVaq0z4rqK75hNHmxkYRlXog5WFU/BbSRHtp5oV0wCvLKbi2WkJkt/y7MiAzAIsyrqThphCk
094ILxy7MO21NPUy2UqUcrc9/eLg0BRKuVMbUPrI/RqtWblR/JBjMFjg9eSJ7+2QnATPkSVG4wlG
M8KYaiqa8wRFDshpy62GzG9bWuvrsSduZF32pHSd5QRyCOoOGIrXFUkZbK5ikgZfbGI0p5UddKM3
O0bZ3OJzU+zF2JpMV0NgQ5eODcIEJqV27RtR5k64wWkQyoVLMG5rZ3TjrVFgclkZVTjPOMrpkRUN
r6hNFizlP4GfNl3VrencJxEBFWOWlxjPDaJ4VklVmbvckdfUebeSkPTHAHDSU6Y44qYrLLQrOXg+
ZQJQr9cubqhpW9TtFrVCcRMQLtQbEUwyMn596K2IMN0034ayP+iwDz2tal+SlOQxk877WiajvoVf
ApZEGTY9Uad8h8b2adCLjWvElm9AvV6xY57J+nPDs9aoxle7w5huyImYJ7t/mWvL3CE5nWl0Tiu6
ug9CWBtIZPWV6ebNRhVFTPwOmh8pYvXMybPoQh94HpwW4M0Auhhn3fRNRb2mgYzmdRqDfQALyRuT
VLKpaG1AZgaGktZe+qTjvu6Mjh7vZPKP9JhSXRoHozmk46itZ5EC3e+IDEiigI6Zneb4vKEO82Sv
Ase4ITwXPMbgRKQe0mUHcSzXgTZpSzqGuAnCrPoGcUicFxGeyakjQ2UUXfNmKTUan66v1g4Fazpt
pQlw1YVdi/R3r4tY27cThmSKFAdNHbexWanb1JxovMr6CZzHzjYNAGPTE1HJxWZApk0aYPCUW0v6
FWZmZ99Lu9j2Sk0UtKncpa5DjznQUSSHpbMRdJZ5Dkt2WuJC1eXccBM3Sn9Vh8jbWzkuqUXtOX1N
e5WNpDtPSvGjrYdq5+hdTLphThJ67vRvRotyeHH7U+FKe/gfE0n2dQHGacVOc0E+lrHb3aWlA+NQ
Y/I85howjrWNVJFsoo5FIgnl8Fwx9pf1wCxLJrTATqruhQwn7CxducWdiMQPUtRm5AexCUzNnNpz
Z0Jm3T5PEXplhLtaYAwofVuteVZU2AKkwQBI1vjOvq1o5ffRntH66sirJKLIhoDKqcQRea4oFk3a
1HZQYmUTgpYD5VnRUqSt413TMFKrLi2y9Uw4BYbyZLx6x+kEeZHG+yGxmo2JyulSHTRnSwLVMMPn
pRgXxa14tUTAftJ1sffRYM3OKl6y32Fahxawi7D0koFIoXPQBdatgdbgzaW4L0HkWzmH76AXa6z8
4z399/ytqRqa/1Peqt8IxG7WHNHMo0u/9JmE7gG9Tjv5HTuWO2cykmeo2pLJmJEm3Wn1YcFrevFY
AJQz9PaRKhxtkKQlI6/rJTMh0t36iZCL+ntdGVgaUM4+2bUW75Im6AhVIKJ6G0+ifTQxlnM+LAcy
YgIz79ZyBjS0yjTFJJLYwBxjWaYHGEnfyxrhtU0JecOp1G22KeemfJfT7AXxFIf9Qx0MSxS6GUNJ
cUn2i/EsGARZ5rQG91WBrJs5qAyH0E2iW5wPGVlACHy2LcOpPBCgzS3aVUpYZ0gS3y6x0v6hh6oy
XGBxDI+xUzvrki78RdnBiTEig0/VARYYIrZu+458gxU7kRqFRBQdUYtV3yjdaRsKZ+YxbPipbopy
UY4QgbIdSoJkfDJlwyOhnr3tVWZkHvkR1fyoeLoU4etDmrvGEVVf9dosUDdjRh3cxox3nKSTPxMi
7SMKi3dKY0xnClPzujKb6hXx7AJ6sWbY0ICSYp+RjXfmmPOxCsoWtTHqQ6Um7vnct9VrN1XNUx8x
rrNt199LdEX1apYRw0r4c3AIqUb40gUE4Q6teTTmGsZkX7rhcYwhcLDfRfz0B1nyBjLxCnWWgVNs
QM16rvJaJlUB/JinwMGrV2ERJQUrlAyggJUgZyp1Mo+xWQb3lRWFmCVk+Q3sQ7ruwB+h1VPmAL2+
wybSlLq2CTunPkyNCNYhyaxnTc7NY5wd7x0Ma98g1Mc7veJvV0IJj9KtYXdHgMDQZ6D/Oho62vYm
XZLgO5cizjpGPHUAVMN/EPSuAz57yLp1MlelXM38ziljFe3jhLD2zbHhbdmhYeKsmPD8wthnliOa
gRpIwPxtnEf9A2QQaRNYwpfMTJHeOF1TASiKrFvFnetsVRVDdIT2VqgrhHHNU1ZDB3GsVj6Iakxv
wCMZR40YqnMTAdtNbfRcKFWmLV5c0mDYZERHo2XUsCBNV+RLTm9iBqujjAYKBYr2wQ1R88YeCmFx
bukDn1jO5PqqYrx3BR0ZzN6GcpgbSuIbJQdHb1eU+ZCGIH9ZUW9pm1VhKWQ3WEppg/AmxE6B9mAF
N0bEkWtVSXKK9nnfkwgcSWbSTIAOS69lMNNYs6JjlialSprTXF4pekIRt8dQQym1daJ+D/LPKTy3
7d5KR+HM1Is88ep8qN+Q3qkPRgjXpB9a9QcBxBJunTbW16wW81upLbYySwMVSiSDKX8AgZpNnpnN
3K8qhoVARWA8xJOpzcpiy3uH6lq5cTvozbFt9T/Gyqmvu6Cg8F9r/8PemSzJjWRZ9ldKag8KVKFQ
ACJdvbDZzOfZ6RuIM0hinmd8fR84IyNJZxQp0evc5BTpBjMMiqfv3Xtuedn2oGvHmAwC0brBla+r
aN96iEuixrWOrGNLlLfL850bQftURVFu3tQGIb/QyogsOxZTwclzLeeCPbG/K4F5sYjBU6Bv2iLX
g5rlvqCOby/9rAz2fZr2B6UzLg2vzXOrVkm3sp0gutaqKXdlrhocHj3kmTn82gYF/1NDvsPG70vr
k+0F9k6VIJVK4HEbaZENaPeW3gvO14qJpkIGVfMctsR13IoMOfgbVSVXoF9kGmCzMYq71lMXoPMi
ZpFmxF6GeLGh8+JLmEEnswv7U5yVNYdN9JU5ZOIyJOJnry2YgSMs2otRG+VVTlTjnfZlcURWTJJY
ixMLwTHDxgr16tGO2lM/oR2MeDYv4ILU53ng5CciRaHIS4sS0GP8Rwv11bNDtG4OeKuk6K3PfapO
FXlNLGlIpmeLXOVci3I9tupsHGP1RL1triYylz55wzJnKtpdSGf5WJG6x7QMzsOhj4vpCXNTcGvm
4bBzxvKgC0KuvMHAFRJVxcEd5lf6f9lHfAEzqJWCrZUk5oSFnh3O2pkm8q3iJGmOiYFWufcN8yrJ
VLlruo7Bl+hKXEsDRCM3Mfdgx5q7rkKFbQ1ecNs1HKSzfee6w7G6ojE9wcQEa+NFnn7UTZseosh5
HGMT0XQfhNSBlHKrDFD0qoiG8CJyadwUQh59axafQtMfdr1rmPtWinnjRti0hjc7Isro1UBy5jaY
Jn1GcaGeYmXvc3ss8LXELMBFzO400JW391LP+0p2r3waSyUuvcybUS1k6r4Mx3g9UsPu8N7YZxkw
gUcwHc7N1HOV7L4Z4XFTF65qci22wTiWX6C9pGSHgSpCwcptEOVpEK2MMS9Z1soJ70UWN+uxjOs1
AwRCAwnG7BxSKCUxBa/xNCanYMgPbVKlZPwp47yY4vFmNuVTG6G05lHcRdYcU6jZ5MeSdnSZKdt/
ADlImaH6XcISGK9KrHu3rlnPG6iG7lkD1o4sgnAb2in5C1ZtX2WlDf8zHDzB0CIlnWsq+gttgwOj
RjMSHjidn8pgjK/S2FrCUOIZx19d52xLUwPW1IoZWo9lp42fM6n03hY04GmtAeCr5pKWRhcZ4ON8
qzqfaGazq3NI6FvBmkhO3hCZt7ajTjWMu4Pf47gADnrxhgNv8oHodVWAomPAgyumac/p++I+auID
LkvvGaPWin3Oa13kxLeE9ryuSt2DzM3DxTTXiudxQh9ZSOeTmPUXn0iOFyrW9CVtsoJFqzEenNQ2
dlbfBdvW6bKbSVOx4H0ipZFMm5lwFj8sKYfGQy+zPjoZVjGoTe+YDTGeiUCKmitdXBlDsIBGJ6e4
on2Dog4wZFAwBkhZhEhejV+yLM5vZOVmNxr8K9DQiQU0Rl33OW0kWZtNHH6ufDxCawnF6KpCBXCy
icG7w1DoDs81FQ/XLWKTA5wXKTXgROuYlkBE31D4vC3pnc2pgKwV0JA8Fj6AKepjdqZwJ9QpSPDQ
EkULIbJraCI0U5d9TWC6hatmbv0Xk/DCT0lY86YvcPRdN7h5XmQC3XWt/Mjw1uXsN59xBxvZYhr0
nO2c2PldSuAYFykch2LnBG1f7JQ30NHo4MXEqxAvAwmIeVrchRqLIjVm4b/YwuZvvHIEA4duOcHM
AyQJbqpFzNymb/iW29hGLrXJUWkhn8Z6QapjpPLmLJrtln2jmfeCnLMS+9qO4pVPng13LI5qoP24
CZU3GSQILyUALDh+Epsp7zwm7T7f6DqjaE19zVUCB+/odTp2JI7VPV4Q4sM9PGyBnX2VXcdRARjC
xh+U5b18O5k2GS9kDTGejNYExaFMc6DIFyv2E8Xe8uxgbWGlTNb0gjj1IIXzOxv9WL5PEUs/LsqC
iA1mMiaHUtAFupIVAXm71p7tswnAw509oKjgEjJvXUOC4fcljk0/pCZiLD5rUDGQrz4h/Ljw+rb/
2mt6o6sOOi6WYeC498nUy33e5flTRoTDTeIgyFyXBOjdD2HZTIeRNrx/pTp+9EH2Jt+RqpxvHeG9
ZJc3jbnB/I+k3zXXhGeX3n84bejLcBZ70GYAgDERfo7eGIB8We8caW/zJSIqmGTXrob91Xlk3aHA
juS4Tk2eH0IybXM+5PT/TkPUGOaK+5CKzg4VzBBU4DRRamYrmJyqyK551BUbbl7CvL/IvDcxc+Vu
h6xKgnVOr8Iex121lJCpk2MiBEwWPghiv7dVWpgnZtIgRGGu3GSQD87RMkWP8xwODzD7+m9jsP9o
UH+jQaU1aDF8/6s1vHltX//rS95G7XT5mn35n/++CqPie87Wn3/wbwEqACuAWDy+vA14WP4tQFUg
uBwgNtSClJ30rP8SoCrxAeQL6lLarm8iU3qzTYGv5n/+23I/wIMywQotsj8kju4/SVN5P66gK89o
SNpoHZBaogd9J94ATBj0mAztYz+ayINkzJ4gTFFWv2m2rQkDBOT5eVfWSPDFMGKUT1ug0A3bBjt3
y49Kx82TabEVIt1L/mZ08G5IuXy7RVZCh2UR3f4kKqPorn0xeOpIL7R45SHCzbjsX6hoWFyqKJ32
Xmkuc25QDb9pgFvv5QIkmzGvEmoZ+yJsA5T2YwPcD2Vaor0l0Dmg10XZvu4GVs2LxKsLsjtL2zlH
WpvrtTVp52xUXsSzWUcv45zPnx22Q/2mBNB6CtKg2aLiTfdtWnfJFvOnvoH9DjFgxASDeSTjdU+3
YKfMEq8TrbVVzDIu1opXxFUoJ7Nk7e3F2mSfPK0G4dBn7gAPwCwMjWpltZqM81jLjwFgdPzf5M2x
wQBR3ah5WxdpdxvmTc4oROX9ymgtN9kFleeFa88P47UVqUWGVRtbkOz3HV5XKMpzxWve0WV+CYUg
oKtiDJgaCqs/YH7zSeudrVU80xcHqT307N59Ha4J4gAmT3L8cx67yBqNBuMFS6fPu2hqn0DiOs0q
MtMB26IIx563i6tp8iXTbghTvWcPEBFULwd2hVpWt15nxDcwzqOlb1eZH1n09AZDvlljeEP9MjDL
jXb0b11sajxKt6PvEnnpV5Umz16F7b3oCnSxrTN0R1grKUl1Mm9v2aG4Id6RAad4pEm6ykTiu5jy
2wRwga1LjGcqmK2zfKzBcwZBxN4kIW9sFdez4rICVz/YvZS0NZHFrgbbfnbiyaXW1Pl1ktfjrmEY
RD1o04ik207tGoDIoE8Yg6gn+up6oou1n8k//lyFkhLWjHZe2/eEAgjvyGYxu50lFfeqLbr4NMcY
4l27deBYt+VhxgJE4m7ZgvCtgVS0ssW15+Bp1Vi2FfCLHvf33iUv7cynWjgxGfcf8bx27HPCoURN
aYdf1GD2ZBmIkVZ07mRfgBeRLyvnCiumjVd35YmgohfbI3NYaQfY1oZn7y4MjBindhJ1OHvJEdfD
Hf7aaCzRZGGvXuNYr5B80CgWK7dsE2JsgcS4q7aO99Ishs9J0iOv68Fl91CB87I3L5oK28prH9Ht
Onh5r+RV0+BSmbuZys9EPP5MXB3QY+y0xetsWG239smWIR5TVEb7B7FBaDJqr8XPSeC7irZtx9hl
W+C3vcAdCNG1MZ2W8LieOuhuQhszHSbgNh37EbpY1G01Eq+6IwbhhaqO5lZi5LRNwNLRLAuGBDdX
FYS8Ctr8vA6HqNxUplW8NgWwT4FHlVt9hIM7JU1yS0rMshiG/P5kjvIr7NvOpaRP7a0ZnHC0evlt
U+jbd7U/i2Fb2Q1tkLBXDfsdTQe4jhDvbcdgUUwW43yISNr7CPij+DgAgWhWnt3TU6GittxtAxLB
IBhk7D6Zcd2ZF5BXbfPS8wdqv1KWxWvdpHh0SiOdd29LuccvD5HZAIppY5d1NGE0cDlGcn5MG0w9
xRpD9cwAHfS2D4OaN4GYXu2uq83yBH7R5N/AwniK+2gSgYpXhaB59JwHYxo1K5o3+Ws3tRm3Tj03
Z0U968uqEXxjeIaFsRu6llAPZdTlvnJlerXIMMgjLCJmmA0d75sOVw8KYryAKwxL6RVA5SpbM5Eq
7A3yo/44Fsv03uzbMDvPSACMWRLngXs3K9UR5ZC7kCRwm66YzfjdJm9q58Xo8wFlFG5Sb53ipIbf
4eqJ7M0Q0OIqrJzhYyGMAvbH5JG4oKnQfKBQx0DS+0yGpvjUiPbBGgeN88eL7b1oveEGnpmFGihR
fk+31a3USrgRoXmy8Py1smN/JzozuQithfZBTER+HqZDfS+TbtQrUEP2H3af6xhVrQh3sLS2sSyM
mcBcezxXVIlnOM7C886ZkRy2lZuCdXBLe+uOtTizjBTPmZTsMLiBGLrwnpn5yR5hyh714UpUmSPX
2m6WnPcCz/1qah3awjkx0ax+vSY4g3Uc4Ulgq93os+A3GQ3kt2roP4Xj7wpH6HaIBv73wvHyy/Bf
h9esJI2v/vJDBfntL/+sIB3zg+aWFaj2ifX6q3p05AeqNtSwSCrAc8Fp+3f1aH+wTKSjTO7ZdeE2
oOb8s3pU8gPlFP93JJBoSxl+/ZPq8Z28CFSgwwehckGctxii3hVIiqCvoHJZpZLcDtfWTLCN1MHj
dyflb4QW7yQd3w7iIXqwUdQs3oIfq7C26I0SXwVgqUQC3nIaBojOMhNJ1O8wb++kQ2+HUpwWppmm
Y/4kHSoyfyR2x5oPWOMZ0qaLk1Ja/koUZbaipdUeMlEb+3G2FfGg0+9MIj+dTipw1HAee4JF9Pte
rSVTYBkDZc8hzod7mTlPILQ2vz6Zi/7lO00HyVIcwvYkYhyum3wPzKPGm9hkiuqAFfh+tK1HCrSC
ZHZi7c254i7963b+myuHPejnwzF3dW2FmtNlF/ROcGsFldKj1zQHNTCxYlBM37bwgBcmNvDCtFcP
oMqrjJgE7MmrRTmRrSANzvWKZJSshoHt00OQAayHMHaTYzfAxAb/jvcS1UFK36lpPGorWQna3Vno
rerYk0cZZ9Ynueihe+YJuVpecnVrysep8SDzEEu3hF/n1mVYdd7GChNr05nT+DjFfn0eafQYxEM4
dbhhQJjdazsNniIaXivmCNaNHzCxIzspuV06hwgW6O5j3gsu4eELAk09TKwu7VGMANWu7+b5mEC5
QOvc76wM/ZOT3haR+kPP7k1bQ9MalJudSnN8QSMH9C6L9daw+cyMbdcmKWfy1ZcE75o3FuHDw5c6
9KqjE4dX5aSNTeQV9VZJGG0DZv5LnDPJGuqif5KB9egYwj/FFC0ARRxQ5H3/xUJHez/m8H0mEceX
s1cF9y1u7HXnJmvT6wNsrOjOxsGHFBul/jY2x/AiR1XLHGhlUlANZ3aAE3871AaEkWCYAu/YunGH
bABswz3OMNpSri3WEun0eUnFa57lKA/FjmK61g+KoNqnMOmJvykEn+OifLgvRNKfpXXUHbDasUWo
65bmW2WHZ35G+HmRmjaYuipBd+Nxi2SE11YF9u94yEn9nZjTUjyazNgSdA99NTJSjGT3sYvMSgRr
EyqCQdbyfQRBeptHC26LgcsmXPpXiwrZO85G7Z/7fljflHNeXzMwOvdJ9fkIkKq9x4yZHCp83xdi
tPQhy7kXqlkjcGnzcZ9n1kecava0oiYOIAiCY1dN5N2YOoj3BsySC7LKimu0LhvZdFDexqKsCEFL
zV09xNXHQtsBUwgNdp9iPFqsdt1ZtLAA/DnU15HT7LD6YYHzW0csVflL3AG55c+exj440a+qNmM5
3MDde0Bshw6hJ3ZDZXl/hocfogBxQCv6vsON4Q9iL63IPAizTA9T1qojxIfqbCpMtL9mYBdXGeg+
sooCqV0i1QLzhnp+egWAAd+Ph+a8D2LjrA203FujF250Sr23iWkZ7hK/cqiLK46G1b3gecFCBXtj
9Hd+GZIrZLjwMpKWtjzMGNLS/eFsjJF8O0U3oHMyQszpps+znxkr9J0BfouOthgM/JWl0+E0yxA8
N9kBOz/W3mNRECydJZhjaQ2+Asp68sQ8MQduzdtonEy6ftaLw3U13DS4S5j3r4TDmbai+dQiblv3
flKzTTTajT+gKKlcOq16ji+Mpipv4orI6byaP0eBSwEVksq3cv2gP0JqIzjOMG/Gqdu1Y8GMiHyJ
FWDGhdjCx7IVrh5qYTgZy9NgbFA/FrtOFtYraAC252Gptw1KqzKw7m2byKlcJDW4DKbI151RWq+s
2+4xygZrzy4ZfVUfym0YdlwhW5XzpZ8mlL+WX04PhXDTcxak+ShGRDmltD/WBbtntNDGanD9Yk0v
R9JFDs9pDexDXgCrrKdyZk/LTiTNRH4JqfCY9vKB5jndfIyK68CtT6p2DVwaBpaxxHAROSRf/BE8
0lw1W6cDidmZqvwUd1Z/Vaom81ZMWdwNS4KGtxiP554W6VFnklwLktBIBpqHZ4ZqZNFES+fd9OKJ
nA3NA7Qy8jH+6hF+8SSGyrz3nVndMO7RGyulB4LvMybEBN7AHqQK/BLoJDwnevyMssC4IrEK+GMD
OY19wCM6ifwweVGBJLHGmibUqNaxYvVIyUMCSeSAwrBw8oMSmsGDNq5xEFQ266py/qBHFrSrJapi
U5ECdXRj17lPm1EwQYuybS3VtHb6KTrIRMmt0F4I7JJApGLsMK60tn2ladAfQiMIXlx7mwXRtE+n
kNOPgOKBPla2kcojta2d0nvLDRD2moIRmdEm8k6hANFDlj21U6KAFejwUtd6fmoAUhRJNERI6+r6
shNlu0uymDtvcuKDShiQQOU1Nrw8vzIDARhS1QSWBH5z5P04HPvYYs2o2DLps5a4MPzdMm26b3XF
f4r83xX5Qiwi3L+qop+6wxfRH2EUvP4QtS2//dG/OsTygxIkKaD2IXSZZiMF7p+IAs/8oEzSrm1g
vBqjhKZg/VfetvuBLC9TEvoIZ9eyFwH3v2p8sdT4C7MXmwFJDYAN/u//+cGp3Lz779/HAoh3NRx2
O/xSCjE7Vb5CVL+UlN8pxWGajG2VNuTVl6onIauH1TkearuP9kBREI+xoBHJdx4nwhge3mRfQG9C
uEoUW/arQy9Dig1xXBa7fDvW84SQRKUqRki1gFs9P2fjSb8KjcZ3Z/pv6s93xS6AOr6wy6k1lw43
DeQfv7nbdIAz67k+e4vyEiFhdd/GOAw1LxHZs57++oBgvH8seBd+uimEoxBWsFX5yRxlRKlVGrid
z6DHn4OpMeJ1CvlA72NFjcs0qDIqxMAoTzw8fdQpneoddfB0R0QT3jdRHCGEU67OvbOMWbXfzXtJ
e/fazSNSlJj+kgcGUeIehkI775WfF2f4L8iLC2D49Cv6mLVeVTVY47U9dryVmaxzrt8Sf+Fsuhs0
A/YrcnVm1nG1VMYeWtNgWzs+oXSD7TPoHbRBIJzmilTrrEXhsPMbY4Idy6C1FhY3wWCRJldbyEAm
ZaCHQXUvLmuXhWqNcgUJM2RjUkLfIoXNUDH+rMJA3gthkHtEQbO0GmpKn7fAs4D1i0BxGbmEUtlo
DGWPioFgQYloaAwzvhGNOOs4wXodH2qqQiSilSHFvYxD0ZzJAjPVJS5mx9jBBNPls7S6PDy1NQmJ
TgBsisabY/e3c01mm2GlcsRKxlj9xZItZy5qlpAxskEZq9blEhbXM6Ob1z5jRrliHM0/LTtci1sZ
98zmxrkC8GNQ2YbXECSJ6CqIJ2S3MFj8/pjN8CssYeIqJ4qUvoOuuEKIXmebKtI3TIf5aBOtVLD9
lripVds2z+EAhfqgZuasW84jzTvEmpwWQpwRLI92W81304xEEOkTDIUzJqpkT1GEyntnOTkeqW9c
vyU12MN8Scp52hrOeu774SIEHXyDAjscmSvw8FqY5VwSIiKBkRyYHZJKT/Ata+0MDvJymW6V7wQE
KlYiXslhnO41PeZLA1iis85iXzWrGTXeaxC39sVEyt+j0TvicujL9NqykuBVDio6IANV7pqJsPOa
B0n/VFqwAXdi5pYNB3BK/dCTgRbGvPXWGeFxcCFHjcDDZh/xiAS7aW9ktCQG2mi5UGjXSyzcEGW6
vgLwZ1u7hpgyfAhZR/be4itH9WttYu5I6JjZyLWLrFINXycyFMuP/Mcs/go6nXDyDJ1crJcIyiJY
EkwhPuFeLTxxP8nlylPoVprqd+DaJiRMZ6gfi/IjZ4aHC44UD2VSFoO/a0yjbJ5pzY637Ot5ENhm
cIIjWUq9f8vpsuXMWNgfG5I+kSElqFkkWWKWXR1QMZJtaeVLtC4lMEeBIkdmmeBpI3FzjJeRu7eE
jkGHLM6gLMn6PqEmMx4NWoLVeStro76eqPz8XTqhXn2Ys2HyHpjnZMmt3+OWHOmPkrHbW9ZxBrRF
7OCUcS5riCiL3ItONoLhgBNRmhlppqmbjjvFqhKeygoPGxssbmQUuly4gsyreqP75aFoa8WnUM6x
huaqIAmxQwa9doUb6ucxdTt5Ffv049dUOUnxh2MNqMY0SpGVu+DWYEuTKnZw/KCOX2pRY4BA0x+Q
XO3j/X+qWSEoxYmLteurIstztiJjYPgkDqcBiaEyEXwS6J741FQQjiGE1oT1AWMYn9zOr5IvNuNy
ukVqqtCEZyaTmquM989crWQXB/roE7yYYQArtGkeQ2nRcbAFkm2MeIH5Eo0ze1Dq/sucVt2z3XfI
r2Zx5/TBOKzhgncPaPyMbdI2IfvlsllbXRAeKVd9Ipx9FD8Z0uyVsBCw0qzK7IPRDHo4L1QMD+wp
CFXXoNpjVsS2oVwU6CmY2EW68NhAVF1bmfli5D0OmXyRLk05zahwGN2DSGTwKW1858sY0JcCQ5Vf
tak+74a6mrbUguONLpzgxbb6fJst6r8ib6xbiIL5C3a0bCdzM/DXzsxszgSidu0FqCaRNTPzkXOS
XkRlkD7IuEG0gmBiNxst5Xk/jmvIoRAgs6G86tM5O7dV323pxqQ3LOvlS+x14V2v0uvBMcd4jzRC
7aqpGmEqFvm+hyB5FzQ6fRgy1QTMv/L83OMFBrq1muFXeiTyWgorHJL8huGUw7LXW8U9L53yObez
MkR3y/zSjcziKUSQx6nNIvif2kahqpF9X5YaMGxAavgmYMb4NaoRrZNYqQ5yjoPdkEp5aQeNw54f
aOq0GifKgc2CFjyrEEjt3bSa0jWh1sXRQey8C2xxE/tFuaf70W1qfuNznNT0mEbZ62M++aLfThlC
NOwc/h1eI70nWTnZ2Vh+1kZszO4OCZ6+RIxenbFgTwczz6fjYCytBoh88MxrzNFSkQ6IF+XAeFbf
91E/fzbNND5jVDmf1XkN2OPXFcpPxZxyCGGn98ti5FlQrH4siaoCZVy8jPfHljxKPEnwWoclAJlx
DAw8k/hoCDj14ddHfdfYpCpyHNteIBFUug548B+PqmhjOOFgeyemEmhuVcTCULaSGuPXx3nXKn47
zhLpQrks0UuZy/f4rlQlZkR3jRf4J8UcjjXVrFmz87H8iG2FBeOfH8zBGM7pRDvhvXcxC55hI6AI
RBBBsHJREGjdoFdbG1H3O6/2z4UsuWr0T6nFEX78ZOOt4KiXzBf1yYLveZl3lN72AKgIDXFx1jiA
LH/90/7meHSfafoKxgqK7JMfz6NwCx7bNLOBSIf+47dXEBkRvDHsHFvOpkHX97vTudx533WmuXZL
jgskMlLfuHjvi/UpCxS+jRZ5pM6prhxjYUOyoPIGzscF8ofUj/eRkfVL98CIeX38+kf/fJO6WMM5
zxhisaSY7350kavKHPHfn7pvwcyGdRwFkZv/H0dh9IL3lvQqdiY/ntqUNOPcJ3zrBLW4ZnyPBcmh
p/qbe/PvfgsbSuSwMFl48N4dRbcWvVOD3+JVZDPryEnXEpX7P79NbHwvuGDZ7bDdfHfGEtqwEbRD
+yR9oG6wibgpEEETLfuWLd2WYz//Zkv38/rFms5qws+C7MZhfzx9oLL9aSA7nQhQXz8L+NGn2ewp
Rbq08LYEvKKD/BYl/uvL9vPKspASALHwa2GFvf+pSNMjBKu2PCUdT7fPHPus1TS66VK5v3HT/81P
5OaA+UQN7rDlf7dYOsyHOVQmT2MdkjScET06N0iuUsUNkyw7uHG5a/7571vmeKjQbDxT703zvQn3
NKRld0o1ofZ5hrshNd1wz0bnt0/6m7f8x0ed6RMzNoW+C4f+T09a6NYuOnwTs0mDsQbDrg0jlCSL
27Kf68siTjGz+hNl8jhQ1w3UWs1lX/X0kZXRKDYXhf0KibT5LMKGhFlAv2l47Sa6TH9zWn5eCLG+
WA64JsR2NGiW5+y7F0oe2UM0GT53OD5Tax35ERnogGJpp9NUlIRIUNb/+kq8B5KxEOJb56ni9Qxn
5yfiXpDSL/F5x50MfDA1HkSL/UM7ju1ntxa8MkHxLvd7HInLqkurj31vY2u0UPPeVo2kyVkF3byE
EAzYViaBQvnXX/DvzgkrJfcKyIdF1/jjOSGlKJxBqdrYpF2KbhPFtwgM69SkVh6taOD+ro3z07On
FzjmkmvIyEExT/zxgBXBAxT903yCyqpeG6yWCBmW6GDe7L8FEP7dwegbMT+H8cnr4N3B3JlwU6Rx
DCsCMpXBknnnZuMunXcGJr8LwvxpmeaXuSAEhGktb7z3rIgsMUSJiXs64cFjY8mAmTuLB5Fd4q+v
2Xs6H0wKlsuleLD5cSgJ3t3IqRVGoy6dgQqiDpvrb5HieJba5MEHbd+clXFPJ0QFyj0PBxDr7Egc
C8zWklc/FqSUh1FCn8AY2CytGzGTKe0QSG4amlYWXS8ssOnS/RiAHM77AcDcdZvjxfkdfujn67PI
aW0aph65ZD+VQlFOqo4DaP30ljs95F1xlpEitQ/M6R9XXRrBLifOQYItoF69uxXawJQtKJP6VJu4
DFz5ls6NimtrwA4/Ixnjt/3D5e313cKoeK0RtLaoP6B+QRV9d5XyObNEVdvqpKtRfdFa9qda+d7j
W0NEOw1dnWpO4f8zMv3NSiff3yIM6IHjaI3uALsVldCCg/hurVOp30bkaZBHJOgkzRBJXI0IbNIz
5so1yl/3kxZJgiWkaERzib+BJ9CqA8Yh7QTcAH3RdGt2GV3EOVn6NTA/lo1Fh3J4RZ6gdawz7Cz7
js+/dlos3nzSAPLLM4IkpnEJhfPGxp/0SGgprzuDl8Ee5IQoT309lcy0dAN4fRhpjTV+Qt8voXGE
frPqA2fjBoNMLmzTSMD2iCS7Geg2XNa6Ra4BCuC6mIQx7zEu4nbp2xxEB45j85y2tJmvG8fuUBio
ujxvE7jbZAeX87AppmpmAz1HJ5JyFjFuanfpqhNhhYurQ7/PjLow+6F4XcxJBc+MgKG07kqRis8D
GQo0xY2Y58VjOkszdIJVcd1P2NC2Dtz/AjYmLcq9V6PCPeg+YVfEvJF/+pYh/lZ8YtOm8+KlS12D
4af8GOYphlO65SQ2JIsZF85iPXrJMXCN8bYc5yy8trIiLc6ToOrbm8ZquCAS1FO9LURWJrfFbPK+
qLtWVDt4qLjsoI6c46QucIOWovk8Nia/YrBie0YukHfqoq7E0ooaUi4zjj/+kJ9uv9oDX/euXEDK
20TG6rznbGKCLDt6cxH49XGny4nD0wehc9XOIY1wN5vII+otn08kitcXn+bByo/VGHfG3QiFCWdT
MvPWIvVD0cIJU6uRV/nQ2+2tiAyiTBJul/Ca/SogbzE5A4oOI1LHvq/Jw9tAWDLWM7JSPOOSJdye
A+6gnKGhXklnQJKgCDUajuFo4O1qR9FHl5jE6Wm5OFjn/Ziyh11JnHn1VYCssr4XuV2nezeyucFw
W2kJLr/m3fBWB9Cz5+6bA8Cih1AX9M0IHYVT4tMIcXFKT8X4FXeVf+3OPQamtxYcZFa+jBWO4l7h
7XiN/DD0t03XADz49lhphJfcoTwzg2PF7ivzR1pvgz2JezGKMDrQ7aU3L1tF37Im0QE6mavZmYWp
zXmVzdIzt+Km+zShHe13Y8QE4dtoBmPBq29bSyERKGo7t3DUaybipRPLzBoSABrJwygIvl+/vf4c
3dFkDOldOee2wzxihVZ5jIlSSMzmLPMCHtOsNJg0pJPixCKFJLMMGU4Q3TR5xRcRJr2TXZnK5jaH
JzO+kFxpGf2iQk7wQRfe2F3YYwrGJY6BYXa1H01f8ONxy8ZuJdXNJEq6wOFEbWzx/A0OqUU2YwAs
eiHtCu4VxTQn4QluLeeJwjxpgxXumqK0VincfGQ6vj9n9OaN1CYwpW7o1k8pTckdHbTZpSURK4If
THOk1UaHvF3E63MH1/I/LppvXpjfzEnRKKL9+t/HpJsv6evw+qMM8tvf/EsFaRNKv2w26SXxBDH2
/GtK6tgfwPprnAJvJhpJyfDnkNTyPmCtkYBQwT068B7ZS/3bRoNsmXcdux3aKv9QCAld/N2r22Pf
hEqT6R90TLom74qFJO7DWKCmOkx6Cp/bmAEbDhGSyFYsycUahkbW7spquk4LOQ/rFPKcSY72kgNa
7uI+ohNMJo949qMug36UJ5rgMXP4MraIvFw+nOQIECZp0F7n7AvAr6Qvbz07+LrlLg/gE06AqLa8
CwBAchKjg08D+C5uhxzkRztfprHdDhhGsKc5pEiqNfO++qR50Ddd4dPmRV2xakPwDpTj9dlYkT2k
M4uaDyfrHkX4sqTUujw6c+QfC6Nub4Hq0K9popfYqYznKM2M+6DKQdpVY443TgbbMuARLN2mvJpH
OhHZ2Nz0WB7oTfAjfX6pCOWNklOy87yEZxKv3SoO8nZvBsnXskapgVKEWKrcnNutDbZlJ6u23FUz
Rw97eaOtEUaz0160BW/CTsob+B73ft9dCJ+XdDjmd2BnEA0NJRbeBPcLFtPlXzI8xtm5cstnnySg
9Sza8ZRMwQvEpqOuChYny7ohl/Olgm7LdKa4G+nqfkzS3NyUVgjOktcFQRVANgEArLkF70fLx5sc
MzHy9fIVqpW2+WimvChXZse8shLDAIGSFDTDvfSxIFn5EUFZvrfyFOwyqbWwZ5Y0xbblvWdmX5u5
vKaanw8+ZIaWYcZroUR9X2IUQUYD9mRNiOV2cGV5nQ72wXdnF4t0W11NfVg/q8S9101U7IuR9oxo
puBc+wluVjpHvEA0vJ/UfUjnEgeRsoYHQhsXMVkBsoihaXYjPb/7wzCrOl87uB1uWplalxkgB1yi
Mhxd5v6o6dir31mG+H/sncdy3Eq2rp8IHTAJN7zlWLQiKZJb0gRBOXgggUzYpz9fkuposXQuFT0/
k61NsVQAEmmW+Q2dW+rV+Ku03r2qdHwgaWp2npcFyDoH6EKhYcTpZI3bsZ6hnxO4SIIW6QCZNDz3
AljuRkdj0N64zjxcpinaRgcwhv5jSFR6KerAhpqhx51a8LeBdunm9AXLtj04kMT6jQfg63Ja8PU+
Rw/A3/h+oRc8a/zVOov6tk1+LnE4XeMH5UF+bUS5r8Lc65GVx86zLpyPL9vX/wFi/rLRQwc2irD/
/53+KSclaPLn3wHvv/7Rf7Z6uPN8jwFDG4MKdu1/e3Z4/0Ktm4wMdqSPEq6h5P1nrzeoC8e2gahQ
u7Y5IP691wf/4ttI4MKAJMd1g+C/AcSA+jrZ66nQ0EIJ+UruAuT7SZpmJinY09Q5RtHSVEbuJtri
/ItFTrN0Vzkq2xhMf1mayCdbiNLs0R7wIKPo0F7mWTrc4GwJ6qIfsbcNEycBeuFHt9mSyktq39VD
25h0inIIChaajSSZIwxHu2ebFdPnu54BflS91Ty94EJkPRErjq7Vf0eIGDBaBk8KWrv/3NgdwfTs
0uBG94YPmcbJkw5a60c5I4sDRLOef5hGUVhc5EpMN1kb7vta0bSdi0uCNhmdBWPSPKDak6JahayO
uBk02fLOzTAuxqNMQpLOmnGPMi/9FpBnG8UOIXZU+ecbp59hZZVZ9KUq8bW9VOjJMywwUY4OSdBV
IZHsHcqgy4wCSLtPMBDwD04HTjNR5VdRr81lajrUfrSKnY8wyqe+UM3edxKxs4gI4LZ709NL4lm3
vpOeCzXkZ4D15W1iVAJgMNGVsefR+qwV9siDmtG3smnallDUBRjesQufpMoRYwgDZBb2qKpRbUP8
BcHD5KUvDhhRux869Ce6g8VO9tB3RNCDFBD7wKRCgDU1E0IT5+G1Hf7anH4BE0D4J29b3Ml5eK3t
VAg5GS2WF4OoVjs3lC+J4EOtyG89Sc8FhaqRgxY5aUpbtO4Jq1+KHE5fsd2//O9rlplI4IGbDvo7
ReIXjIzvLSWAa9PvcuOVNIAkLXkqUCShbzNQp9YI/NBTyRB13KWzHz+94kwaTYnBGSxi5j4CW8/U
BF/kIuWQbmrTa5oAJ5AYaYSyvEz7z8gZwH0XOsLLtZ8VzmPNwj2/lKrB6pvEQaw8EOcM39P1wI+0
SemoaC7cwEQKQAacFtTTsJci1X/J4zEQBcDiL3jF7KI5rMQuCluSrWSsDNBCJ3Z6rqWp9adtob8X
RYv8EAQ7+JWz+dqsBfF5VhUFaXRL91yNm+CliSQiQ/GbA/Pw0aoBWKwvII9+mvmbl1z7RX5nnjOy
15dae5AO1lagHoQw2+Dat5hvBVcvV6TZTFo7GkmKqXKYm93oMr4vMImpL8miCEXJCMXkkhf1vSOe
7WUh2xKgvi8D05HsQGCNG8QQQITkhS/u0oKeQon/enuee3mvcOsdqDajiMb3px5ubGdLjahYllTB
P0IXi/X0cpdRtQ7pkayLAISyDjfry4CSi+V6CLr0FbWOqlQe/lTBRNGkrEfSdTT0KS9SIDDAMts0
2aICrbUbvcQghwLVIs7Q8nO85NRZozglVaVCmJ+VLZLj8BMQ83itBIQFrQIBlGY5oHRe/VxBawSb
IrC4FqbJENBS34rqs3agRHIZIssJxkaWM8Fwqaedjt31qNZgusdyCzBQgeqSx0zzsLkdEGkjsIAm
Sm2Bokw0bFvpQ/L1XasbN8pV8X6om9TbLiT9N/C3kXiNl/ipY9fOCDtC5x4ZLL1uyPXkZ02vNjnA
j51RYou9s2KK6sNKurC1x9SHb6jVt8KizbtBzDx+quJq/hgFFiUPt2diu/3U8zAMwBW61hZPh26H
t1lbuqFbDVvU22HdTD7OkI2QhyBgHSc68N86CRlg7+Ar7QGoQmV+g6EblMIUHS6K5aaObRqsfYgw
YDAQdXLBevowYV+3F2NK/AxXGx2iLoEAU/dCnntYfpy1VZRl254T465xZHNfja1x6iuNqkRYZu5j
3K7hwZr65YcIa+8i6RFRLMbI+V754foUpeTfB7q5xVXXB/kPr5unh8H3l3Nj6LNHmhO0S2499oXV
P2WuUKDgS42QZhwB93NIplEpqa6cGSfaKp6bg01NB/the/0B8q9kBUyVuoTKBC9zLMJFbOo18T4v
ZaEuNQxwqA9u6JwPa19e11D/d3iPo4aYzNol6UlWygxpR+mur39AZcrEfkV0vwKy0S0XjZ6jm2qy
kLKiCru3fQdx6TIalXNVlezmd/ilZ+dY6J7pMZgP6+gRMHalvJ4G7BtKa0hum7FnN1nCTZNbcrh3
muaTl06wRHSsVuS4BjQSZdnY7mMCmO4JXnr/EQ3R28wfu3vgYelmSpVzn1Az/tiEuCxWA/WCDx3w
2SONVrm308z+lIKauxRJ9LBCpPhnUGh0trPf9jTuKYuzPiRU55FsjYU/HWcJrWmQ7q1ScJoCAC8A
1u3MvpraFZf6BHbUncqMIiUt5X1V9GjEFV4/QxrWuGjBpyctQUd8wkN4ritg74NfIPk0DPUR0W2A
8JYjKqpuXbuNkAR9cJHh/ZzT66CchoDxh6EQAzaE+IaPuG8qU/37MnO8X044Kt9o1/5CPbO7lmpd
9AYZCBls0Q7VVwq6xG4EufARLWtxucyFc1c6gf4JC73/slDN6p5nbVfjXR70SXqp+5Won0QMv4X+
k7usyV2WOcmuDEoqyGAyr5Ay8raVIqQJg/5iUJ71ATIQhAnXS41sVv2jwsX3qlvzAmnOxb0rcj1+
jvIA2T/0gm5jGfsfkGVMw02JynSHCFqIUY+VlNd20rnNLhts6w6mu78LxTDtGa5wM0JTu5Dogn9B
oV1s/VY+JoO0L7D2fNIcifuMOt1OFfZnx03x+i3UlbX44tM0pR7abuVCJTJRDnauWXapUpF+8KJ2
uB7C/hgNCDqVoYuble0g7ABcbBZXU6YFTxjBksoEDOJUuoPm8LNusMd2z+w8u6qRiD+6lfNPUohw
k1YArXuQrjgaIh0UwH7bQalmHrhS7LM5iDkp4mTF6BXkYhNwhB9MOWWmLi+9uwilpNsIfMXHtheo
s/XN2PI8md6W63ywQj1etz3aQnJIHwO7A+yN3u/O8WYEelB2Q5qgrj/mRTs2ZGpFBY7MyXcz0qRq
L23DP9eBjyqqyrLbeu495Dft5cHu+/FyUZ4Rl+AfjmjBXrMDjcccf3n8Pev4ztP2eCaxZ+dHV8hL
r167+8yvq3G7NGraY4qJbFM2tc7FAGMdkd3A3vVJcI62QXTVlunyaCsUjjZ+PTyhuPgJQYJk6/sO
zgkp5KjHUcbdJlQzGXOnvItA1vNxtlMXzassOgRDwHtAmWAK8Ka243UbhUPQI8OcoYgS1NjGyRka
nwDT015WWQxQneLjmYS09yRjHnyUc/8xKdrwgC5aUoA1dKZjVMCvg8dYQhgCrAJZ+z5LAqBtfZEJ
VFZTWPFiER6etMtwOfeiPUyui5ox/2a+DvFqjvDE9MfvRYedXFRl0z4vAyxvs1hX32QYdkfTNNhX
JrSStYICMi4UmwXQxC10mWCfW53c46yNF+YQDdeTdNwd0pR6CzkO3U8QMJdlUY83q4qk98j5Vl6D
NfSoStX4od8WOqfLV/rt/VDPaXBfxZYHnhyk92bUBWFBM4mvpePa6SEOmoYFZBMLlvSHPqQcsulY
zVeQUdR+Gcp43hYUA+4UYcC1W0nJzrt46aewHjGFWalSbxIRYxvvtPcrHjdyU6fZgTbicuUr37/p
mqxDNLvrLOpU/nDhtZW+nJ0OedMmR6/U1+ohm+qLbuouZbTOuy52O5g9LSb27JZncBb6C0xDkrM+
jZ4I1ND/U5jthr24K1CgpJQ8liW4XFx+qgua21SF83hd0VmhIVRs26ppi03tBivOEbb8Opd1BTMt
dqsR9Qoq0QB4GRAvWa9KXK7rbwse2bcWTs0frAw5zX0qc3/4Gmn5IIelKUPkHQaRuGcIeGNzlszB
WZd54X3rVCCkqzm7bKouTMAF2896iuX17BPI5RFz4byccnQE1mKBNkkTJLyPXXxu/slr/q+fsHVr
klvgqPRn8mrTo8Lry+mfNcN7UKAAmoa3ABm7W06/c11zgk5/wS6cQAMALqDX4sXgWgH6CXHKB0/j
aVjclLg27HtxPnlkon6euQ/rEqIP2zt/Ra2cdIO5oPDoabtgNGxBqHCClaGKutDDVy2IlT6+0uhK
fwYz6j+jaEGF322Hb1kFR+QmHaOB/mMfeAlSII6V1deFXwB1fgHrBR3Wwh/qfnRuaitY5UXvOgD3
Mx3vKTARAIq1SQjbaF9+t1Pbi0nohV4/uoFFi6Kby/6YDyDMtSz859YfJ/1RQepRh1U7zqQQ2wXe
8AWeoSxhPs4kbCkdGGL9lFykNFj0OvTk56lakJ3L1uYnvSKKanFKRK87xecDF8aIXYt5hsY3h5bZ
O20SLMdK7laLztEhpmuD4otpyi58sEc/Q9Jt62m5zXsFou/zSy5cB51z81v55n9h2Zhqx+9Na9Aq
oEGo1IACAzp3CskqiZCTQNntEVdwMjo/L6heDE5Fuvb+hU674y8XMl5moJSo2J/Orqgng+sqLlTR
5XqmOAFTQr80mFh7AENQDDQCjTNJyAta/7+9egTQDS81avxAc07J+RJKRQhHvD32hXQfggmb47zL
F+JH4LLtbHHVQIckAdZkAO7vX9wxRPm3gwz5yrUBoTkhALTTZ0dVzkpaRB2P6Kjw7eOU0pYNy859
aApF2ox5EQ8/ogELNVcSo9o9ynh4KaRhdUwFncaXG/q/8uZfypsOqIzfXt0fdL//Vz2r8k1t8/Vf
/CptAltB2A00Ds58ns0GyRx/LW1ir/Evwx2zQRcCN3vpb/2qbIbOv1DH5uOsLZxDX3QhflU2fX4F
ZJXfktICOMOo+ITa9x7Vz7Tkfptl5nYcyjrMFYfZZtM64/e/QUAiyK01IoTiRwYCsfhZmbzN3k0T
SbfeaY2+1FNhZDAOavGqGmOIxfe/AYORzZXTItbuHqRl1BNLeGUtSoZxgiYijI/S0Lbs2iqWLUls
sAbo+swpfXrSM4Sst141LLA48gK9zg+Im8kQVwFbwmfJNOrJJDxwQ6KdgNgLImAdbD868xQ2Uj7N
2sKPMfSmlhMlh2YslMy3xKEJZL/fXuTt62J7Q4Q0Lbz/rEGQmKx710E1wwF4avBab0enVYHTarX6
P6Saxhh93jTMoGf0AsbTNTrMMZecHYSzfnboPC4PAlwht+ZmA2QEuBpTOj++f0vuH7eEAAv6gUC0
8QfF5OnklkxFg35Nn35nu/XLaynytLxYxdCp/CyzghwJgTrMsRFAvExGw6YsZkkAUtjo5T23s1qQ
XQ8HZCwuqEhCEt/jarMOu7UCjaH2GsTG+pT1QWLN+2Atu+BmXUuHj6FFroj37VQNeHa8/1BvzxOc
WBlkCK/gsIFfBX84ZSJiOecWfbYfNhTN4KNPmt7eQw9r19v3L0RD4Pf3yYXQ9zP+n2QDDN4pvmup
6g7N4zn5DvvVdby9hIImYMDbrPDZCwvxAdUnn24RMUZl6S0qpuF4X+Z+8zebrrdhjHlk4iZwX/S4
4NlyxL2dWdDOFzuei+D7qDjlbnxAMxqT3tqCe3BBAQ53j/92kGmIoMHhUwizQ+OX9PaKFojNsK1C
71s1IE6w7LpFWmO5GaMVfPVfrvU2KjRPx8YlaJkz4YkOQ/fttVzUoEtCYPf77KQqFz9co+manScS
cb8LCgRmiKslMMDq91/wHzMJnLbhTRufO5r8p4em11eqxwFNfZttlCQxgQmraLxPXCtndN+/1ImO
pnlIwl4OaNAEzCj0Pt8+ZNGiYII4W/1dVcKvw2MOrfmxcjV71FaHaZLKD3O8JjZ957xvAnvvj1m5
PhUqlHTI64oNkUyR7DW+KwoQRGKbgQOurkq8HaLliE+lgJ/3/k3/8WKMuWgM8I+3YzuA/97esxOX
kTu7dvOtAWbHXfQQsYqfo7NY/qe2rYPW2+El3Oq/GYmeQJwZLN/AJYhicBYXtItOLpxYmA7I3re+
4hXjuOuWbh/ufNswkllvbx0IuqqCEy3K8HnJKgrnu67ve6R7agv+1QPK8lNPcz+aV/01bfCqOHhN
4C6XPuaFoAz+MkrR6fLkBkPc81gmsWlHnr5bP51kXw99+zWLcoyaN0VEZflWBXPPpFoXO13Gs5gO
DnQvL8lZTaoRgsOgwTKLzTIuRbp8YwJCPyVQZmQ4/kS50jh08H/6+boBi0Syu0DZToNPuPeiMU6n
nEI5ghQV7SFv01AF4xhuMDbhjWR1YrZoi4oLF3QXOJd36A/r+TPWQoQQG9SqE8bCLQqPTd5e86Ar
Dq7ofNZ3h4LhfCsDUWCONQ1O7mw8nagVkFoS+5+avGFq9mtbcI+OLGISXKcZnE+lamXR7AeqT+vT
CtZqfBj7LhjvVcHfTJusocqMqwZAON4ZGIGJS9dgj0uUeiDGs9CTiO/wgE1Cnk4PS9YEjb9RU+Hy
ycDJEz6Sg3St0VYHe6vvNGAvDrMFfCBbsKLgkS77AkLU+GDlU8zHV28yV7PwbgxuvLjMu88dYL0R
0MTY5deVgBVyNjlqbi4ziNHDxTAPM3NpjoinF+Ot5CyXVJAzDksbDCx/dFHistqwhdDK3baikWV5
/PUAwAooEWAeZcdGEBNbYgbUtxumn5pTs4lVdWhb9R6MDS2EfR7KBScLJUvYuL++o5MdyH4vx3kl
2zLl2mkGDrj6jMHg5QuXnmXG5ohQJc+Uvo6qKMuJkfPBnfCBadJZeUHuMZDlO1lsruhZIVHbIpOA
YZGYzfB4bPRmurSx5tTySvQD1L5IgqK+bzSw4vBQeLSOgo1E7J81NTZxzKxJ3b7inQGu4QvhKDhJ
eNCpBqJ7YYk5X7519Twyhu2M0hBVBjZGJ/kYVaCtit0aDlDizil4jXTGkFo0sVthlJOK3UIf2jxE
EUPYvO68ZGzSPVgi895Dd2QX2PerN/IwrZuY+dt7neAnnIo6b7yIFZXaAmBuK1gKQ+Gh08ib1yFn
F8VRzS0tPD1/OQ2FuReqfJ4IoIiGLMEl6kpmCjp1gTiOQfTC1q/zyMRt2B+V+Y1Cnc3/RHnGcN1i
bwm5rUKgQouczFgzgsOMemWyWWlN8k0VIaA4FnqGLX9AFMtMURNajw8yavhvhzoPCzgskGG6IXRc
iTIAs7DOF/gMZvPIaMY9F53XmyUtYvOlvQ3GB5cIRdzYbNBV8MaHMC9dRoH+vBE2H2ck7OtrjDGg
aOw75ES5v5VYzMxqL897vcOoaHX84xxVtBnhdT7gGpjH4w4EW2h2pqzKEHUObOuAuBIYrYMG/CTw
EM4M9DYdMTK69ZdlZvpHCuC42Mc19YmGQGFqA6x4qJmhmmnrqrOx+Sy8/EMLLjWBvVsM5g3D1Fps
54AJrBqt81zZ+Bxs5r6D4YByG3YE02WJmTb3mFiKd0P7BCbZc6McvCRAxRVL2n6k2ZiI5qZVQETR
o7DBp1d7NmK2m72merJ021QObRxTbwgi5IThzejsmHjFYBS1opJtNvi2ThhhZGazXXjmuJhpGmeb
PpuzLL0q22xwwhuNSp2ZPHlhtpRQAySSh3JBdgtsAgaqzCHczJBEvmzXduV3nTsOcJOQxmWrVB2u
a6DbcEmg2zrDrhi6GxjfLltu0XQDb6lxSO+zPaCzie+KO9vsggODz8zFESDR48HWcuKTpDAdv9Mo
X7MvlTZ4qbuYoisTKaN0z/YkBY4r06XOLHaHkVFkLTiuVkyoseu9pT3n7XeLfxmhzCCOUQUzOb0E
8DxwaeFUM/fPdslxNC4y5JSvEx/s8z5Cp4NB0HromI5z4Oe02MOoX9gfliizxIfZXnpUytiifHGU
nW54JGDYLSpatWtCLNuayuVbHeHGdf0rD2HXN4MzAdBr4zNI1BEUihTVB4qfQ4GPndyABE2RXIIZ
uRc2/P2PSTfz8HnL4b8g7zaF3HFYTOjUHto6C1nYxbASTh8jCvOM4K9pXeeT+d0iWjDj2xUaP3cO
3sVs9woRsPXJQWifMfbC3tRLiURTm/VppTkrV0QJ4subKXNoGLk52+5OxWWvrU24OksAI3+iFWjX
c/WA6io2YZu+73IcvRoUQg5BOw7ym6w5Yy77tLbENfDGEPmzRubdl5w9d8XfoGmr7wKSQH9ft0Hd
P0+rU00f1tiq7A39Yei80vMnidMJjoU+oEDhgWk5gItB07bvsgT/haC2a+fKqzhWgczo0dl2vKOe
TR7E+YoVBR1OMePnUY4mpF/7aak2IkRwOt5IBCD1Z6pMg/gYVHoRKDV3An2HDXz8BaMnGfP82Ogt
SarPdcZJViEXUE3riodTtdr9IQG/2l7OLI6Bild5PcGRlocxDlPa4ARo60NaAA/i4KMedqGWZYg2
HhgaZ7vA7GnxNEm1incWViXF1nBxEVhGYfEIZEjv8P2aVijoDW7gzgQ4FOW42QGUrcNqzbdZ4vnW
rSzbWjyir45pyJktw0V2+7i15/lh1rOnkW/TjXUvLAGXRDfMarDgQdA/rug30AWudBCiPRzNfrqi
UDCGMtjFuC2UZ0muYVusLYqMiNfR43ezbYiGcRd9deoiar5n6CmPM91KvXQ/EAH2cKIaQtmGG9dT
vsaRJ2k6P9oNpe0jZ57UcHBvYie0yvJsDCRhbfYjo1eg0TUDP48m3I7+xbIi/eVpz0pvepeHKW5/
Rd82/liBcz+ldQusY8Lvj2NJ1h4+No94sEspdjKZ+gTOhQ1gtkTT2sjcQCmbWDA9iEjmf2MBmkJU
0JtHc6zEbCQs7g7FRs5aDnCWQyYCs8PVoKXZSnKw9E5yKJYK/xjzYHKKLpG/tghJsWYaOXr8rC44
ZXTjY4Z3toQh33kY/NZEf0gqmswhBA7N3S5irKv4bOjqPPgEXgLiyhlo/rBE/8/S1Brk0Plsk75S
RPZRCZ/MPROuTxQ82cRu1jZeJsleViCGyqaXWFMycYbXyrf3o4OPnXeMhVsREjWAvNlT6qGm+Lkh
LgHYQiuw7s2GWFcuZ/SEzAShCRopmgGSDe7M1Tbqppk77dMs5NoIq4Tt+nEUPuJU2zaJZ74MGQvQ
SRtFA5/7R3LU7JMwhSo+4hZOzB01iVRO/0xfzsSrMailFYDe0Adfp6lr8Btxi7BBqq8YORa1lCaW
amRoQha6emaMdNsE2vk5WGop4x3oohG2EechdYNNKEEBrohy9D7Dzx6+mBDppdwTqNqcUr9OMOG0
jCNah6ZiEcSTuXvHSywGUiLVHbdnS16TdFQDHSrg4Jwr3MGgrIzp8++RwMQP95NBgnmjPtRkfGNb
6wDFzBIt9QhUo1WZqZjbxAH3fj0n/icUWKg9vb5GDkzHeSL9G/QD2iMzT+wVDe5jx0GhE9TfGDmg
Kbtdp8JO4s8jvi8FunkySOvpHIHeYHxYQ9hqwMNXaYpPfQ8OLTuXdmOCClsXOSH45C4mkY+CjslS
U69z5m0+2X2od6J0iVJSNzHR/NginOcfbZmqMbpddea2OUjo0AjeLCtdZbX3PByOOyA0BJko/gmz
RGC3m4JXQ98NRBb+EwRqDmKXn/LOMRPMS7CGcM86N6yIs9PX0zUbx5RDc4B0w4LyPEkUGICaJ97U
ENKWbQJAjcjaZgSKn2BdGn7g782niUr69XaqopDj0sm4L3ebZaEJDTGPSE0w70lzt6/Lo9Q+76XC
wYaX2is2vvrKm70x/TJGUwqHB0GbEs+fumMu4Me5EBMUB9ELM3erxo2b6xrYy6h3aaUih8YqPX6P
oHZqcSHeDtZYc61m7XkE2+DuKFY4JrSOgRuN92kY5/3z2AOXQeayHKRmc1mwD7oSk4OF6QbfVOZZ
bbsmCSwwy+BrnNm8ECViwksST96zXvx1ufRofy+X0D6WeTybXa8rn8fMmRkUrLZM5KNSeyTWUG3U
87Q5hDcCg18ZMfTvmMBgxh2b7KtJO4+fUnIWbPosy5q/4XnVrXBeR9veehkmadEOfHyqrGMERWN4
CNbKA+9nTQ7jj7+0SboxVzJRWD87JslH2ckE8qnE/+IhUUnKW9M1Bd12N0fWGm/zfvQbYpTYb9cn
Rt3suFCdyHnPuxBnR2XyB6ZTgHsRX4Tuv9kqJXtycJShP2tMKsKZqX90ECElVSkj4qjXpdeMlQmt
KqsGEwrzua1Ut9PjCCQSiMtk6kdW4i1mSqI3MTUfbPqETceA4JSQseNbmoHENMQscbLlVF4HQSkI
XpepSBHxa+bhLsCwVp1Hw+xUxwhXW9VzsFmI1pEE6pGtM8Btja+JBfbE8VnRNSYSRTeLXRxY6kvW
iIpaySrtitFhkyLgH4ItGnzszntYYiYLfE0sqmQ1N92uM+LBW1bZQktLRysZrxgjrPpAT+Y2s3/K
moZXmjuDufWhATRc7xHkSbTe4y4nyutQUhzhg+vCjAKcZTYszWu0UI8q8Q1pwIDmaqUzkHlN+ewh
1ckXLq87RzwrE+ji/WFm5ftVo/+lZkS/EI0dGjoY/5wWWHHowuwkrqavc6JNnjlmVpX5OwsSRxVv
1NDzvH+55Gm5kzJVRHpKJxaGItLsJ3XWRTZNZOtAf/UD2C4/q9epUcEW4uh6/+n+vFTogKQHf0/D
yOi2vK0cuvhkrCPVia+5AFxI5BkID0mMmc2avev9a53IRQjU0GPK1Aj/oYoQ/NmVUrajqqkqva+z
VyOVdjlkxnsPdLPIWIb4uDmchWvQsmkMjfAVRZSx6qJqK7VL3k0VwnQ2YlJes/e87sy/eh9G1cqE
SKGvOBPCoJv46f3b/2OoQHDbBLZw/EnH3VNO99zDL0qnEMnF3Jm5Dw4okxZyuJJCvX+pP+acR2E4
phVEJwgrp9N6N2EUWnsEUM9Am7xhOSZLVExPzgq8HBuIJJ3+OuVOWyiIHzlh4KKuSTfBdd2TedAD
qYpS6vfPwOHNHqVnFtvtkLOz36cu6L9ll8TE+wQTCz//qADk9B/Y7bBJff/ZT4eZrimoLoq0tEl9
xzmdkRPA0BGvTe8LNQlSxyXLqFJFDczA7C8v9HSUcau2eVrEB7gaxbGT4nVJYBh5TuF8AVEaApuS
lTmg8oJM7YhQs4ka33+0t4IwNE0QC3rFPPh0+CgfvV1sAN1WNpOl/4IPpakn98Ad2ObYFBfea9J3
1exAB0uXLN6GpZ9xMr5/A+KPwQ2YxAbcAxAZwRbvdGcRaVY5Mmy+dJm9pM2eXtZa7ql6ZHFx9hq2
jH1mQmOAImb//lUUt3wc1719jcoz5wLSEWZw6sI3JR5K/wuruBWxR7awVlHDkaDKqY3ULvK0FU04
OpWa3TqcfHNYovKO7A4oV5uFv/HYnYhFdIht+zdn6mcEkuEPNAV68tjxadA1YxdB3y8tE1upUZmw
y+rdkCxG5Z05zgOZE9uECmgUZ7HsJbcVvhboFaE9u2ZZuiZoKiL9EvG5eL5Iw5ss2ElshR885bG0
6KlMuuOMUs5l1pSUZd8f/j8mXCgQOw98XDsA7v8xtQcyi8yy1+UzfDuPmDWV2qRAuKiaCOBXyfr9
S5p1+1urOzRbbfzSo4nAAoDveTvlaJQtAI+i6XOcBqbGiOtZgLoC4l2ldWMrmzvYiCoeSKJmJzFB
oVXV5m7ev43TJ8dbBLANIgQQRVhzL+3v3/AIDcCsiXeZfS5byp8XmDTq+tEtJ7e/cpX+r3BMAkYX
uHyPSlHgIYQkTrFkEGHTPJNKfRmB7a9PfhGaaVEU0kRW7z+Xe7Kk+fYoREHHDsIX7Rf7pFuYTrNd
Vc3oPuKcaUe7hPKlTg8pZVQy3byYOB02NLxr/ggp2DAvZ9+LnwiF/T7aSMq6lGBIeUz/XqLFSxzq
rMIE6nlKhoLaHqsia4vMlLVmy5QBIohfLMIxCkyZuKzpjjwg5QlrEzFOn7MIxqXpFDljbfZrEoJy
7s4tfBSW6tC0diqu3x+Ek02FMQDH5NmsU8b+z46p76c6roNhfkQyxJzMSUurAgHOqSVzfv9SL059
v81n807ZvAIAFwHHIuomb+fz1IKJlI5IHiLRvlxrgClzU47wGjia2OrZgl577xUgHUahmRtTJf31
Uz8OpkJgTTaD64vQ1DPJBSU7nVurhIqCVSJfsV4plir257msywk+9kDCtAeTSXqcr2xq4+FX449u
kWkiWVXhsnbWCHbzeBjb2rzw1S+4CtQEwuHwtTQxInlAYcbyM/MmC4eoZdqEIxt/u9N9bgrLv1po
rEjmbkHPg3MvSahyoA/iIArb/uW8jd6+vjA0HEzXNjxLfHnsP4SSOp5gjLCM/FaNXvip6BvfPbi0
R48BzGhBjT/TB4Bn8eUSYSOyk2jKHmt4V09jmkOzMi6nNE1TD5OIJVKbINPdY0L+qm6rWY3ZNotG
95jHxR1uG/a3EY8BuQl69KK39HKCD+B5URG2c3XNiZQhNlNnODhYsCL+Wekjj5BeAM1tZAWEdEfV
sHyyVgtatQZgO21V3N8KTqXyIBA4ug6XftxpuXR7euLVU0YP/6KqXLoEhdSU81qUZoqtdqovoCZ8
WA4ptKkBFWh0t2QfPricz88yw/14g/p2RgkjVerMLRqok6E3POXwoMFB2RamvMBT5edyiNV3FG76
j4FQirAoGY7FPBQH2gSL3Db0i6BJTXEOsl7U4wUQ5D1YYDRlo6wo/hmiIKBqngzlDvpR+7AWAyUx
Aa6Vap8ltsgT3Am92F/dRasv6NqKR6zGYF/NQX1Zhirfi3zJ/6Js+HazZkLQVibI9QkVhEugcLKn
tZR/ws5Pm++8LzywXWTd90HVwhsNEFB6fH9Fvz2gXi8WApQzxzwx3GlEAt6T0K6Pm+9Qv2owQrON
TAv1VVD85fUovIH8L23rO1qEYfmXeOyPmf/ymGB1aNmwiZ/CJgZfxbiN9vX3rmlIXL0KTtsB5SaA
b+8/5Ms3/WfbenlK4boADzBp5UA+TSJnty7dEazMd3QoWTOea4yWWxIeuBdZFd436GLe53i/yY1d
+bHceaPMK/R2/WA3VxrYF2C94EMf9PFFY3XhI+etIk4aKv1U1wQvrm5quXG1I+7ssWh+1oMXXTWU
Z+9Gd3H/iQvyVNyvHPxHcf3+4NUx8xhfk4DqTUkvDk8LCmt9vHwv2lTTShj6g5P69rM9a2+Llpr3
l1jIMbPozZCYMIAwiHGBSOmehgSYqqhZRMv6XQxm8LPcy86wjaqO8zo/N87/sHcmy3EjWRb9lbbe
Iw3zsOgNEDODQTJIUaQ2MEmUMDpmwOH4+j6gsrpSyq5Mq31tsrssk2QE4HA8f+/ec4Py1dKCeTMC
ICvDttPcg41/pdr89Z1x/vQxvFWsuepBQITxGv/lhQJlXzA+SL03WHtlQTsN5/PsQ4GAjVouA5Yo
fCaeGOYRgHsjmPbU4lDTt7qdGpf0ldJLtLuF8MSDtSgaZ10cfBKESzpRV2i3maq8s7JI6rOE9UQP
tLyrNW5a6DIYU9EyzIxd8rqH5NwEqwmAw/cO4vp35ebZxfIa3Jp0ig9ZUjd3whnKYVPHKwyoTMcP
umMWD1oFVjB0Z0PuLHOAUkKOavIkywDQSNrqfAHoRAFmj4QRAEbPnEEI78RH29H8c5Yq+6NBVxuP
TVE4898s+/Xa/XSLubaw/qhBXU6z3q/QRfLJGK/h6HxrM9u5aK2VPzeZpdSGqBf9YsjVEfTXt/MX
eTUPGkyBVXWLHslCgverht3QzbITvDq/5U1un2ibkYcej0q7oVGZ7xhEDOz0TtK9NZZePmfJPJwz
8CwP2hRYu7/+LO+kmJ+/PqUm26fpm5BujF/FgJ0UTu8nVfUtmRkwcG4nR54MzXTatEI5YaubBR0O
UWPoHxx6hZs8dZ1Dihx2Q58kCMhN0DA/dLXrvWRDOa2tX1roldant4Wb9YfWwpvvjmlyTBwvsUNo
+6YMgcuZgDHAwI9hh18g8sXiNHuNy7LLi0G7hQ5KXiutDFywfarAzkteZ7kDfibBzobpGm7cWTDm
paK0xJSEZVtWSEpkzgyXoeezM3E0pRbpHwdzro6pKK0u7DzkMqxExkWRS9fv3gqyipErirqZiSZz
pQFQfxIRtdrcyoYwubDO8L4TL2bWxhFxiuz2JG2ZH0lTy15G7HHf7cyEwd5POUyov747f95/WCkB
ojmka7iH/tTXs0wmocUsi2++S3+AXIcg/4LKQzE15JZxpvLeln6EIVNpXxT8qAr16ER64N98jJ+V
2u8LFgsEZbO1oqfxQ/xc0KKU6kW/eOU38nfVuHm/IYD60vKckam005cpeALcMu4UiLVtE8TzK9RV
AibSfvndC/BTYsxPwuj/54EljZzeMlsHWstfibWLGOVUk1zwLfF097F1jf5qlpq28Wjs3vBeHC9w
SodTY1fiWM6WgdXM40XmlQNQMnKwESTDdztn2mh9RznfOqFPmMXj31yyP5UMnove1eERRzPNofKX
SwY2WomgtcdvdL3b5AOVhdOTVW2rcOz16WJCDWOm1C+uv/E7p/6eApAowiU2ifXCl94/O0GZnHVP
Fh9MPJRMSHgL7Lq8K7ncSe5Fdsu498eN/o/P4kk13/7nvz+/CdLZsp5Dytfhj0SYdVrHmv/XGBmY
fEP6X9Fnwsuz6ifDxe8/+k+YDGUC52yUuR7ol/Xo98Nxofn2b6ue30afQD4lK5gV8Q+YjPsb0Gyw
7iiIWQgrMeb/YDLWb/ynUL5MTEA6Nq5/K0EV6etPbzskpZQyFqpo9LBISxF0//wke5yyBULl/ICJ
HAsPB5AUniDp4XJjTl2A0Glq9JrDg5cSW2Gi0joSYR4gh2KfqSJTukgWrGUWxRYLRtIetLKmHxY2
JNWQsp5aPffA8c9qRaE0K3OEKDX7CBLBWNEkeftKyL11RAXJC0XmjArDopwJ01wC/0w0UP1a4RF9
bfSFeRraJIouMhf9M9oM+3P17pkLhFahcwEhucYM+83eRODdbftitcf9ID0WeabuzXYInkdaXCQM
NSt5AsnSfH0nkQia49cOVuYxLlaop9XMHvxFbOr1qSb8xD+BTu3ferblpxL8AkmJa5yTUb1Hl4C7
uVfsLDAuRtLbELHY2LFMMwFQa1jGk85g7bO30iBr6qiDNaXWh2WFTlRW3R0wKKOucEVvMDGmQxk2
6LWff8TDkJHTrCCTnPNcEyz9W96tUI4fkSd9CbEibqnMZ6vjP8NmRVemdpzPiuD0hgxFPoBjyBUZ
UPLXdIsIpDxOCf0cwVQglQhmvrW9gnX9Agdgmet896B04IOMUrcwg2eC3BcvvcAOy88+5MqwQ7t7
m8fZdERPVRyJheJnfuDyMTOszBYyX9wN65or/OOG4sUDi5pkcF7Mcb3D9FLR/+pL37+40LXns2xi
4LIzFE+xwVBdZA+aMPkKtcr5LQ3TKzghfQlPCHglLj8JDA0G2TtDUxK440SeRvDTvoULOh2aNUrw
Y4eoxNphItJqioDle8p5FWMaEtNnpCXXYemdHdnfrg3GJ4ufF7PPHzxYAnaIQg25giFwt9ksQE7s
66oVLPRitsd4pxpOI+vWzD+9NOazpSvOZtAtwrHew6QwtLMaGGNyZwNr8Kzte4IUkzN8cwSMUK4g
B2DxaSZ6x3gyefQ82QxvtD0AsCLFI6+GwbXceMHMDa4bCrbfaShF3lSQKHKkxlERlDB7JpaoGxo8
lue6CRj2e3lsHbV8AtmjQCkQjbqMgGpEEc9XKH0UzpUUrJjYGOGtzjZ/smL8maD1Zp2oAITPuN4i
ekbWUThj8+obABCiodXRlnAu3no2DHg1TcG2sY3mFaNy/Py+hDON8CRVwHGp14c9Xxdp7E7zVVoj
l+SdzPzOthaLCcU4hfGJShMwFBMALuTKzLSipvRZMKOnY3qvmKD+eCQQdtLhz2gNQxwCtNTqbByZ
kbU/WNCtg/ptg6XeeLJlHT9ruT5pYQNlALxbm4ioJGOsRI8HqXkhHHbPQFROxK8Kvg7aTlSiaw5X
q6/BbL5ODUMdyUPeoxVJtvEKJZowVOwV/Fo8uah9yGqpAxgZZXBe2tUAObwHU+B8xVhbamDmGWL3
qXWfvzOCta5X7KckZ2108NYH1+l0sNU5LmVS7jaWTLUunJkYZKE1d/jEl16NTA55KIBTdIIPtFjs
WMKsZXpV/dzcvqN7MgUTx1I8y2hp7aNfFZCkBFqRLHwHCxUFSQH5QEoScnHjaUBsyRUU9nxtWOhZ
aKZF+1pApzgEpLfuYxQqTx5w0otbrOgjWj7d8tgDxLYP88gWaS184bkoWFFaYHKjSlMznmJ9WRr8
NKgJtlYlwC1hEcj2OdL//WgzGo8mCbEbp8nqlSWyYWvA2LdwJNsscDDP3Naux1mrEy1CNlRlGE9k
0xhPObIODl+doLAXes16MXqs0e/BKvSk4AOJ1VWcrfFZgmE6emPRELs0BevK8QzkMScbuRi8WlIp
3+DoEBaROqzulQ9FSyJ47jLHyG/sZkQhhM223b2vecYi/JA+8J0js13X/0iNdxmzKXhmGEjOhKWv
r5FJGu3wMKE5nXd0BNnfuh6xQZla63oMVvpS0/rBMwwDbuSPLS3vjUxsGk+ylJzY78Zj7vetBs7J
lt22MTSDBiFPV1kWhJ6OkstLm333/sSJybef14mjEc2t06W7952VBBgM1zL122cjs6rqWSaEK310
3kPhSnvdpYwJJr+9IrRQBgTbHFXcg5GO6xCJtlk6B8euYQhF+UsVGyLBZAcOyoUIhMVhIyupH8bI
r/3GCBEvV0Z6RxcWPTguNSGR+o+UEDigyVXmELgEN4J+URoy8pohfpBIXD4sefkt17PS8yPi4ZJn
XqUI5waMMye70lc7OgqQC1huwrdTtpiafrzp5JHVdu5bXYnnOjG6E8eJUZdogsmkipA3PTGNPtbB
+iLqV4IdGKDmhneMf2/QDISK2cG6g/hIap9hDBdnJeH1I4c6WKDph4y2YRnCvPvUDiZw9bo99ytN
rxu8SPdyngGOu++0gmFQR2TxzY2XB4TI3pMsWEdBMHxEY71r6PHvNDRE94iuwhwkQvwOR1Bu2Wi8
JzA0xUfDqAW7as4Tbrsu9Al9NDeN3oDIds0F0GU/OEnotnYeNbUpDobRJvTz7caPNLuAa1KZUxBC
N9+hCpcnJ0eYEmmeVDBFqyZVnLdwtx2wY2TIWvuR5ojppcHNYNnLnT+vgticnraXzS0UFA18Hhqs
D7Yx1bea7lZ32VL4J8+MWb0GIXtu6td4H/IGFXozkzdReONNN0/6rWclOvNSzZk/l5iIPgDG+QCh
uS3PsNnsh7ZIK+BRvQQ8tnTBzsdp+71XXYCHaUBVKAMzREBtblvHyzjvKJgnWh4c9Ak8iJoHsRV+
M6cR49yCAUmf3/pdmqtbrpf7Biu62i2jjHmPZzrBk/JDEOTo5TOv23ux/ASycOUAeF8S2lXgXPAN
GCXuYKsACWUyw3rogSRR/lTu1pnF/DUfzSct96Aeyr6/9bN0eRD4mKLaG8WOpDV7HwcTbLsgs7dJ
2z+1WDLykFa7x+RDtPUthG22KLD1kSMBIsH3jE/YZIyTiTni4AR1jyZ+tM+1tegRF62C7NA6jzMk
R7Swrb/VAsLfcnYs2p2iuLfbnGA3/6Thd73jJaAo+aZqB2TdPZZI7B+SGvhqZVUHU+u7vb++ISzV
TJs5CcaDU3DDetour308t5u86YLbJV9BY8JENFvp16Jb8TUAWT7gwNPOSjRlG2q+x89BHXG/DBOt
uE1smiRVo+XaAzmqX3LK9xXJJ0iGy5mlPJld7B88hPQX3cWHwZvXg0tr70bPUTuyBsVRIrD+rBXi
ZdbaogwNr1zDLbse5A/LBpyS1EO1DONej4s0cvwCOFeZJZsFRfY+TtLhOFXOWwMqfGsOBtl3jY5g
Fs/dUTH2/hx3etNu4rqfXwgBJARL66gEM73aqEIvtkNru0+rlv/Czt/hhaJFRMKe6R30HiiuSElE
701yoB3UrvKcjhr6exR5xMmxkfgd125w9CtpoKWxRSTeKWrxdpnzaxYDiQ2RmdnlAeHaBFK4mJMd
mKaWcZrRbGJtqmhapzHJfjVZefvBTTU2pi5zDwiv5bNGVrLPaw/LSJjB9N90zcAJJG23cKfq26zn
ucisQT43rl8eF1elYdDBKV6WYdmOqc7/zL1s55ql/gEhoM8Sh7sPpzdz1sKPjZSEuq8IxJJz0opL
Og39R7SF443o/Fu3gLHFyyt+FOAFXwLZu12IMi0eTkXbquxj7zajfhSFGwwnrTUWczywawU7K7DG
Vm5zonYnmnXwTO7igSjZqFnBjTOODf81bks29TjP0U2zfWMtjgk3xFa190AYLk5klramh+gfdZmg
vddH69VPBW9dshGVG/kZdoydJ2NH3LQ6wtgdcmKQkbojwBtOnUnMpTNSg6bviU+IGylE3HXoEq0c
QHXSjWW+qpV6SS2K4IMh5n0aaNRnfzjx3//oif6x8fRzR+f96Iz33WfcZK2tuF/VRyM8xKwZsvwQ
12TWbeixk/+42MvYv9hqgddpC/wbm7oimtwNGVj8HX9mJdH+oVX9/gnQ+qxneG9tx/3aqpYpSIDF
HJKDMwc+CLtq7cKOgRGbF4N+a0KxGTd7oI4p6LMmXqpt4/Yxjr7BeEIdbVxQFVNV/tuXBWEenS7K
dtJLftUBVtYY12luJ4dKo/RrZ97+2xkrT0BFRt7fQHNUbEZBUsRGm5Lm9a//+i9yvfdrwp+nM0kS
Asj1X4dWlfKKsZoWrokiqOuQG3jLeeO0vkB9LFLlaKtl07eeCi/WjsZafv+Ig57stjHvbFdNBUai
YkjSA+MHbJgtVpzv7xmrkoHI303Z/p+biK7JQPsRmLqOnm29yX9QmUwB7h8Ld9ChiicBaUrNeJFT
t8Do1DmBQygHXMSti1j0s7ALdW0HehXtGmecAZu5iqr9mwHjnwDDyLyogWwAw0gjsGb/8ok0rAfL
SN0Aa4ZoCySspHQMtKSe4RFQB/oEptBSMAnAssHFHJuJ80UlSbHYGx2v5Kjvm/UMxpX963trrc2o
f84m1ntLAw3hhuv6Bsb6X7VvHr7ATmBDOiDVp0IlX74uR5rgsvNmqiKrrx6btPTto0LEQT/Bqvvi
NNnmdB3tKejBFcrgWdcVp2X7vS42UIbt3yFMiU1ffZclkD1hPaw1/NrrqQKdJ1sTMd2Swuvm8VbR
GHz7cSjNBFm+IzBXgrJVQ0RRvCI1p3yZ79c67jM2ZtYWiLOiCIEAcgL668vxi4zn/XKsUikkUrTg
XYYCP6+c1NAgAE2etrdShz3QrBfyP3xmpqyZmU/Pxh+clelP2mNlLiuMWaR8LJWNy+McuFytxDI4
ncAoX8NHbf5fLhb/BH9LPPR7e8gyV5yP7HK6NKMcidupEzpgEb5iUrsTDH+HH5G+jPVo3riFmlgh
HAje3r/sfzrRf9OJZrayprz/6070sXrLPv/cgv79Z35vQdNnZmS0jhVXQA/M8H92oP3fQDoFAeok
xH26a/Kvfu9A28ZvnhN4bEirenxtT/+zA+395vEv1h8jaoJ0C//fgf7Y9s9iNPTitEBXsBWtbJAM
fxLxjmafZgutvGNMG3ljgQv97ORxnIRjppuM2JfJpD/QqwUxvzYRO5SYxtlFd327uDFGQ8NA6RHr
2fTmjYa4W+K5+hToOVD/BJtGhthdE5u5joedqJbqk3DojemuYd51mXSHMJ866xYbpL9ELGAE/n2A
dS5z/UevK8orz/x0p0+fRd1hOO7TAiCn3r2SNL/m/ExlRRQ3Z6PPhA6QWsbpX9EVodEab+agsvDV
Q98oeO22xZdUK6yESbdYwbvUznjMVXakAT/TiUPNeJuomQwGBtDvuHHTt7dl7ePh7KwgJ8LAz619
G6RLyuk7Ts9W7k3+FpN45oXEkLtWVGhkXTd9Q+rsoC8XqK8U5RYwXOI55Fcf4OGrPWROuZ57sbfK
on1QTU5aemqSVZ6bdSg4yE6jaCKXujCaM19iMZ7rewdXbxDSsgaFiIXY25dzVlx8C2+wXVrLrlHD
RvWEF3tsESHwxGiqxi50bdAHZubdG23PiS+3xNe5L6E9zMK/h4vTHPHXDI+Wkj1Tmh5rkVTWAXuG
Qay3VlQnZ4BlnatlvPFR2MbHpTfa04RHHP1r4oDDzJzWO/u6MKsIa2n5jDdxfBxtzOH5aEhyCovJ
eMm8In4ZtGY+NtJpt1UVaGe5mDn51pmLD0TZEfliy5mopvEj4IGmjZxAdGeJuPkm9f3pe9AFOFsT
pJAFU247vZvsqtw2BHHlvPmCFpOb4U23pQZrMwzcsfjcwjHe0uJtnX2C402EZi77T3lelmUk47Zt
oFRZCWEqQWUceAdmV9jU1kczEdlDsDj8NWSB3aPRmIj129S+MUyse2E61ulBs4akD1XdbMxhag9S
GcjdGWdHLj3qV61KupOli+Cb7KTX4bIn2xYTHiFiW1rKwTXIXSJg+gGn2EueWO59CsF7he9g0wuB
EBdfbYxGmNpTs9iCVRabwBlw+QqjeuI+Fh+gWaT33pz3t72h0pNHjHWwNWrZggivQOO7KhEblmv9
BDZBv0tIQuo3Wsu/N2p0nPS4xhqYgGgueeXVGdZSwVP+Qssvt4lJgT5ic3lmE33fKZgynf9TV8Yq
C52DSeXudTXk6+UZl+4amGT2ODkPQo4yjKdFj69KTpY6pU6aH1rp3ht+XiAA9JbIsrIkVDjQHueS
p2fbz2P5GseBIoYDx+TGG+2gj4rGrGFs987jiGqtCVVmDNGAcyZKq0y/2DBcz4PjpntO6cBD6r6M
CvAFW0yXcDEtpmIdz8s17mcm9Nk0lR/mWFoCxPag5/ceFoUy2NgNHLFHe+kl4zfsXpVD8EirHeTY
PdtYRR60wg+KDTBbebS66YR12L2tUYnvocKamxLgyb4ZhXpoa9/EyM75vfad5OirvnyQndVdS5nP
kc3kaxdbQbn1Gm4kE/1QxGiwjDa9CPpto6BDpw/ZecpPDWLn42hpLSbUGEtzZr66cUqUSa6d8twM
IYTrIf6wnl+jSXqPvf2cYjs4xn1XczQXMwY0v7/LdPs1IHJiIxeLPq2ctNt8MeJDsu7WatQ/VsbQ
hDFHE7Ll37p+umEWU2K1029wkAwqYghJY7xPP8wWSaxgxZ99T3lHWkJfAdSUnCbMK0VcsImH8jmx
ujtX5vn90FYvdrx2vNSNlyl9R7P4cVrtgWL2MInpSoS6LKaNWeEeDce5oXmRGkWk6Bni2elbDyCG
e9tmRn/qLGDheQwiJvCnPQIne2P0CuUL2kOdoUyRnrrEszO+XrO8pjNtowBBys6VBh230b5xudtn
PelMmARjddXntt5rOA/2HA1ZTapeLnjmczqWtTGFAGOah1ap4GqBJYeAgXLmodBmeecG3ZtXp7Cg
s8S4WZAQbDXaaiJqnJn4iqlq0Qr5LL8nrC3JxjEcaEWzY24XJBqbxE3UpQTFE6rJwIFeJKC4Hbu/
mEH24HRayyNB46XDzXcRXSGiTpTicSrj+MExYzu0R1KYnFpXG4vbBE9PbgoTv005x5/TXm8fTFrY
9+YczDfwP62rmwXVI5ZQEQ2We+o9UUXIStn5Nf0jRJE2dDT+keZzHMFFg9FTeF/lPPVXXwu8aBln
tbPUEuxG6ZXfOapWl0Vu+3EZz3KAUx12Y29f2GO0M4hgj0xCCNtXByDnpsXKeoNOwoocJBN7vHXp
V7skuyCk+QbbqRivLMLyglG/vM+d2AndyvW2GWPsDer/e8/u7c1g5t1RLJZ1X0IS22ijau4caXxy
ps7dtoZWPHKip2E/eMh9YMDselIfDVZGSnOLusCNOKlXO5WZnRY6lrs3mi670SZS2p1eqkPlZ/PR
HXhFAgFxj1qJAOuHNPA/dfLf1ckcnqlR/3WdvP9Wk/zzk1QDO9z6M/+ok3WUFSgqbA9Z+e96jH9I
NZzfXDCXqP486D14D/8g1aBm/kfOjw4Nk+PYmnjOgZ6y/d+AYfprYNDPh901ZY5fRi1qY6l2V+XG
H/oCgVlXflzTF7D85FXCsESvUNRbdF8vuOweu0k7VPrYvvjCeFESavToKSjg04lwAX+7aK15tKRg
YlEGy4p/dI7BWJT7TunNhvzPKhqmoPuu4snd1KmHytzv9bOWlM0nVP76VUOBu0ezPm4s8BtR42e8
SLRq3o6JdyUxzr+XS0a7d0AhIEkDHVZcgEWBse0109xgxe5O+tCtxuM7jGJo4Qebarucj0RmLA8O
DZVN7UkvMpQcnwi8LKK1/j2muGBCWzMeeHs4e6qUj64tGFJKWe49xoq3AwmgN7nFZ9L1Krs33J5+
oOa2zFU8hOXlM7sIM4N5wauMMlF402cCPTiYW5PcdHYzf8kIjiO91V5CK1hgjpQtuK9e6lvM6d5e
VooAAruct2SwvUHksHb2SD0PAp1gIG/8bEKEiWDBnBjBix15Q3KTL/QRlgGYFHJxEC5edRVtvxve
hXnaXbwWg6PWzofGCmQ4e7VxDRqzfBkmp/noTPlOBPJhMQZxLRAGIaJjIkjB7zHdicfytmuIiNhy
kNejljCMl3Gps4fCSonxoPZhD8eaHDbJ1D22lhY/muhNbmgVLRwMhINjC3LbGTpbdkHOJF/Qt4LD
dtzgeRYWTvm6HgkrrQkBSaeA848kI4Rob//Bk/hiwLLTACjNyTkMFkocj8GKG1E9lc9VUTk37L7B
HgErzcQKyVrIJkvAS0Kn5uy1pr9BO0vAQhaYIy7BEW9LbzbVqevjmMjBWq9Oa7OpDVvMkm2YlYV8
H4FkF32oyYKh/bkzSfL45JmE3mzmGPufYyLXyAl4efSJcd3OIqsfDUDZF8tdg5HXvhPh2fmnBjsw
QVeGlyXEwS7GTuQIUd9VGsohdnUcioQgXVwiW/IAuH+UYgda7oz/HfBRm64laall7vqsKCe+dCO9
Ls1iPMBkbeCqrvi2Lp1WVQ/2/WlW9GAgMyITIJnlNA/8Ss9ER7GBtoD6KGFpOmOsioPTT3z5ViXq
6pXrBFlAj7kCWWAsWTtuEVmK+9D4Jb+QYEBmAmWXVVs1CbVhNkYKL88fR1TUnuE8jxi45owxuJdS
DjVGlV1Ua/dvWbtMe2O0mm8wuOb7eESM/f7J8jhvfI55Br++NE3vIVlSsoyczgEZEaf+gz2zBm0Y
5iB4U/tUOdX41Oe2jGpXuWSkrF98sIS6qtEZPniz4D8s49w8OkSRrfbJWm11WGn7XNr5p/eVRvgj
f21JgomxiTJxmWEvgfgU1HeyWVX9KVIGGlFt+YwCxvwoKy3DcyJs76FzEDXUq3SF1C74ZB2hhmYy
Qj4joZldb7SrkwYqGFZMLPFMSTG8DV6aXSq9du9oJKobAmzMa0yi9FVSLm1TViTSysCJPwUmgZPS
EWlGHuTML5p8/qKnUBmUSao9Atua9oub149t0gZ72P9IK9a7JaSoHzG90i3ri7gCvDZMflTnXDkF
MPfMideOQ2Y3CKfdhF8/rrABD7JtuDBBAqjvv/qdrVAW1HRM8+XSV+llatX9qPVPU0sOy+TUn6rM
DwG/qyjwb81hvGNkcp/CioMilB6A4Hx3ZHCDhZXyQyPWxfSuc2/tUJgxcFqek653Nw5JwGeX8Iuw
iZ1t0Wuh2Sj01WZVXwfeYyOMnXrcQ2F0r3aTf+gxF1/ciT28MPxk43qNFRkewbiZUBcsBBs5Q6aK
65NVefG9MWjznTFzSvXrROX0CDgYkeW8ZjdN9lahxYIeQ5eQcxBsLyZ8tP07461K5mhqzW8tSSA3
bZo1NzmDky2WEkTVpvO1MwbKJecBGxjHq2m07kwSKl+1xHwBpfUVM64Il6oXOxTmTLEVIXCasFCj
c7oCDMGRNGpct34cLduOyC9d3sTE6Im0uNBZ0n7XDPNjlY8cML1ibwFVBNWzcIMz19jNLUEpuVTF
uXCND65CeuUFLZ0aJY66b1oHySa80f2xIWmP4BjwrqcmWaCa1fVrC5w/nHEsnplBeqeOhb9nrKWT
Fhm/6oaA0E4qzGio7wxsr03me9+YSGYHW7b6J8/VsFIWxdNg9PlnpTTgSDkN1cxq/UgfifCIe0Zy
dhDb4GIIiaDHPUFYzxfLAM2o29FCUR3Ej63o3wigirc6+MkLKfKy2VrJlA2Yu0ydcfLSjVs6a9W5
NtxLyZ7/wLLqtrobG/cWHZGtNDGYR4JB96GoimZj90Qm94bZfOtp9W4Brh2VgLJtNc3nkVTZTeuD
1cqN6YX+FemyNW/7wKT9obnjV3Dfr6RM7HXVxrQPGAxy7pgokWWBBdvRbjvb+RCrCpgfjyFpnVXy
ApaG7ILe2gyIqc/SH5MtRYL/hgF/unpOZnwoiNukhsCgFcGPUieJMdkhi5CQgyiZ8g85YWkhdb34
1hOM+m3ouvKEcIMAkKSPN/WkTTve6XJX9PxsIqwtRzP94hGn8kAjdd4kaUtlZWkOetHOvzRTIz9V
uio/SdNAHDmg/nCosBACZAsiKKtmJx+y0aNPwNgGJakfrM6C5DzNQ2GcepOpMT3ExeX4RaPNpz+v
80gkzwPhf3cuqJeosMy55SbWOs76REMmkI9nz+lsVkxFTxRccbMGQkheg/NYX2rf8E62IxC5tI7Y
xn0bPxPOPVwllMF8CzsMC8QAGvwyJL5zpFIo9oZet9tsJmarlE5Nek83f6+Ead4ZWG8/SNqihyb1
2o8utEScQqgnkKylkfTo0mk2fHPdWyBaUYWJadJOes0G1hhme6hjJO1NN+RRHqt4V2eGz8cq272y
yy9eX/ph38XyriAX77aLq25Xon+FYETsyyiLOKJmuJ1rxnSatid9zI1oyr7mXUejiywZTMiy7aLF
KIwwwyO5E7Y+RMQG2XuYiLcztqB9t05uzJEuqlP20/1SUOMVE8zH2p38OyXb8rHNexJy0LO+WkNw
wbXXf5NeRgHiqmEXMFjajSWdCczIzN9Q227GjuOzjgeQDhliAEZgd7ByRlS+owp7XTrPqIX3s5yT
TW8tj4rYzgsdCgOkjJ/vVWXsXZn1UWl0WwACyTc0KXtr4JU3gdLZTlk+bmfgcadsMvpozPv4KNv4
nCXtlW4GKVGxnx9BtM03ce6D6trksLIMgG3LNSjYXY0bbwS1Pm1R6UBJ2BcCqs4Dnvh2wyPcyyTk
C5PmhtFVS3glJK2uh0UANZh8OVmq+ThT/y5nh1KliPJEFM5W9TlSEp/eY+jgw845RE8jHk/hZhx/
+2QCEZQWvpzsEAlAbdJ8Ex9nYT9oejDRZg/GKLFH+Rh7y7I11NJfktypyZl27NvBWV7axcq2S+Ne
swBaVb4MpCkHFV2twMnvABY5X/q5htlrVssXozeGWyk8bZcZ07cuUeZWOuZ0608TlDffs0/2zOkn
dNL+PpCleZZwVK4JpcoWW6u1UZr3CTvNCtQa889ySFSUaZ0NIjQmcl2jAZzkgJmKtq+iacrmKG5Q
sTVxUxI5aWd7JihPIIzm0Cnsm8Wi0C7L/M0zEUDguOguhA5FZW2T9GL2NKSy4KSSxa3QSLx3gFU3
fNFtibK3cPKzlFVPHd/ju3Mz59jlwaM+jYEettQy2qaYhuK4LDGG5GWx1dnOOu2hQcL8sez08rZP
xVcOoMwoarOlMSmHxblBuFZvsir92grBW19rxZs3ueueBaZoh0tx2nUAw14pX9wtrkZGuYSTRtRA
V4vwgjsrB92KeLi0TrodtBtPEfk242N6dpn33eDgrs5LOfnAINVQ3hVV65E0i33vS9UiowoReWI/
NVJeBXrQeRiuMp/AIrx8/puf6GwcZBwa12xMfCxSXvO6WKL6sqS1TmBIbNkaW74XVNGoy+qpoujf
Ov/L3pksx42kQfpV5gUgAwKB7TiJ3JO7KIrSBUZt2LcI7E8/H1ibpK5qWc25L91t1UUmMxMIRPjv
/rm1+Jeo7uq9ZmHc+dZySueogjTAIavGonaTxv34wQLusXVbj1pyp0oA6OE4qTfQjLmEYjYlWe0z
ta3SoHsEkaNwhFLSXS02bmCeg8vMeGNcCG3buiNy1urhW6LL8ujZtBWqdmyOk1F9zaeFCdIcUTFl
66tc9SXnLOU/uKU53OFPah6wxSzbnJZvepEkqk9cU2wNrHWbBX505g97x8EvQjJM6r2Rlf6pcI1Y
/ea5+J/q8yvVh8kk2dh/Vn0uX6uu/5zP34d7yNysP/SH7GNRiQKwiGkn5oJ1BPqH6BO8cbD10KTl
BVBnwP79OR21gzf4fQhxmebflD0Ty10beiyKTMz1p/6FCvQTqp7hKPAmkjlUTdN6b5E7/VEEwqKR
gAGhGH2w8GVz0re8e6h5y97GAHxIWy84D+anzBiZbbVSjhuu+oCH1NAdSTYOB7u12gP6Pivcdx/j
35ifMPX/pE+RPUaUInWHNRWMyM/2p0k7s5ML3z15iBj1bYBof+svLBqovZEDFLfngGRJQ+5S4LBd
zETJaAYyb1PQR1/8qrLuNSpai90Z96j3fsEmezMn7QgzJNHWhzJJOpfylaFZ9gsrGp5UJxMm1WqO
r42tdIH0HNk2LFtw2VWX4PEcQclua+nl6l0yD/HaiwQrJwycon3wI43dT4LbKSGOVMEZicVaR7DZ
blKkFf0+YUsc4Ay6Wyy3fxfU2IZG1ZYUEheCyrWe3N6nci5NnstEvmk7WuvZUhayGQEeNX4/RCIp
zh2nsXyPgEC1W8bx4551kgUCP3+loicUDOOg0kWd2zizDj3m1s+pmajboHSmLeC+ixXX56Z29aP3
2i8XsF3wdN9doigZzpMxGNvUW5jDFszxblppz1cVhXVGSl82AgstdgZ1dubaawd6rqbiLi+SZ2jm
jbcxe2e8Npj73S+vxXgeCKfdmA7UennLW7OPi1s19+lmWgJK9SBIW/EeJqr8pHSZbYIm0Xj8HLkw
VTZT98H08+ZhSCs7LCO/vHOGxWMrZysrv7arQtvvslgxrLaM9BY73E7Okdi3WM8fZwZ3mxWJd5rc
xjmQYan2DV2meWgptw+1bbq7pfKs42RHzc6DT7zBONuyT2rqk1w6jKBAN+/51NuL7+ZqDzHIPMeW
HZyxEPnnxDKLeBtVZvHccJJ6rD1QkO1o8eTKe6N5Sz/NcmNXYrqyBxKzFOm4ewmtZMf8m05pQR93
MQ9qJ9K6czd87nK/4CIEdoOz9iXnsgeGoKaw40rbEJYbH0xvGG9owxsuzqj7XSHTgPFgUuw6Y6kQ
L1ObN9TZD0lXKib8C+YllSZc0hxHov04cAQJl1bCqOWXhMZUGFQVBP3OCUbrRcTk38tsnr+uZ+Br
WCOUU0/03MlGYogAUel+wMe6qDBioHUSg5thOxztOSGr71XzYagpKd940FF92nxLTzDfbilIhiA4
b4u4iFdsbmQ8OpNGUpKAoE9wZy3i507tcMY1i9PgLQq8hVUkV3HuVhdCUXx6pKGWUA7ZLtNDsi8Q
djLQKpH8DGacTsu0GNXjAk/6KigCijCbpQXjhLtjT3YsIkKdrncXkQVJwaiMhsPgFrSRCiyl915l
ps7By2v3lHfqXZCMyydvWKZdNGp5Ar5V09SATrYlLFHfsBKOH9iW+iQPfU7smxLwv0W5rMqDMB6r
cd5QVOR9rCIv6LdOq5BgasvyhxscA/I0WUClNyU4gIyUBHy4q7n2OoEZbxhOdezS1qpZREoONn5x
69Q1ftkhjcUtZoDx3lVs3VEj0ALJEejils7zBuMDyRmoyUNt7JW2MGc3iqOfy3JwKRNszps+Ksqn
iA45dkd2R7suZ8jraJ2TU3jFyNxbp+c0L9aPHgAqClf7VG7Ndc7uvo7c1Tp9HxZHXY+C5tNUkA1u
1im9v87r47kvt2Uz5juWZxZfR+f55yzuGPKnrwN/AzDsHTbxwnhGX8YSMK3uAPFqFIBOi2kgbhRt
pHL1EuDfbc9UrI8fYj/BQbJ6DpC82uPE6WwxXKJL8epNMF9tCt3qWEgChG1vRJV27BpDQ2S5yb3l
CPG+Hsr0wZun0jpqpeM7gAwNu8G5y+EZe4n+WM8mrFHJ6cxhYIF4Hq2eiqQNWjb61jRcd7hZMPgw
1aAfyfYZv+Vzl9wa0+rQcAbNyxVxN3xjfcfwYCTjvvVc/dE1AOyEcWAuV4B3bSDTdnZSOVXO7eoM
YW2YTtnqFhlW38iQc9GxznOT5+gVm5n0EZPiVS0NXi0nmYP7BOAIRhRvJka1MTX+FAbBWFXo/ewv
HaSc16/taPjJBTA0iBwcOaEYLG+nE/dzZjNSHX0JEqud7CecBs0pazzvDnCgxauWn0keYZ0JnNy+
JbBxlUUs/djjr+LZj3DT1KeAkMLGdQw0D1IqW9+sml3TyOxmpmDjIGuj4QeWSdwSVuU7HVdTj7Pa
e4QgfIIjlsm+4j9SAEEfIcu194pTwkU6rSxC3SSYhpxg+DysRqKcAdhWlfWE5VD5n4rVcMRV6tih
fPUhEQHBkzSv9iRdD/AaeJyqi+2vFifHTvAyWWAD5A62xSy36O3wK2aF1LudsEM8uVnXVbt2NUvJ
V9/U/OqhiuXqp8pevVXARPBZ+Yk3UtYAUv/QvDqx+tWUla72LAxufF3JiyGz4dYwZf4wm+7bHEb0
IXv1d9kMeRaEpcS+1q8OMIaw4jbKK4wMXVJ/nFerWNdjGsNFxfeFboyXzIAg/dF22pLfidVMrKYz
xDIcDWSNy2u/1daVZjnjLlqtavGra419Fw62wu9QbjBK5y+0stMQaiHKzhYdS4wqmnOG78ZjcuYb
ckOKL0pCBAj0HaNuy4cRnuRNnWXzPTbQFNvKYNrgFqjs2ihid/te64c4GHlYO75znTh1gtWNW+wq
Fa7lwJXHVcUwi0DYxikl46lVj6bdgrF7NrWf/ICD5wZebXBmAD6uG0xHqF2Z1VBqrYVyYjWq5eRT
CQWRvu7dq640F7kB89OLzWQszGxw9Q9XZAQcDqSsI1moKuk6IdsT9R7o+GzcD7Ys5aHnoX/PXQs7
zOQaiGDmF+55yGgSDiWo3PaYU7cxbacxSiIerZL9V13Y/ttpsuS2bj2DiDNK6sVXOQttEthA9Gu3
yK6pos8nSju8EkORPz0REWgfMDx5H1vEk0Pt4kDa5GlufJZWZJz92murQ6vVVIZGXJJjSiyIkVQr
J/0hLRvrjvaFpDz7TRrcMmhovtEHINOQGLN5avysMMMK8XCj7R5Zd8KdZXcX159hfv+2yf7fse4X
xzoASxY20X8+1t18Hf/P+avSX3842P3+Y78f7Dz7TcDZxAuk5KqF4fvX0c5z3jj8E+A+UFRtzn5/
nuzwvYJ+AB/GeRCKGMOBv8b7/huIgThf+X9MDjy4z//FyQ6L7U/nJ/iWVNf6AJwg7Uh6eX482gn4
KKXdM54NBoO660rZ3Y7WGZVfkmhwLpOp2uFtzJz8XNPH3oNIqLr7pIGLfsgRl/KQevOi3CR5kIYe
ShfEIMw6opkI1WC1wkZIpSIbqMrGCNtm4TIZ402cW4m9tWiWeZxE5TxTkvRSWDNyeVE+Dm3kvO3y
ermnuO6xbriXC7qnQPS4RcQCbnlUiKMXXQPVdtaOEN960G5NWUzTkSLKrczdEBgQD1U15methm5X
l34aug0/OLqesZOON92UE3sbEq7WQ7QIY1dqI/imhcJcxj4FfW0oF3VCvycMIae8ebEHq9stow7C
RWr2l+sHBWmbciYv+cT3DxnR0Pz0aA3q5ORq8Q9wo4M6zMr+tOSZDD1QiBlL5KgF7q+GMZVbBmXw
Hq9+G4dV4ZvPXtkt124zBCEnYdyE5rQcu1Gr02D0vLrlj5RuZQYOi7QLwjGt7X6TdIFyNqxdIt+M
aL/kJXz2XKKJjQ8c7Jy3tMSXPJthTlwppiPmYXQspsk5+dftEPfWsyp9xr/5ZPLbmLVOt35TGN+W
ZAzCyW6jM66P5ItR6OmmwRdweP379PpXcWWrecNxWJ1E0fFlVMTDQxCU1bg3FWzDvp+HkKjusk/Z
O+40nXFk/Id+bRdKBTXOVg8pkhF4Pl65IkqoLSqsfDm6jLbtfeJ4OZlyxDLUsmgxcOPWa7NnfRqU
ZF/cZUO/79gAPzeG6bt7Jjq+yaNYLseeJ8Rz4Df5OePhtOXVqbLS2gH65znO27pciidl2MXbpFHz
c8uZ8opGkuAxWwZ/n3CscrdUH1BO4fTxJWpl8j6bG5vTLmhSgwRmSOcWcaq8c6Ca17zJDJTvzgHf
UB0cTDwbDoXdSLiTk9uUYc5b2PwffKkDzpnC/ja69ghEV5V0rFg4zjHbiSzNKWYyu+QmL9AflwDU
AI06rhhFCFmcb3gzqNrLyFPl+oGSxPmaBgjm9NjAt8yMouvSLZGOh3j0D0B6rb0i/f0ENz8/lP4E
gCJ32fEzvE9L/5BbJgiqWj5DRuuvSgdDpD/NWTgP7QjysV+MhblPcV3GEVZBbbnuPkUDCmGIUZWB
1nGOCc2zYet9xcG6qO+o6CzvtWG7+3GeOYin0jr3cRUg67bxroQFe1w8t9vBQl3OiVyjmLkY7XAs
HPvdhIzF5mD2p5UeyY1KxxhTs5wbQ6AeMySI8n3VDdOOhjPKbMwoQwAYtXFAG9bXPeb024mByqUy
RueO/LLYDcQN+Rc9bfZMr7EGkBkK5FXBZKpnfGx6z6jd6XVkWfHnGd0WEa8+EQImEd1geq0wYaEi
WcTINnNmu1Vo8jMvC9t/f2tkaqqOwBXbt21AP9xuHKyERORAvBtdZ3k3ObO5WzIMroPdqPOCZvBk
uM58EC3Or509GzUNCJDGjF01LxbnjqKTtAWizOPddWhgYqGwNn0xmtvBxT0wRk19n0yLfh/w/u2T
jBjgn5qy9vTWXTBb9xHnc8pie4ZNo58zjq6clPffUs+zJJh9gNc1KmTDljy6Ho7qcCpUHoJ0yC5D
t4KhB8QAWl6ESzDcbXSogmE6JJA6wnEuX+pV+1DpLE511Ho39dwbj3mOarLpRUKlGAN5m5cougZh
flF3isTR2atIZRGQWu5BS7EqabePPryuLFBno28BxJ5zgTVyK6zFMn+7iwh0EkrGwfMEBs7fMqdj
WR1EzUbem3nCAHWrDvQ6qFNTFUJyO4ziwQKPzVaZKeK2gqFih7hrF2qZxgE9ajSC6oan/XyjVY5t
pK6XDkNntVwrH5PS6x7gf9ulX2yX8Cyyg/nn3dL/RU+sf4oIvf7I7zslILpvmMA7NmYKEpMSptQf
IrhlyTe+JQnbeZZ4zQj9uVWyvTfYJ02eO3+lh/5wQrKLEj6WRo+GBqjx/yohJH5Wmk06Bfi71n2S
yd9DLvHHnVLZeho0izteWWkDmweY9EhjERsQx63NS90MvkCZab1u6Q+5wMFsvu/gplqwj5tSP4pS
dsSwLYokBE6qTDVjFno4pxv/bUp7mnY75q4VNR9hM06y2kvE9TIkJjIfUdZHyjygC4tyOKkezDh2
DBLrVddcV8WcVVuGhszreOJVV06UTWfwh4N5yhCnrmfJPiuz2wb8qfvMJmU4oAd5MetZQKgi4zi/
tjWR2sAc5yArPiZYCSpE5R4bXFCu6CawecFutFcWUKEWXDxuQRxzyQdIKY3AxwStd7hGQoaoIpKV
pQkuenWiQWgoDtU0MMccVOFvoRCkJ7eMWUFgVgx0gs7QfFoD08rGJcBz6DhX9UChCQMmJE2PDQzj
fbZwWobvVPGLK5lBViiHaLgVTlR96EiePIwuhW8HOLvdNtEk4RGNZjGFlCou8PTheCCSDM8dVqen
aKmxDqq4RWWhoGQCuq0c3qiMwGA8U03UXq0bpIMW6P7SyoedGzcoPtpSUHZqYvXQEUeO3bTobNIc
R6sbae8pWLOJUEQDfaAGoe32iWZaysCOY6NBEYV537o5/ACjKhm8Y3tAzsMdOmQd8QydZUboDOXg
bXxXqnqLfQevqjuUx7aOOE3HQ+9jQRzH3dhlGGJiMZAKEB2PNh4ijYOiUYzfvCg1XxYHvTx3uBv3
eZRipqnk/FJaQSD22E6cQ19PzVurUsmFBrfimRJaxGUTunbI6KM7FkMSm1uhvNuynMEfCdCJKuGw
Gq6TfS4aa7KGHUTUFg5MPO0STwW3k9M2hzZSFMG1Mj4nsFG8TW2XOf16NkdyJ+mLL2Zm1Kdudeh1
pUdI0/Gij9wNCg52ZgWfaFkGjDDrbsgPcdeKR4Lt/WlEmt6LAgDwJqgi/daXw2fcDsZ2mCk2gFlD
noI7ID1BxrTLcI6pZA1jkrtXpQvAOk8cHG6uLQ5027ogAPRiWUhzIsYBSrU4FrL20ZGFumnhj39C
1om2fRvPTz34cjJgEbeggZ8g2zTGQi1lY+jbuZ6qm9Zh0AsoKoOiIoY0ChE218KqqH7nxm23WR85
pypI4/ddW6xaURcVD7lsREi0qTkMXUnVmc916EWy3zgyN++plevDuZvsYF9XUoC5dqiguzQc9inJ
7JpbaC/BXrtm8bWy8vnUBroO8WUyBJrmACdB9xmqjdwSZBtDx0+JnaN342wSL9M4v4cc4YRVHgMG
DgZBrHDbQnONAcs0bdL07h2bqSjmZXPH7ef/zYb/D/vBtJt/9VS0X2mL//xYPL6ML2n6w2T4tx/5
47Ho8OxbBQII2PY6/yWH+/tsmC3xG0EslhkvRQKrhvDnY1GIN+gQ4Hw53UvJ7Ja56e+PRQsFAXIQ
E1Oye+vj1Po3CoLzI3+CKTN8SIl7FugpnUvSZw/wfUDAdGEzZWy332rdNPiRllLPGzoJa0xSBcnv
RsbqPkkL9bnx1kdLkhsPKGNgnaUB5b1IfVQ6Pbn0C9IhQGzPCrvAaDCWDc0HbZr8HqwK3K/GUKd3
bLsb6hEaxz7VyZTveykEoCrM1sIAuI5/Z9wyg5wPSO75w5JxHA5izv2JZfRfocvxBE7kKJHo0+R2
qgo2yInuxhfqf+cXz07mFL8dH1uYxOghG8U5fs9Urz07s9F8YjHMXthuzndGDilQYA78MCsmXgEs
Pg/D9NJ9HVRM+KqBLhmzkbiPE/cedypnNxrLxLs1EZD/Frb5R/TsK+f9LyDB61cAi8DjWyUQ7ZN9
+/ErKBcARUak3beLsoOTg5yza8SkXLTSCRirDXKSZ4wogzsWSXFVjYK3BtGldsI0N3EWJ8CJiWCj
4i/9cL1ETnIjell/gWVsgJVy9EOy0pOhGWXXrEQWGP/V5Y3d2j/EiWoQgO361vfVu47l/ug045XH
pvyRSO8B8NOXDDH903d7x7+Z/Ac/Cle8aWl66wXMBs9ks/gzdoD5mh9HZgONuy6jD9b67cc8nZ8p
hZruDGJoxBFtclTZ2O1kgrNwUxLQ3OtVOaL73PzU5IyEGWmM021Mi9p5rDl2RDP/q7WF+ErJqXWB
jDjeJiCFrmwoTneOHz1h1BeHIMVGT+3cEEKnM49pNVYHuHnGIR9sd7vSGXaLWXJN2505XMzF/lK5
pMeUsI5dHzlHJoSwf5ngb9NpzneTM4qdiQN976SQSAMq4GQ9fmaqj+TQ2ePnBi/PyZsLdVQdQT2E
EozFr+IH8AduyvzGGwxuJp2nx9z+YpZpRu55PUhvc5SJi49dK0xxpPbbNNUttOuMuMSi8LBzft96
VTU9QFhyqYao0uy6TOz2iopL8X7uquarz8xRAWvEx83+MGDatngWZXJaH4E0phdqhMzrKIE/6lfW
cO3gYiMPa7NN3bXJkh1nqFmrbBaLByPtplvdWXygyNsQIf3lyNOce9PIwV0No36P7aL9FAD3uJJk
ZEOTFMUvSm5+WrMcE3s0Phbckszi+S4DThrfr1kiHkj2g6xgEG4u912AUmWwgXqap3HV8/ogpJCJ
a0fVy2cGqGT+O93MIbnw5Av8KXQwxKpz25nte6+VDZC9wjy0fvM8BZLHau+W75jhBzjGFVC3bLCr
Q8F3f1XjniDnGi877bB1wrksHlBY0TYp3whIpRrztQTgEbJczfsBpu+6oKJ5KQcHwc7pDLFLSVvx
O6dhuuEsu9y/XrZN1lK/uG72VetYV1ZTR9/qVVD0jRLBILP0ezg47Q0BE9TZsknA3uDCTT9VZn5o
a2UAY8UQQ6NU37trODT3drmf+Le+2RKj+O+37qtd6K/1av34Ubt9D0kOpxMptfXW/i5TNraWxgSq
ogehGtfYdpZnbWbVGm+zBU1LWQiKodtq4zGbUw79ztQEzTUdrsl08EEbYtvmHiQwUKBN+vnQvOSD
iw4ZYJeL8QCr6AP7fN7Mmgc6IfYY+3//BsAt8WetcB9PrCfV799AteRaWQkJtAJg5A5q+3TTNnG8
b92oUBtdsc4wQGe9EC5LTJUgDbpUe72YkelcrNGNvnHv2SzMc/1iTx4gCcp3z4lowLq2hR89Fl4L
4idhVur/5tH7x4fF6/P4pw9fckCBL4yjTLyesr//25l2pmqRo/NQ9w6KLai56BtXMww1pVVBUV66
XGeTnm4LDqeH7lUaFlXlnhhEDedXJR1unjoVzqjYdLfGI524wSEYgTqEqu2r28XX1AgK3v9YYlra
dGjF3+gaxW8Puu6Tjsb+BKbTH5g2Q6np5ZhXB2/wVNhkzrKZ1jBM1/fRe5FYGSNrwz/TVSao+fbc
PYaeeN8UyfRBuVAv1DhE+DIBLePUqfywE2L6SvEM6xUHbmNgdCys3WI3UMPqnAJrSMc4ftqNnTfN
qZCkISqPW509wXT3eutFgRF/UZGRcO7L+Yc92YrzMinxgLWWGFWZ2UNIpCD5YjZ62WcceT9w5Q1f
ZVGuK8j60QDxO/cp8pI0URg3kuMaGQsFZY4yk0cOzEuMbddN0fuzz3Zd1icAi9MpHwWiG6YKMItY
iJMJq7tDWOeGWgCeJf/9ImaTyFX6w5UQILXQLOazZq/bwZ+2DazVdNtS//TAuQ7KJGYH0p2va3OB
y+gwRy19F7+BhZck3rMVa15c0S1EBFmTdnGpTwl9KtukyIpzmxLfgMphpnk4GFlabuK42nctlqIN
d5L5aaZA4h3Lf/dJYAT/2qeeNLbEr0tvqwE8pogEVXE9gOFEKjY5tqOBkLXGiRMV+8KK0AADIPtH
H1ftdl4a7zTJ8h1ZLAvVMdFzERoCLHDrGve45Odxq3uz/wIOlSUyr5Ktqtv6iMNGHyR37dErEF02
5vq9Qhzo3iPtHB0jJ3A3iXTZBfb83mqaamvXPvVj5pzQ75txQ8C25WLNhJYhRaTeZ4A35Zbken6u
rcw8LgGl1NjRl/awECmor8UUySBs+jx54jmQPmkD+MZmaUbbp8KhzN5r4mck4PLWjY8J+xakDZvV
YKPp6P1CHt16MIZx3eCoqT6b/sSjSpfuVmEaBuOSMBYim1eavN2cJQ8tlQ9Kj4r/HXXAHzdzIlDt
fTDUcguOqnqM406fIiwJkpRkZn9K7Chl9Ga5TX4xum7d/gSgHTtgabsFn/6nsmAIB3UZLXZNQoKO
rBbrKnaYrs1cCETDkEUulLomJFEs234GB5f6XE/9cp9VQUTWzstAfLO3PCJ/YFPRelm+CTqy6Npd
jF3Rw/hD+IgsyNiKrL0cOMT72k2T0FW4nke1EsDSll3mZorVtsOIgsm5iUzohEvxDeDLA7ZqoF8O
29YIyp1XESvJyxvPK5M7UXpjyMMg4JMJ5uX+9Ub6n977i5MtnuOVx/TPJ9v3qf5cU2VffX+4/f2n
/rA9u5xt2QTgt2IfsCq7fx5uA/GG8gFXgFmhinB1Rf95uJVovj6cQZhNTJjW+fifh1sp3rA18zjf
ulIQiuAv/Bfj8VXS/WuFlPCgHM9Bj0XslZQk/Cz5CstM8t5J3Aslrmy9S4tHOsoZrLEZjlqntPPy
3Qf0N6eav3tBOt0ZEFp4monc/7ixyHnXjWhK54IBBjVpJSUzBpzu3MJvj8Q8rV/thP/mDcIK4POC
wbkq2z++3srgwdflyQtwD/clC3gBO8usR00y+fDf39pPOsH6WfJVrxs+cvseR7YfX0olYxL3uSUv
RIPAv3kZrQDdAtvZFbF10y1L8OThKLhRwFMe/vtLrxLET18jV5LD1QAtjxVz/dR/2G+yrJukbS5a
ZBRH+MTENlBQ/G0Jz6b8zS3zjxss68fH6utFwxVoBcIBiccz4Kc3OnHOL70plZexxtJF7FSZ8N0z
k9Vp6Dzw9pVNSOpcThOpXY5GA6BOqwbAPxWpwTIFP//fvn2XLbeLPkNNsfcfhNAMURLMdCQvPl1F
ZRiUgNpNg8n6/+dr4ZpxGJTQv+3Jny4oyjvNIplnebE16PZeGvqLh1Xuoc/Erxib6+f447dKsAFC
hoPyxaXliB+/1bRrKDargdwMUYJzA2Rij6L7i2/zPy8dXsQVqOP8N6vUT18mfXASB25B5motE8j8
Ac3fdxtKN5aVkP/fv6ifepXWS8c1bSiuwqXWDR7dTyhFP7ItRtKWfcmoboKTNPCaeMU4dhdKU3/Q
5s4LEVNu0jQALpvQi8BR1j794s/4zyvYNSXLnrneqghoP/0ZkbA4D7D5vUx+J87AGSyQ8BFNKKjf
XKFtUJY7SoERmGCioYO93rxOwwyJFUQd//tf83ffANO2gMoLvmmMTz9+zXkRuAyJG25egNoPZGFG
qldgFMhGBb84mP7dS7kueqbl8WihTPvHl5oaX9XKa+1L6vDxBsFaq2IUQHLW7VP9i6bIH5d6lm9J
q6+5+sIEL/cfl2+TdHXRto1xjuYVOW8YqvnAhpdk2trJMoD/8H9xLTPw/P6OWV/SY0q6hoW4zqS9
PlG/Xwdhf0r8mIR1zEiB4PdpoCYLq6cHdzSmByoU+V5thyNZ4mdwXWNuqXLq6gtzt2bc+qnbHpeW
x9/rCtLJvAH/trBbRo8ySMGlFtvAX3z5P7U/UiOLdQrTHBwQ5JpVZP7xb8aTkkkAIfKsC7OkYwqn
Ael4Yx9bOu83tVnSQxqShVR1BPegmd2dxS+7V4ou5h2ebf7GqGSSFEZU7X4h9dd9mWiLQBtNFu4r
QdVNsjUViXGcZeuk04oDeBuJP3G4Bxhg4lX/ohj2Ib/xc1u91vOMIms/dINXX/xY2meV8QFu5jyb
78BrGIpYrAieOhza9AgGUWsdLe3wqzUm3XFLfSRwDVgaEZa4PoXPVFQtr+HzSb9WmEFiJxwrB0kV
HWMo60YnNVdIs1acrIGA5WBES+Ce8bmC6uhippuzsoCuErHpvuRA2D54TSWaMxWZ8wNyMXooc0d6
O4Coph+tOeAr8xbbhQg7+gDsCWFw7XW5+0JpOFe7zATtPRbtrAQG1if0wJi3nHPxuaFu5ji0Xvug
XCZYzshYELAJVQOsvwNpz8DhCWPNVFoQXeYmfWV4RLkR2pPkE10rbmbJOS2yqWRCA8VJUwvrsXvl
1wZj5D1oTT4Yzov+0gRA4KnVgJZrTUp/yTlGC85WwC8WHXHs8xHNnvpm5t8yotk+BRHjrQ0RFetx
6fjcZG9qqjPWJ2rFk3rPjL2gCbhMVHZExsUcNHseV7ZMQERil5kX75ysGxMo/KjJK7cWNwxMlHom
AQojBfaLU8GYaalOT7Y5jcAvnrs2kMw0ZHcYwfyZ+K4Zee65WddLY/BafdByaIuDmAR/DM71vNyp
jueiWyfcf3RKA+0rF5+qHaME8zu/AsZBLq21O7PkedPlEVgRq7K5lofMCJ40LSn64Hcot5NB209j
rf69jhwQ3RwFz2VUXIeikDVPcU0/3hKH9Hw4LwO5/Rc36QPS05XCCYb/W0HfXcRxWUYYl6Td5cdq
GMhuLOl8XbTQCFtC0GA/oYT5eys11Tkt6uEUFzMvo4tpCsdqqaHL6Mh9pBopxVeN1pWT88nmG5/g
3qWUSd1Q+8MsMnW0TYs37bxztcyPBMCdHXmNpjnn5oxSxjWZUMmgq/uu0X6F668vv9Ir1H3z5VKf
HOH1N2gGwA3naXUB9HgrxnXOVO5GE8rZpmOm9OyCftd7koHu51Wp3mraBq5qTfp2b65ViRu4gOnW
yuqKTBL4giBbp98wkpOP8cpZ8GpsFXQGuoe2mqOLNXdee/D16H5o0rKjrqlZProces84yuN5M8Fw
+lgVLREXR6AVWwNfox856Fv5WH2kTdPrttWQoMWbkJ3WzSgE/6nFBqpUaexa9oDU0QooTr4AV5GQ
9IfcET30YFJOVd4SxlDAQmann79G4KZ3FFEZ93NQl89pPtAcNcOfbCraHjMyZRviYC9eJ7k/UtLc
kSjx8g8K8BCxtUz5xo2cEpPln8w8lkBFxAO8ChCEDj0OL42zUa7nxwD89LQOcrDEHBFDZ2eLD29k
aBHxQvTeR1vZx8nJp1acGhWdbBc6KnairPt3Te62DVRAve8dfGVVYn4uPF0/EzfCMBhY055Rs73t
C/4OcP/lPU8lmicWlvcrV7YrRcrkG/XwRF5RzFndUX/T3BW646I2XHZkL3NErZMhMm4JBEzKfuoG
bN7lt+4vgiPAp1ltuy+xIsITUgNjEfdbuGRNeGNPSPzg4P1+csxdniYTcIq6NYcNKTj41MIx6g+R
hfaHzccIX8cunQ54Hvu9E6UbPGf0Sqli/W3W1OhDnnYsQazGbMyYDtwZE+corTO2cC5woMehkdz6
feK0RznJbDo6Vt58aIjU86d5gCEom6uKD6JuY/ZzuG6whNYCmo6V6Kb8SL+K33ybGzgHevCgqRRe
B6Mmk+PX0h+xDiOGOO8DN6I5Jwn0kaohekWqKU6x81pZ8kkP3UvGyHTnyDSOQ6gYrX4uFqM33qYL
buejLxL/ZlAZJukizXfJOLZ4jtxlP6Nav1uCGFpJ4Mnx3eCo8gE7zDdRLM8TgdzbvBPdkXUVPo4I
iK7KvhFf4i6JvyxpOr4luMA3xx2f7VoEq2AjY29NMyVpPm/aQntn1yEfStyiaMpQu6zjhCPJMh47
4KoXyfThmmmS/eAuEz3gqszxKLl8C1nIZid4MqqBGpPJ6v4fe+exJDeWZulXGes90iAulNn0LCBc
hnvooNjAIiigNS7U0/cHMlnDZMnstt7VqiozSTrD3XHF+c/5TsGAoBO3qNfFbasJ+VCmDlVOtdZ/
EqNShPWwGm+1a4H5tBqCj/AZgS70jkF9GRUO3iTXCSppW7BcuEDhyMiLEwjXt6hRpkeADfm9JiXE
kDQ2P+aThTEVdy2DoqzCtdIuRnx1xZJeutk0TgqNqJaXjHH/qqdTcy7B7odVasozI30l8sSAQA0B
ZUl3CodZKBeo9RGBuMied0lRGU+A95vDWEHyaNIkulEXtLQhoQLRxd37gRbkVoZq34v0NKfzbNKH
pCpIaBHGz6s1qxPsyUT2h431eZPZa/2spp3u+gqFHARBkRnzg+TLc53Y4b9qY4uDtmnG/cxGeK6y
viwCppG47WuN60XC4rbPRaRBWOFkoeDTt8d7LEgT/Ioswt/Ts+R9yOcBc+ZSmDeAR1hGDXVxB59o
DzN5vewkpJeq1i8DbAfTWwjROaFT2IIFUZu+1DrO0J2rtOsubkBtCYHib2xKbS/t9KEvtfZZakv/
Qs2sCEem6P6azbjWsRV7Qk3Iqc1rZgdGA0fF16IVfb6k294bVNzZFKGkRSB4q+7GlXtKVayMG8w6
Sm8JZ8zPajcpFzMdCDQBOTJ2DqlEAD1NZe7a3jZhjukpxi7Jd/drxPDhXeMYw6fJjOzP0LutdKc2
lux9qNJwrbO6sDuCs0b9lZqUNgXPti7yYA/NVzOZ47s+K6mdhow6nFB66YWr66oNkjltF0/YXefn
7M63CuTcUCfcNQQ4GNxTvC7zTJVljRMKlXNwzrkk860Ie3yf0F8ofTtes1sqo23Vi3DG3lbU8g0e
+WLlPqHbwWfP7jVxIIxZzPIF4xDS9Pcb7L+10H+ihW5Azp9uNsHr8Pq7Pej6WlLx6tdF3b1+rn9W
Qr//nh8uH1XH/GpsKhmWUGyr3Ml/uHw2XyxyJiRyFIJvpPuf+PiqphMrsujyFZuQ+hch1LB+c13y
JY7F5Qk5CrDnnxBCv+k2/19sQYu0GWYgEhJJMrD7/Oq2UMukUSNlVc742FoqeBBMnEW+xxUqqu5E
Y+cGL8oR4JJsb/c8EeYNuOdyYkrEvd4ewPcuook3ZpiTG5dKwZxk8e1lo1AzJBWuQzxeeTbM0T6H
Q5ymN2Y8jS3PCf82koeopc1ZPKvmCOQEe6cs5ZzcaGNpMqzmGmMrXuLAgwZz61TlibEMTTy5MRUp
+0wUjeoHHfABpCZrYBD5mLX4AA3Qf/Fk3zvJLBP3Nk0H3JWu4LDNQYyROOdMEosF6CVlYUKvRMBB
zZo5/7+fmn/JG2egMfGN/fsThKcv1IX3/ZcvPz83v/+uHxME7TeMovYmBCIT/OWhcaHganzvcb5p
2L+/PU9YzobkP/+DJwP7J5cQBgRbgG6TQX44xsVv+NksvuaYvWEr/7npgbA3H8BPTw3cFBQ9lFBV
M9D0+fb/UbzA1GEQ+jarowJaASrWaEdxNoYRdm7uaCWCradZTMpvhq3/q+zbJdC2TjCqd+1DW4rU
i8yoL0MWBQ6UrbCe5q1RjIZ4aGix1Zv+1BlhGVvze+Tktg0WPIR42Wgm07eOMom7yaekR4TsCp9l
1dBkZlCuaUK2C6yt5wwEJXiGrftsGREd0GIoRFsJ7O5wo1JWWm2hdpLH70XTOq9V15dHjs4U/6UW
pi/bDjhPq/6YpfEtvgvnUC1pge3LoJxt7AVFbYZu1e8TTbZ70KnriYMClW6xbllvjPMpepu/lb6V
XRxf6m4ZnlkCnJs5W9UHiV0qqAr7Hkaoe1ExsAdOGccfi6THCwy4jzQRR6c8bSPwT2q3x0pbHaZU
+Nxplvu6qe1jR3hoZ2HWYxkZNYhp7KMV0XyK2u8UEs+eTX0uKNDJCYu4rylqaM3HTjWqcGqF6hMy
Fjcuboij7FflwAKonUSeKKeiJ96e6y0EKyVbEYXU+tJ+K+JrHYVSvmmST8QE6IvTTPsmjrBdi0Yr
dzqWW/7Ufr1vRr2/2CmHwVzqT0ic86cll1bYTxmTWzvv79ecxNJEceMOJOscAAVYHgTY2zfJxZfy
3Y+4vPq91hjZQY6xvkdzil5GJ4VwlkXWZ+S6fLlIyq0vsVmC6vxWZThDbg2dshgDuB8OB/euw7Wi
p8HCRhPiFAAJsnUjEoNy35yumr7idnR3q1pRctlGVEDx3Ih7QVdGcbNkzXMC1PjZmevlFecmIeZq
NdULMb3x7CgQK+tS5UNOXeoIm5iAAk4TJ0i2fsdoa3pE764vBeWPNK9QA6kYoj04ss7v57pVTiTy
8PgTz+cekFoziGQaVP1UU0r7IBWZLhAttuYwOg1BFK9bFyXBhV32rZ4SywYJwq2zUgfTknjt1mS5
SCfjou9Sb6mjDjEk1gklQXEe9SBrUUB6rQQ8o6/lnaKYB3qvcmg2VXvpLP0VvdaObloaUJMz3SDv
rLSzH2i63keKoynHPpUi0vf49Sio9EZ3qtxP4NPaNIyjZb1dx7m/66XulJ/ACdDzISqyDIg4z2Yz
G6SlvpF/itx+ElGfhdylaPsrIARNta2XnvsNHNQkFrTO+RtPiNKl+EChBJgh/TtzyPxOIIIoX9un
iiw+gKLyG62IhZL3vdwgRpGVVQQbasyTBLE2zpG6IY/ab/QjBi0kgnGnLdp99Y2QBOmh9+l1giGp
uthoN5KSujGVvtGVHLfktup2xCR8Mh5ohergZm821zjl4FSjimYD7FmhFULKPBhlh0AXzYkUF1CX
7ku5NOZrjtGKb4q6aPFRw5FHHmAzT1WE7z8vwhjyvR5hBj7YS2sTdFHgb3qDRmFGWJk5L7kWMdfv
cuuaQvCC+p/3BeU2XILSPWsfr/hdQdPdHttbGaeZATbFrepb+3tcfvkenqdj1VTJhhGqj+3ZjkM1
qazbebTmnbmVU6tqMdK3aUJ58i1qg5+KydHPnUX3pZfXHd2TKwDtfcY0+VK5AlRr6vLcz2YUmHkh
Bl+Xhr2Xmp7sKwAV+zrp8rtKL2h8AQ/tdZQm3Mz0hZyjprF3NV0D+DmEY/NQjSkNk7Li7jtkln5y
qBg1lYouGLK9rF+xlYZdXBvKTqV38tEuCCRaOlEH38BcSXVaVV3BCtQPzmhbVzjc4wfwN/qCSdM9
LwYOl6Lt4NTMIiZ/Qw8GqA5ZgK/p1+VTu7Rv7FEwBmmL3U301fkpdSgwfNRWfYzp1NjNQI2fTRH3
90IoEZtDVRyL2O5v68FRdoWyqKexUqNPq26Zd0vEFdu2YsxDWXSgxlN9n9taGvSAbz6MWjvX3kB5
woHEzny2VxsXFaMND/8t/SnTkn1MUKNOZluPVxHPOxwlkG7xcWb+gJTVbHZLEWZLtN5ZbpaFJNP3
PQHy5xVZ77iQQqQfDucYaRuzJd5JVmLtMYpNRZ3cUnxuZkFH6csZWEUTupyGg6bjFDjx+tSVkcrR
NVKSoECSu2aJJ39ckzwUmRvvscFtGnM+ItxMImFpXMV7g9Jg9kLTbV5H1L0LQpf2BbGv3jH9NsJc
izTSzq3xTpl5PfLicdDQf73L0qYJu2oorrk6tS+S5/BCp1p3Z5qae+PYWkWos8puyGYTnzKS8ZrX
JsWvemEdinX8CDU8vUE+Tt5FtVSvUaQhlWe9xUmA7LMnEQz8ujTUa497aPBTnvw7E9l7D32ge3Xw
z7S9BZZwXod7fA4zHJwSylrp9u49MeL1rGV5/Tb1MTyluURGW2r1SFb0XdRVFFBUMGWLygb9rixG
yFShcxDLlPdzFamhILLEbTtVz4bS48Bn9283JRu8r5bQvYOc86zokuEASlAPb4OSa1cBjdSPs+X6
LZkHf+X+gWAc6ygMnNZti7JEQGFb4HVyVoPJuiT5H3DDN1/1bQox0/LO2EPNON538JiIDY30mdqP
Bnn5mC2PzqM4eeqtpUnvvx1a/30r/ie3YtylFvfYv3++v+2+UMT98+H+99/y41asWb/RZMHqpyM8
MzXjAP3jVqyL30xmtc6WPgEpbRFw+f2AL6zfdHxD2zH+L2CN3w/4gDW4xAosQ8ToML78uVsxZ9U/
HvBVc5ui2piXCNNsFspfppM5pTD5JF1yKbkLgtPHHQefrYNNdutGjeCgxAyxB9iuwhlmx9JcZmRj
avl5NNYTrmHEgAbBnmNGP6T5hmZzSD7O70xnVHJc0HkH6nOs8gMgMXW6G4pW/cyRilyzZ/dg2X18
yI7q6RD3OOPUdGVRFFS7MHZKgmGnEnXyqxFXiExu3zpvip5Tak9y4mTnsLvrOiYFPtjFg8kccM/m
uQZc29XbPE/r0WccI6XX6qiubLJNZ9JZKpRnW1XenNliK0XWZWbj2lcrGdNjuq7ZzZyLdGMxyo9T
JvVQkGqwPJaE5KGzHTqF+npe7ka5Rm7Q6JiRQ4OGAcXDBzg4Yd8WTeAi5sHKp70BtplP2sZ6S6dx
eO5HK8muJnJW0KeNfZt2EG2pxZqhrhYWPdng9uEZRy71XBCRh3R5tE1ITgGfxPI+WurK28DA0oNu
FD+iD0QutUcLl3pGPeMxpWXqvE7z/B7QgmbuLTGrx5gTaOhaCHLkHrNS29k0KENRSo3m3dLNtJvH
kJx9xx7Lk9KD+sdX5DQSEuGKdz6fbOkZheArka3pxr6b4W4TRe37LkAyXz4MknaQO36SDYSVjyXR
PNTFAI+/ETKv4lSjZMlXuyvgY8dpfuhTIXdTTMbE3CAGjM7s+3YVNNtXSR4H+jLUrM5ld1pquP9q
2Wr3CvC+sBpL6xQJNAzWPtP6TNsBxaQ8NFeb4D0J+aUuAYfF9Expu7aC8CXQZZaLWknVbk56LibQ
uwx3e8cJeSMghZVjUjV3ApJ+fVyJLQtPNai8r5BhUrh0suwF1XV4R1J87Fhdcq/RqOkKypV3756F
nc9q1Ub7sWRyxahTmd3mpeiYmKIV9WqwJEw0vA7Bs2R4PG+UA50r2imro869sZo4+UwkmwRZVtic
twtnKZWb0cS14JNzqa/w+ekT46x2tqJqemUKZtH01U+SNoCKQpo5XhLT72tkIdLGlpoccAvo9cFV
Bd2AA0M/zZ/WWBkOakcEtYrT9I6wjsaVr4Xk79VdVPJkc4ul9LxZ0iHoMipMfJjN43izrqlsA11h
CkdtFgDohnCv5quV0q0MUzHB3lmgBbF702RuX+a1nODfm+q+y20ZJLEBIFrlsA1YxG4ANCp2eiUi
XYzgPRGg8SqoFmXPhTO915mf7JmWtKhrav+wzkO23lMN/0mBn8kzhUlq9h2mseZ1qA0s62DxmGLG
klv9jK1aeCh5yROGfL3ei6jpqj3/Ep+aq1TDcGAlWh5F6871Eccbc7UUgAmeBTXRp6OdMR4w6qb7
Oini2ZSWc2Mw410fx1znxE5fkAZSI1rmwGkUDVNYrxIvy/R7QVNv5WGNzsowi1nNTG5jHij9bL/O
hnPKFGfJAwdfynwzaxMeFGp114BXyvcOENWQKPJ2EOWzqhkYrFmgr8K4V5pFHXeGpIqLw59+hhTh
hobD0DxUCPQmjPpn7alZRRrQqLLR0XMRZ29da2evkFeUZ6MrRlKHZNXDrhaCZ03MI7QPjmqlZinD
EaGCgavBUSq0kj7uzvwCArya0jDMJ+/BmdCzHGqlT6JXTIgAC8CZRkVDIWwApstKfJ0Ib+yZVhdv
J/tmPChtZ9Qhc9ApHrzaLLkd1VUjHc+pouJJW2LjZZzWd/RG0xSa4lTns6lU/WA5iJfMz7QgHiLK
UPSkPTIttVUYOwOQAcWMYr+GCf9Aclpci1KXzDgh8mqXqavrC9MJK9s7bW28b4f5PUGr0fXQbvHy
aGlU0MM7qkPvyREywKWE6XhdF61/gMvGNbxm/4rvoSBGtMtloljW5VAa9sDc3+cSEJOP6lk1roTT
tN2/z1P/SpZYJ8OBJ+3vn6cu6aaX1sPrH45U33/XD73U/Y3JPlIpxyYDBvXPjmubzPDmwXYs9UfS
+MeRyv0NqzXmFK5axu8ziB9HKgPHtcsMQjPUjRCNCPsnBg1bDOmXMxWnPU5SMPPJ5WmkUn45Uxlc
2MpBVOq5UpV6i8RrgpDYTPHEIR2Yt4c5mkANb3Nsuh23BmR8qxmML/OMx8Ar1xRGu1z6y7ywvNRe
S+Dz3bwWQrxoLi1SASPPt9jR4+dylrafxpb5bhRiuLRqPNwxBOYCm9YkmjlNKfaFIcRW3WKxO+3Z
i3MCmFl1Js8AnWs274tuMN6USUTLGa/R7HhksQdqLBmLPBt5JO2bfm1XCnALa5LbHcqQn7OVdD2Q
GiD/kEM8N2t269JPIJL7JTBQH30QlfLDlJkTgRw5lsolZ1VdvZaNqNnlfLaPMdBWepJoz6HWF1vV
s5YsrRcnmHH8Ls1G68g8Ce8tqZdHi+KwYw/YGA9S9rlo3SVM7ZS6H7VNYQeMur7Hb/q05EZ+ZxFd
oq/UXYzLwuJeBuAI0sNQGUPndXhWw0FTXjnjATRQs3LaWtQoIK5cI2xd3YU95UB2hDbUmuGK+fcB
BLJ5GV0MGtogbe0oAfDWNG0iVa6lYz82thk9dQP14GwTg6HA12zM4lz0m2PCppry/Th1SajgmvVz
i/tk2zWj18q5OlmQG89Dw6i1kuUEhQF4MJ0SyzKdB0nPCFTFJgltuhUf2ioWqbqPsModcs1CPuqW
yQPWwZ4/rRUFDsuY+ILJ1s4BSncgUgxTbDUW2n16ZX1ysTcI4OGMlg8C1FjxkqLXVc8x2UZWWwmt
YVaYHRUgxva6zDD4HJMYKxxmtIL1+TXuV8xHuc3JwjQLbJXEh/S2EfQaR1M4q1FFzzmqfTquD04S
WaGbgD3N8xpGDJVYpMXAcPoJODHKJwf4ybg3IE31pj6FxRqNfjczlaoU+ymfTc7l+jGW3cVcIEes
2C3stL6KdsWDYuYIUmXE8b/aVZxrnxUluZ8JaKFr8TeMOT145bh80NSJ4LudRruI7V8tsv6ITSkJ
V6vNbtpSAUEJs2LHMFA/becETlZaz1mDg1Ep5vQkKOPZTcS6zgo7w1EFnsMHVOjP7qJ/rAZH+K0W
216WDIov4LhBvLCH4WQakHDhob5hxC1OXSric2txIFpXJAbmdvuafqleNHInVmC1udIGaalUftwq
0LnhACQ+58ov5tq+t2fa9twI55nVqoBoRJdTXiScKaAxJb6pTFw/YIfBlmTr45CC9dSoivFGmDK+
wA96x98+O2fk/pnlz0NzJNkkvzRFswROQtm0zcN2wNwQ5IBHECLW4VC37bGazEck4geGmDdIY3t0
XLBW+vqUWgPnqh7EaTw99G56rCgvgpO7hHHGux9zMHBG8dy3WM2W+ZLpykw4Xc67rimGcIwQ5fDw
vxAtSzFAl7ALy+JLIVSCjtVkBVmRSETZCgaspvlg53qvHUwWwdS50BVMEzUTIo/EDHACRxf3qkyq
sCRU69vuOPHdanoNvx2eN70ve19JXKJ2XfFptZFZWl11TxbL5Ul2RuTRD55dKYFh8EADR8BTsXEO
2vuRQ5Hi8EPBgbrOjsheKQyhEFxGNiNeyLmwTHTxkOqtdcKvlZDVzbpdQ7z3g90m71WlHzFXzV+T
ASQz8iEMdoyWHjGLxTeVyD3JBYJ5z7J+PxhT48Wr5R7zzH6IrO6eK6K6Y5lwzjW4JJs+NGt4x7oi
A52x24g9a8iuGScgvx3yYa/yQe2oIJJXMzaTB24YLt4d9WHtlCEQWfmhx2zqZ668XeZyV7VMouH4
USxY9dAmSZoq211TqtkuM3LqXpVavCYivdKHyO7QRv6cay4koOGpqHJrp1MN9zjl06XhsOcjcGXP
tpI9m7GLn0wZX/vVfW/F+lGXJk4yTTa7sijAy+rTrt9ytpzTXJ2eXidrBRXNcbufnO5TRflBaHZr
f1AH/alhbMQXOK9R+pMCBnw7qddEMx6k29wUffJi5fpKanoNqcUC29g3ISTqjzTd9T55BBqnWUsb
xblzemPfp0T2Zj66TX+IOfVbq/Mxj2LtfWE6xA8Nm0dN4ZKp0zhuL2M4ttDeUDh35thuqnjmeO3Y
pDRQuXXi50vh7LGdrMekHg5Dk51g5uT7oVBTQNgKIKVR2bGZFT7KABCkSSDQ1UKKTwIKOQt2rTjX
ZVXFPVAoxcO9014KSV4Gi1YdkhtO3hrMSz5lQ7iPgFNXU/GsifFAL83FHakoQ55xQ70bHselx8Br
l59wjh1QEd+D2qYBiZ/HmvM697ErpOcRO7FG4GtHJtjRGfub63U2RYFLPGqbAPq2djZTEwaTYixe
L2PjAzorPSyqRpel0oFNCOkswA1cGtVdrIx9zo0xsfyBfa1Jp+qw1CjNmqY1u0o28kaPq8hPdXRv
V6rMfQ3lOVGmbXue4qCmMFtxzOuk2jqWt6K6VeNmnAPBpSKGmbRm8gEsqHN0mYed5tF4Rrxo3pRu
VOIDQzuZ70x7MnrECG2CZyogVh7YZ2EkDu6nUhnvtATX1CCm4aE3qzt6DxW/zZX7cknkbT6n7/rO
oDFgtupTu1rvnF4UT3Oan3QFKKrGj7fVWbcfWV7FYYLr+krLcUdDUtQdjRloQQa8bw8yLPUcmJx+
iZnMT/vxgxvHOBlVR7nE45S/NC7MTHfsna+WNONAmrSMmYlRvNaOjZozYXHLpfPByE30B6e0X2yb
9lclslBP7CR7quJKxY6r9nv6+kra3WachWJ7iPjA6LKfjXzXOikLsstfL2aaDWT6M3fKN/JhNomP
anxHxXRIlV5yLdTcDJaRLdvOmN3ipu0Es/KGFrRG7YozGdb6kEl69ta+ii+aXhyYM+W+YtpNKKXL
tKUEfMlym8h7pTUc5tVW+45b+aEelvlp7GOBjyYFJuqueXrDZftzmzufWJ0LCiosN5BdJJ/TTDtb
iGz7xu2WAFBZGkaNxQaRuhZXPsLoiakzyVTqTL9WdMvjVTPbG5APpIqHfrkpxeQeiEnPgZ20n4q4
1GA9FKl2h+FPe2SB7OfQAAfveNYwJcVe0Eu3A5Wds3n1SvWBdhfjHCOw7QrOgi8qloMFpmvhzJjP
FuMRWIj2VhWm9QbPnznrOmDzjCjYVqhpCFfJe65v3ZorDD8OwOPJJvMLNlQNKgPiOReVjUFe4Q+E
G1YEJScPHw1pjBNkNK2cknMnJ3uXE9Z7dBUOotqFg5ZfVuNL565HS58+15GFV7ux16AcGrqBo9g6
RngNvXU2XWZoQGE7cTKzrQwwHeF11DSncG3/ONIGTB0j3KKqwZBsFoSHu23iCVL+kIiq8ZaIuXTj
aBQgD7rwiA6MJ5TYMOqMa5ZkxnMqrG5fNBYTo6QkIkZtg5/b7uOyUkUxtt0D7m6xV7U33M4cmLKo
DrMyetZilN2i1YMIjSiwsMAHvdl5zphFp85aqtBui8NKRN8vO7D1GMM0vyaHg+QxBg7GZJaTFOyv
YyF2tnS3r3nycXKHG4sD/k51eItLt3me66oOiX+CYEvL82SldFNqThlwVaGbYIAzwKyzYU8s6mNd
iwd3gpFuxcanopLPdbOYt9iA7wfKRjkum8tunqjg7JohaIh7o3vR+qB0M+Veq6K/FBBivAFX8/OM
wdWn7YOtbgEon2k0kVNI42cJGXtPz+r6Ji9XICnNvKshL/spg5rPOTNIbaaWeU35ls8F+TJVQC6e
nejZ1oqblrnxtROYSmVbfeXwi3E66dEj1xofBnUosxhvkViT3Uqk/LkTWRoUmNR3rUAGEoLDjt46
eE/J4F/ymMVlISO+c1WzvVpO9Kb2dNe7+Wztkymf7xmJKzu3B0i1FIh8s9a4t6Ber9W8yKuuQuGr
22142OEREOpy1TP3pEDY9ldo1L49jiN+Gnu6IZP1uea+UWjKB2Ayr3Fj7W2tB7o7sA3rWb6bivWI
L24MVzoHi+Sr4rRIShZN2BRwNoc27+7a1DhXc8LymFDCKZma7pqG6+2od8beGMa9XpuaR3j3TLSN
DTRTT2rOUNZO4Iyk6+tsy0+RjN9qrBmBUxv3crjYdfRcj+vgcZ2KPyoK4AkpiiMduVQHGPYNM7b3
TkPZrevW+5zN0dNjp2GWiJStVKoGoKe5zyZOZwoOGH+QWGu93InVax7VE8cz5U4ya3a8vJxXtgT6
GL0N49p6qtIkmMud/tjxDf5ICvaLkWMTMCIqUsAvM1GfRDGMXmKWH4o6K+sQUb68smXRpTjXRsEB
j6xeoCdddT9tHvRRobISlmG+z1KqzfxGRzv263xoPugTzuV5Ip/UmU37PEmHJpkRzZ9TdU5zRVLt
hVuJXbOs8XlSpbXrKvkE2CvGNeLeuo7M7qpU0b5iVZfnNUmJ9xhOd9CLJT/JOlp25iS6J1EtdeB0
+it3+OxCkwMX/FiFjRyPPknO+AbUi+Ez/zcvqLcibNeZBot6doJs5LY0AsTYDTgwAzzmHAAq0ikV
gnk8M2Up6WlC+huYDktE/MpQb2MhHaDmmQFws4huLW2woFosb04pMbLr9qsdF7xjHGovlSwqsODL
0ezGlTKF8aqVDJrrPrHZi92PcMXSoMVpgO2dLAp4tYpjULcGU84f37uTL3l2sJlx3OPWvxM6xNFh
1hEX52yX1Gpx5Nx4tMsKVntRjrvNxxqymi989GYVFoSNs6S55TLlEAVW8HzbBYqLMWcfRnJBnKRp
z7qwVbMLEQJrrkvvnqu+cug6ysAiR7aJNwsU48j1o9b09mwvvepZJDQPfS40v6MFCxp3r56HvB1O
fW18bVd5WVx4PNvdQl/Tq8bqHs5rXEKR42OsYU5kbq6HWlHgG50UggU1Mn6OhetMZTRNNkDD8rq8
xJb9QqFZD8Zea/15K6Ts53lXaeo+ntA7QJ9zlzGTZSfzlD/KkaRc0uHLWjf3Vj1clo313i1RsMZG
iMrAPUs3Kr9U8OJPVIbpUYFcY/S+msysyqYaHZK6AGmTN7joZ2pheVJ9enoY6ciBNdLUuoAD4Nto
Z2+pbR4d0d4R1JyPwJH0gCvkmSX6pYlGKLJyDrlq8U3WFtsfRiAtPA3qddWkvnc2x5S7sukKosRd
oz0smULPxlbKS0axbbWKzECyVu9aoSCbTNMEhbTQnlg7H3Saw/mJwOsDxeXm5Ux+TJgoGBQV+0jj
SRSBQIvS6ZQ4+HtMUb0B2HbvsxhrLafZPRVDSWDNxvrsaOKOfq0hmBtNpwpR3Q29aXuiI1npc1BW
vk3LqMO0s6cySr44WnvtV/2cO9YrqCl4QK+DVu5xDHztxgUTkpMuYaVhCcFUErRZ5WuksIK1Hb82
8GV9GmM+Jq2ShK3QuWQS5851slAFNDKCkXg5goqJFm6nlWNLFn1E8L7rEhZov5edhftOFeBR5aif
FM70DUwSMEfTyKV8bJeOX8RO3ow5ri21acOqn6suSGDwTa11RkY/d6rpWxnFH3LOC7lDxYlPbFmm
Rz+83bJDL628Ueq124sebIlHxqE7puCu7hxWNWYEsGjNkqMxOVVv5kQ+PCnCKnsCZD3gsE7Jp45Z
dILURqCDp7BsdZnuMuFqre5VvEcm5bJdDG9MvZG2A5Qpn+18uMEl0qNY/O/4m/df6s0t3//fzVjx
icMF61wy/L8//mP//Z/jL/Vmsv/DP4TfNPR7+aVbHr70ZGB+6NDbr/xX/+O/RvUkGi8w+/4DJf61
718/EbH5Mgz9H9T477/zdzXecmnzgPMBMeG7SR++wO8GB9v4zSRWjOMSgPRGw8ZJ8UON39AoUE+w
NptcqXA3/8XBjMFh0/AJlm8+5i0T8GfUePzTf/Qv8wobPtvU4CsSIdik+p/AGa6x4J1tlObgpMXX
pI7dveJwQk4dBnY/vTt33z3R/wcd9q5OIUH/53/8rVfSATlCdMTmQQDij69UVKISKycsomjr5OFw
+NhU9cxekMh/koL/W6/Ea7gGz6j+17zSeCA83dGgdximXPooOLf9SK2g1a4vf/pHcnCewybn5biY
/4KOGBF73bpbm8PS51/zIv8aKenXjP/977yM6Qh87oTkf/2M8COQWwWRhzt5ckPXaVvQURbi8Zz+
N946vquEP2y4OI72K0clbtRS1Ak/0RiV3c2s0mse1bpz01XZP/mhrL/+4jkWYEaGTduQ6leGCnYK
R6F+rzkQRcw9cMQPgJ1fgCK+MFx3gn/8Dv6CReABgtMCFIFUq45p6FcsgoLvkgBNjfLS9rAwe4YE
mYOpvFbSV9XZwJmiMzxUjeHPfxWxIWHJd228SNavH53V1VIvcFEcmjatH2XXGp7pKvmLkvH//vHP
uH3Z/pBE2H5G09ZZFUBo8FT/8flaZYZ2WpfNQZFADUpC8yGUxejxH7/K33i2/vAqLFk/rxeO45K1
lAWv4s7mWe/ml7GcqtO34M3/7JV+WS+4tiX1WPFKSSEXDhHZ60rpOl6Qf/p4qX/9Q5EDcZxvqRBg
KPb2Xf1pEawx7ztlDQ28oYMiaFSMWd7SDPPdKsoldCO1DjSXeHXrmiZeESSnrCDuaXDpPI2taVk+
Dm4KpOdYkketpk92klJ6vjknMLBpO2nnXxeGr0estOOlsXskiGbd2BRu3Xp1wy+hyq4MVfCAvmTH
OJAdL+8x6OvvclvHYf1f7J3HkuTI2WVfZV4ANGixDR2REakr1QaWlVXp0NrdATz9HCSb/3RXk93z
77mhWZOsrggE4PjEvefGlCjISyai7EbvQNw5s8apivY6437Og9EXUPaJklvlqPgpUbBXDgPjf4nt
eDvYQfUwGJl7MqNZf7QxpzytBJ/dt/hbMrzOOuwB9SdBmNTbyS1I+sUDwfyOz2MQ5vJexnzpXA3N
roajfCPsud4MHuLANeU6JgZLFtHIInaI9jBpm11rxuM2a8EXAD0x1qXJt5tLDq4Sp/w6GCqbCFEO
FyRP7MUAFqyJurd2Q9LgUVcsok+Mkegouhk8jjnQdC1II7TomLUL034WyZJcJazsTYR18eRr2g/Y
cc1r65f2M4HkQBUCDU2jKV0585kUmtAkYPq4dhw8OysmyQAVDBceZq9D8Lkg9+5A0A1vMZfmKsna
5saX2adp8ZtKFNnPBEx9jr2OHwYfTgE9JJ++hxkzISnKyeEx0Wx4EeKuWyIZxvsMPtSRE31Yx4RQ
7pWAS0EZgLAYQ0J1SsWiyWZykV4L0JU3mS+qT2b11rVVA+71ZeFViIs0A7Wv275glHiazTg8k9xQ
YWnnIsQyIW3LTfAVwSYF6GDzlUSQ5m/RTLxV2ep6A+g5K2lfiMPDI9/5xT6tbLO5WFI1EUOpGGsp
/mfm5hZDWfLmFtaFj5aR4jSdn0Oj8h7HKi8/mb4CJ8wFVffAyQmOCqt7huQYWy+qfILqsrVH1Qsh
1PVUzhAjUTXzZAgbAL2dFeEE/ARDPOYe7ouGfAlDAA2hnYd20ZKH0CwkzbVilLmdEantB6dByecV
ukmehsoQai/DKnuPQFvvWKSqCx4IaIJpRPDEFzhIE2bzMndzvvcaORQ7bXQ2FXED74aYHqxQKyJA
tWTYlFvf56jpf9gzzxZKFgBHGAP6bwoD76vIXI/eExAz+WF82E4azsknl49QZ806wsr5JbxE5G+t
sKsTSsNqy/zOXudd9skkOKLE9p0TH8TaWaKcNsbUA/pISj8hFS1idimKaJ8Z/ELS4dUnnSUHI+wI
zoAk85CpDhtF0ozJz6qJvAOrJbVaSBXYSSz50vST2jtlzbovgj+6nXVYnchd/Oxj7JmtMZjrnmSL
qBM/B8n0JOnHh6q1D0OtvkvY56ey8m3Gp41/xaswuEskDyU94Lg1rUJd1ABySTBR2bnYQFc2QPfn
0GrmKzMad+j6yDSdRzgoJIaw7shTohFIuuCm5lQEKrSsTiuZRTcOReWuNXjqc0katlINEroeBvnc
cbqVmmmWtbx3G5fvbZfZe4qY7yZEEPFeAE27cxTwh1po6zEDoX0aJXdUzoH6JqO4WJsFYxhV8fUR
ovEYlWEb3QyV1B+90TEOEEu/l7h5eGf5kGZds3j3PA7KDhbH2kfzwfgR/qbdMW6Pg7YiNMKR4V1c
593ZQuw7rr4qLRl1LSq4Um4ymuY12qp642v+apRV3SHtQwbLlqU/Eux/uLEr4u96nHIu6S9dWtw4
zVDvEu3ghurL5qYn5mNFSll9VYDc4SRn1pmuSgszW8DVSeMIcJCPJejr1NVJ+jrkofVzGcav1HKP
eNAtGLsN6XXmjWKnJvYdLEwyxvDG4F1nwtv1LpFZqgb67bFE3hPui16DWeW3dOQKzbjnNqOJLR7d
BgMffmFmEWbXHQRvAxgWYqGIVtUpniUxX5KzxxCcHho5SYV0lWtONOfOwbaxEhhWrp3YNr9Hlhyu
lIErPq8liti+wHMGcj5L6mhfRsK4DF1646SOejGyrGfZmgwXor2eU9PRz2E+hZtwAg7rzpYHXBUy
a4Uv8aYxuvi2yFkbdyUI0OQTO5NASJB+43l+6pQpDnZYG4hmy3Y9mE5z40500rwWxcI4+G54Nfzo
gJdeDtD1aKRJ8dRWnLwolaMnswytx9SEos0oVzNP+DpkfbdHqMNvsKP3IiXDH2Hmhi4rvonF5qG0
PbfbV0mEQSRpiAbpo6xaEb/OYZbR5LXcIlkEHEmYOSqBFjdV2ARYGPJuATiplmiConFS1lbkh5CF
FuuW3Wtpf+tLuzzp1ilPwJ/Mht2LbE9O0aP/tcrJLjYxnpnAv5q0PZYzLx9UtBcf5ml835L5rTdm
niXG3k0VqkTCXh1yS+0yVuHJVXJRYfr4kpw1tXgnfcyfXfDZTzBHWEbk5c/G84FipQLeLoZNNLFT
1PVUN6BTAMRwrk9hkE8sD7thuMV6RiRs5sqIsUooiKprks7dzI60FHgPq38LMbDiwh6LB505Y8Gu
22eySXGN2bVhj3yqiizfpI353Q3lockyRs2Tg3LKM5KdDedgw8Gh7ojvNi6WUxnZZgiIVzFce9rz
nNrOqs5ADkvibg92Cx13bON3UmDybaBt8ndMtuNQq62XcrDHa8k7GnAElJgNGh5JonLhzNc8ruJD
FIElVzmo8lURjBGlpWEcU4gx4S4AfQwCx+f4dgXVCd0SSnRW1gVmIb7wIZe6ZGE4eepvIJrOn4rR
CMPyYvn3ERYxN/ilGG1GqLyhK/NDUpbuSaq+/KydZTasiYk0gS67lFYFPLRslWTWcL1Ema+snNlr
Y1FWpV35zourOmHzg+aLHRUNDHJoEELSuwLMBSmry7pz7sN+G1SbQp9a8gpEzDPojLQp5CeW8YPj
mu6747uL+ZL/2IeGFdxh7OK4RexbPJlpmr19nYFVRWQFQuocmNlftwCL9PGPPQ1jaeYgJrBXB8vX
F9/6d4U5+1dG4L1ZHFqKiQ17QAK5BXp1wqqomXADpNeTs8g0sHOm+zzqFmqP7V0NDh7AlRX9XdP6
x0QKJiTL52FaYqGSXBr/Xxp+aEWkYfM6WUCxT7A5rrqc9wvqmPeqkPd4QH/TwTL9Yrz1b4Ymf+qS
uRlM2mTXhWrKzOcXezlcMa8UuikgslGQVrGMeVlTmlT4PRYec/13YMh/d/eRFouR3Ywcxwl/6SIr
Mg9zl8QLDteWbQ0nZr1JezTMm4wbazDIa87hVt/AYtUgDHkFk/xnsU5jA7NLrMJYx3nhkSTYgprp
qXH+5o5Y/v4/dLnL00FFaQKaXZjmv1wQIXWc8fbKD4OPft0j6mw1jJlYa8d9QfJhHPCYsSrNEnvn
dZHHvHo4/fVH+FOfHTmRH9oeH8QGV/grOnOYfO03qZWi4phSPJqivmpc/XfHwJ8mFvwtDCrAhIJz
BX7wyykgU6liv6rTg+9SPPvMcddVQ35ca0f0GX5ObMiU0TwgpVUvf/0F7T9fY0oUlMBEBkPIcH9t
hycrdwly08nB7bWID4VbR2cDa9MbsnXvqq+1N91EmE6eiB17yqOp/WSdpLfDpDzcPHWV4K8WHVHY
LcGkzlYMDeUk4fYH6u/oDJOt/9ESezUcl0Qb8c+Jy3+deH/jxLPwyHFc/ed59bHWfxCN//YHfhtT
Q9OAUxD8CbIBScPlcfNB1kZgq5fJ2b9G1F/TayvERhVGywCPB+VfgnHQHD4TRGjQwJGD5U/9a1D/
25nHjP8/noGug9Hv9w/9chIxjPftJczADjiW/jifmcphUFWQhiezLccrA1kba0s7vx8dL/+BSoSK
KB7cgNEAaWfog+P82nHK7jXL/L4BtdAbt0hRcWQkzaRu0ZbHT/lsg0tuwUV9JEOaiWPdkoO8jiva
sXXLCnEnLeznMYrzp8kb9J3sGtRVZNEViFiysPihWLGcFSOOp2TELYF9rgvL1cAijB6oZvMzOPqY
RHjllKeKbUbgDr1nFXkUhKUDvcHySXkzA0CLxXydRaN6HtLWvc9jQ84b2vP4c3Dm8gbp1YUVUkKl
SXDP6xw77bsbC/U8CgTD9tQjJnCcBsOI8OjlujG4bXwVlZtxcvpbVO7jBS2dhayAyJTPoDSMu7rK
NMoFVYprZdjxkTMGd63oQ5xcunbcMyFYeUZvPlsRYiuZvM+NqA4FKYhbDxbzqwUMbVw7ISHDfcDa
gwhJv3iYrCS5kZ4ECCBrcUh1ITAcRuEJ6LLam4QSOpu5LH30RILuZK6SIlhNpBeMy8KXUNsELxmL
Oc6bHxM2y4bCswvMNUpHeeVHHe1WnLek4ObZNustH6VjXfvroh2jqyUsYYUDakl8iBo8KVMdpSib
A3mvgnIhqyf1ITfM/ntixDRuUUrmwdqd/eahLfRwwrFgIKsCpFV/MbWMBa9lfZG2wgW6lX7xt4QX
qJdigXL50oXPZX2xumB/IbyNF4QXyCNoXqIE7AVApLupEgnOArkiERk+Bn/3iwaGK2w4EdkNI8xf
cGEh3LD+iyBmftHEjAUspgVEgRXgCuL7UncePsgj9yGUxGjTY0kwMJlD7ZY4ncyh+/TVewPG8dbX
ncJDBdUMIVWH/NqBdWbVhHSuxtTSN/PQi+ypNXN4C3czBrq62FozoRDoVVR6r6cguS3taLKKH/y6
tnaJ6OxSri1ZHYnRn0m1oVm7Nn1qxGvRt9GmtFBhWe6gXrWn/WMINRTVPH9H3LPnLOYHt4fEqCtg
PuvBslR1iCskkQZTV9BybH8VePrTNKA178u85PF2OjbCyDtEjgW2slAzRm6NWRJ8YAsVYodHA65U
gP8pBWDBktNhwpVbVzaB2Jea0TjyEffedKMD0creeW6QIk5mZ6LCr6aDP+KlRw8zNuVKuazsKwQd
48qtWvOapnHyN30vnbXTkcSYZvNwssuu3KbZFCB0jPRZ0lnTvJekKnlSsqkt5/bK71t5sjNZ3k8W
iy76fB9/aVYN90YE5yXhwczr7JNhxTdi6lbA/vMfoKjdTcbwk5SQrH802BRcE8uC7KVCikwfYj10
hEaKVVhWBeZeN4K7mqE4WQrtTGN/UDZyNyXzW8etnpC/L9MZHmwD3mM2iHvfr5JtSWjJGkFCtc5S
E33M2BfkAM1+iXzZX652rR/hMkNIVlN0DGp33gIYoN63M/veb2S/4XjKGQp33jHw3HK7lGUjXUgv
L16U0yKO2XieSm9+xgfrvgTgSDZJ3hWrsUkSlIBD8EjwnLxqtI/cORI9Z0pQc3asUi82Psx5RMCP
tXW+wd7PlatEdos2ofiJfCs81PB5IMFE2VlbrBy2ogcIEduzXA+VWa6J0BZrbLPtNbv6dB90JdA8
9DmmH9EhilTtRmAIzGXbAUeGMonK46LcaYR623h2qmKNwISrbTsZDyrh4dFHisWVaw7fqOVHGMY1
+TjVOfWS/oZhu/6hTLKe8GvPe/pLc2uSx7vJ3EDuuj4sX9o6DG+TQZAlJvj5X7LQ29meNK69fKxu
LBJzN1MhzEcWYwU9uDu8BpZwH4J2rO5QoIvtZLXmrmhceUG2FR4zk4R0smMM0LOhXXDoJikuANep
T2HSO+94JqcDBAp9Hu0Wa4DV9IfR8KybHh41xu9W8lTp6UFYpR/iNbbS60GhITSjWJ17r4gPZoKd
D11/vqndkCOzgPMU9dkhZZl5C00yQNylwmAtOPORWA8AmuMhmU9mgcCrzLPyOrWL+FtSzTpZlY3X
v00pbPvVbKj0bEPFOvQ2esvVbI3fy0FC8XGa+dFRjo2RNkOPXhQpFCkwyt9aoe3znMT6PBNfLFZ4
dqGceG1yT14pQlah7N0MAnwz6XaY1v40JM9N2/S3zuwzfezrmNJ4Oe15o4/vSd4Wj07i4ksh3m/c
au3koKLdGcOtxIjSDXcDLrLsRnSONQwvZuujFWLWqq3cfJkM0DyHegy69BnLXFwNlLa+5E2Um2F2
M9eJQmfhyHIrLX/Bcqmx3DbmOP8IB+Vv4xxOdEcQV4DYzQU93nU6xr01yb02y0dM6O2eZGHBNDiN
j/yUBfCXqrjDZzxAoMaGIYxm0/pd+t/6+Of/l7MSGcVf1seXd8Cl79WPP0o5vv7QbzVy4AFwXIYy
TPtN0/l9lE2A5xIRqcMCEF0G+r7/KZOd6B8BTeKyGPXxNtkmxetvZbITfIk8LApk4toWkMX/pkz+
dVTAaMKHGk/fDofORk/yxyK5MiUdepKTeyUsnISxcquzwAL/jUwbBcXA8/55J/3nuvyPVTnfl3hO
jJwguU2so/4vrTgKbaxdsz8dUAh2d6ahiMr0ibP5XZPybyYgv9T+y9/CxIXSn2Ui3tivZvV3I6DB
601WrMl4mAY2gMw/2ztITGqdBm6zNQ0NiacHue+2mXHfa0Cvf/3XY3L909eE2AtlEzGOzaf5dYUv
5YRSfQrwfhW8wJBHk09QBIl5UK4HcwZ56ok3IAiQKcZ2jYLNAarbNeibsV+SN1qHHmsqKALTpWeq
j6fJQpIdzjon3Tvn/wvMmVGiUxiM2sYm4x0IEXCBXYTT9Mk5l987bK8280iQZuLCHI8xGZxKzsUX
dj7Tnv0ie79GWHgZly6mXdHNzQezHa1HlDjNdadz69EmTvJ2cJDga5qi97AsMUkQFD99oqaed2za
1VMhq2nfZ2PFCouFQxenIdNg+AnnhB34W4KX7pXhNn9Qj8wRccMirfT9+D6ixh42qm+ggXGpmDYK
C/QhmAZyP/ZLGGe/MoPe3mLmsB+nmpl/MAJj8toZbLsbUS0UguE90/LuDgQC1aoK4JZlA2+fHv3L
ZXbG9BCbpd6QZdadIOq1d305kNsnIRr5rVUcWyIGthZC6afMLNUTpj//gV/H3s49G5nKZkMhKf4+
pppQV0G5u8akM31Lhrh+leaSU9Q2lXkgjIBnSHfxyRmIFfCJkD3wZp4+NZIKMML8EYrJ/tnnTX+O
R3YLrRisR1nM/XM26Oo81sxLSswrYH3xcmU4IjSbeV/OeFeLotn2DTssXSl7W7d0sY3PRkFC+MJE
WHcfbsw/ipzJDBUEMYIHY4SqV7my/RgJu/+GbGba+6ksjnXIjzsFxBuMEnPgpneqriK1vkerC8Vj
NcxevkFyPO4NIJD3bNPynR8m7TW5uyQyR0L9hMlvrrCl5JjRTKDCyqrf2BWpJyxd8yVqFf8qJ5n2
TRmHK2uBLEXaQB+eLw+70eIdEKZau6SNb30IWashSsq1ynNuReAh6qeVp9OeesBFy8wvEasIg0jF
lpBgdlL1CqTOn0RyNO9BwbBuZLjHtH800mpTJ3F87xOD8MEkbr5UOpm+2Zopb1XzMBRdm++MvBqI
nGf9nLrsQBJRzDvL4Nr2mITw7SyXerlFi2pUP8nPyHdzPhEz3c78Eq5fT3tezNNnR77oKyyzGOZj
/qqNXp4Spug3Ivw0ZWSqVWqwu12RnWIfk957M+2pfSE+Rz4JOA/UjkvQ0tfWwXWLNwDf6ifDiOYa
yxo35Yjkfkz4ofzAGMgMdZnTl457gw/Ku5EM1B+rtG9eMQXWb8bgcrcG+bzr7Lh+cyDfXmXEFTyM
4YT518hCMvPAarzjSoZXkzroxKMuypdwkHwXMn499ngt7kf4Jyht6V4uSPf756Y38vupHqxwpbCV
ry26qNNYZOXa1ybe75rpz3qMwYx5Y0qKN3XX4uOh9ltPSdi+EBLN3M6cAnz4ttOCl8MlYLO7i6zc
f1UoXoaPtJPuawoVLBcH5cyVi5V/NqqtQ5yPvEytjr0TWBvp3jsYuFetO07fcH0uuN5ltmF5Y7dp
0bnuuA89c0WZGVWreiRnVcnqWtYkWgzcYSfXyG8Hs6dPN4t7w5PXLtgKvnvg3c2A+1ZeMDrXnSce
4Kpel5iyNmbAQ4RiJTmWdv6t91xrK4tYbqU7fU+R0pNFKH/kiV0ejUp8TNJNjsnMRqzCo3muCSze
Fp4a131MTIyV9u1WpP0VlXW8ww1jneCURxtr6oJ1EeBoA22eXruzO12MqFHTupvjE07JEwtxnMxF
WxHzQmDM0bXNAoHHiE3aFN6qJOahXuEI/QR1MoQrhxpwL3t3WsMZuJ+Yfm3t0oiuskQ0l97P9M5P
eGBbiEVX6cRGSEahOM4TP6RtKfMIhkYdyqCe1oATwm2tDcrtpelSlZXtE5A/a/jH5pX20ugghfXg
lPS7ELX6M2oAp9jaXPuPvtHaX3ttZMxgF/gNVwIpycFu0mDnW/qtgtRzlqxd14hK5FFomEPUBT6j
mHgpiuOe7FMt98ITvPN4gYc7lfCaY+QzbIFUtveswSDkDnkPC0om2GFzrBBROL6FHiRGKvYRT4xg
ol/k+SvghjrAw+lPe0xe6PADH3IOc0hSTJXrMEF12juqsxBNPFOpY8P5CmaIQwTTWt5gJmp4ri5u
0TdXeo7nbW2bGHLHpt84ScJT1W+FQCdS1dyB0IG8U+N347dZO9m6y0pFYCX42YLULqM+WZ0/vzeF
6R3tqZwfG1KjCWHpI6KzvehYyni6TXNn3qiYXW5eNqSJ2gVpEH6OBZrhzrbHFXcX9C5SLhQociU6
Xa7MJty1hiq3RlTMK+05LCDhjr1AU8RZaU44M+JJrWSEmbZNCni2orzDdsS7PDX1MU1xQK5cpTbC
ENFTEQprX6Tc8b5TE+ShxnhLBA/wmahmG4sf574cxvDaaufpxLANrqHrASbY0niUP13RXifxHJyj
cbD9tas1mIICVBpmgiS/kI1rHcmZJiAoTfzuCkqB8yozEm1W8PSDbGXror9KJoErP7My82dTlqQO
uEHljxszM9Vxbsm0bkqjA5lZeK8au28KIyPNznCF+4/SyXzzYrEEw6ZjMRr0XiMQxged5LiQTPYI
bI7ZV+2CxFPf68yq10Ohl7qgae/A4EIIahXmuBAB1pUxFgViVpAXdGSgoo6do7ozetAat9vY9wWT
Ty89jBXoIUYltXcz2XF6gMDYfLcb5GFr4AR4Sw1FxOhSImW4wpmNWDMYy746I28iowH+MljeWDdr
WllkYWbe88JpOIU/q6IIN81kxPdNHizPQE6ZEMRmE2+EtyS0J2gG26TxSLhIjXujbhq+LsqHxXKS
hxsBm2VdUuSBOPLH5vvYyLnZJh4/kjXzdp4wYp3+WXy1qY1whiiFHwTTZAhsGF5QJxOShcdtmuwt
Zaj/MOaM6NDstW21tRWp5izNiiMc2epcdPN8ADWFIqXWHMZdxv65bOw23iRez8s9KmvjvhKRfEpt
R9yIkkqj8vzmGsP+8imi9sUxlmTsuG2XQ3kup88hoyZJo4DyJMJ3cssxWP1wGr+GviR8jBeUiSeM
icRilwy+NlMPDYKYdPmUpCa/ndUaIZC2spv2ovShsaiM7y+VBpTNu7ym2HptekRF/bSUv5FfvwbD
WBztnq/gCNd6DMtx+gyhP+7HGZNmhcEW3YNGTIBbYkEZN05xzO2ovfvrJuLXWDbahgXyzeYi8LDm
BdGv27zaQZibtcPBTam21/4svZvAZ4ApBh2fJpciLAESsx2EOd4GooaY1XvOYR7qNxFX3AyV0556
R5HcoZv2BUeye6NSe/ymqXJ3f/Nhl23K71esy4ddwvEcH9gPmthfPmwYhHmgDKc/GKljrlRf+Q9T
w80NHi+5MeCLbDj++VEtxV2GISvcmLwbTihPazJoqFUDVEiXv/5Qf9pJRrRKCOwRN4c0y39qNoVs
+V0gvx3Kkon2GlxRvOlRyTApMtS+62Sy4TictxOzsIXaQNWSobnek27No+Gq/D7T7qKpIW4EuUP9
o0nhjoe+gAA7tDPS+g4pbjtgRPrrT279u/7xn79+gGqIt88f+/KOhW0tFsicMOz2FEe8CGmFFvpq
1nZ3xVLNzg5SDQJzmrd+Qg9X6YoHTQ7e3zaz/+bDBNi0GF7QVC868V96dgaRTlNMujswBEfXE6Rg
hAlBm3b1hG64SclxiRIn+FQ2+IA0JIjdsOz3MGuedYWzLYVctjU8eAWyKeuL6mz3VZGhfUlnJ78y
zdJ5s6Gnj5dGNJW6AicTHmPfyjfIJ+ddOvJAlxwlBxGl3o2JiGrbjSX1aoFKlAJy3lWjM125CdV8
10q9wY8in2xXGvdKdP4Dvvvps8R9CqK3coFEOD1nrO/61L26Lo6SEfoxAXhHIx3O9CUiX0gS4Nkq
tgQlJ/FXrT5Wc3sHzGA5UyLEQi5Qupeo9MDQAr1/cAmO3xLq3UD6sMJzJgmsURYjB4Kb1BOWVzCc
bO6Lt86RuX8aCJpR5zbWgouU4uskG2oYt57IE6BQjRMXBgPaTLLV8Mjo6/E6urKyn+rYtfB1O01+
DHwA17CkVbphKM1/EVPQxxuThZy/jlPoKEApqLivIBdCfCocVmOupqbH/4pNM44TvrGoono7cgij
MB4p5dFTmwirKPJpp80D3TdHbOj2z+Qd+mu7Yh3TwzTp1pjIZ6KVaNxCYOrfpwyWRJcO6Z4dJM92
rnk65oGGAla2fBrS4i3o6B8XL89rqAuH9JsphdS8XLso12F6mmcuPi8d477DBnm0eHHc5QzU90QR
cOOH3oAF2Qvrd6zj9bvLsol6v2CwzBGS75wh7G7pRMPz1JpwjDVNv19U/TNMx/55HC3naGKFfBuW
3g41HurZclCaZV4xIpUttNxZWEABV2V0LRVwbWqn4K50Ovlk4onc2pVdv3s9AZmmS4fVWHTPG4DR
vAEG0qSe7YyBUguo9HoI0mBxrnKyDTFpwk440BnFsMSCNSxmnpHelBXyMov/EUB1S1r2yFVZ+MvQ
ZXos+e58qBLeiW3TMpVDrMdGNVpeoUnJ0e1NTKeh9rUvbN5CxKeMWfoGDbGwGnL4pqA6+0BS9x0v
0D1AQA9pIFQEAuVp7zX6k3CZAKEMaK7LnPlQkNImhyDCPkOe0nmbhnPzyp7nVo1B8x1oFu226THh
r1xAahpaieXyL62MpXBePvUIlcVasRbkxqiL5TcgYOVoLY/quLxrTALvNg3DkjevHeVu7MoMj62p
0RSrlMnI0rymI3hw0o7c9g4hOb9MnVGKfL2LG/gd8TLrma5yAL5QtjvNXMeBZcRglW8HMvVqBkVx
GRXTta/b0B4ZwXB7t+ZhxM54cQUTD6ef2ruviQ+LRfjSGmmybzE5aUu64AImKboVCqoiBFgpY99b
f40HDKbq3we3pbNl4MilXwZ5RNlPu7xhIKST5LML5+ky87hVkA0ExYgemYWFgumV2Yz5PUyvEbEi
whv6FEoyifXjtpWK4Vw18BML1JnHceYbsYQizY7tMVV/hJTZjoFAMNrBGtpIo95GGbdgxeAOemvJ
EyPG0ruxc997oOAxOwZfqn8eso6J4AyF9WV2WPGtECO0H2SM2GxEh+lbZfCYx3ZXkEDCTYGQgmON
jj4+fU1qgGyaq5DXTUcoQsq/qbQZ9rT4jreOxV//Nb/5emGPObPbqk7QyprGT9Ocl3I5MPj5ipJi
qe1NFrRft2bK6LJxGQ1VZIfdoxuvzk1t55sWAd05BH/zUlvM0GCcM1OTS62sWXXfKJdOay3MgcPd
sPsfdRHVbwiF0GWbbXTWAedsrRMuITF63YcJmHetc9Lgtj3t07YHg3kYMp7p5X5uu+UY7uO6hyRX
MJGM0oCaN+/447zQJ+DuFHwQ2ghQabPlLUCD9maF3BLuLPsfso3r98SKxU0giUywuuX+AWx8oNVh
GOnzdeJl+vVV3oYENu5EXuX3pVZMkUCbbnwSDR6/3g3WwAhYhgK2PEc+cyeGqOih3ZtAGB6vCh2F
5zaiJGqn3H7UHWFlUekyP6uphF3aYahvGchS7OEwU/ghMX0Wxwmg9BlVbXX2bIrYcvkNEkqE1x5a
VAONo6Y41yR62K5QT5OmTG5y5nNmXdiP2M45bDnHXuo+bF4xC8Yn5hewiZaRoBoYWoZ2E5OUkuhN
NlKC9JwmDQvQHihzOHKH1OAP5UCz87VYHaDOHNq64KGYTFW/FaS/rQfNzNhJY1qFgcLZ8bE5gOhr
trzsuXm+jtkx4GowOUIqWbvima5+grhil0s/0Y9MoTrSTTuGNt8aSD8Hg8XfBEpBcTFNjrdE8RwB
3uat5auGHs/hXjMIzhw18zL2oSWUNddrT2gkGSIuRyV8JvT3kA5vwN2yOiWoiqmXsQia0disEkYm
PJMd02niJ6ZLgAbu0WkD+TOo4nEPGaNYVRSbzjqNaEIagnO/4xek5Gj7uThmFQ9ZSmLfDaaqN6U8
rtocGM4R5wePisq5BgNeINJAdftCVZK5aA2mmJeyWUfULdJLr7VhcshiAFBPdR1TzU44uxR43PMU
5vMltxmpf/3j14M5LYhvUDuy+wAXadw3vFRAy2FPG22s4GWSpfta1zzQKRWuCDwOGQUX9gZVDzF8
M9Eel8af6ch0AN4Fq6okadXfsj7m+y2D4qBv3lybzhQQIzjbkeCFTcOOfc8ggW8MBLjINCQ49xXG
ISmgyyZmYKCylcBHQC7XMjwNMcTOr9L5v1K+v5HyYUD02d79ZynffVL/+Pl/jv2f1pX//IP/Wlda
/7CYX2E2IgzcXqiv/895bv2DfaRrAmJFywrP9X9EffY/+BOoAOkAfazlyyLzX6I+/nWuZ8Kvh7fw
vyLAMuL9pcVkHRrizibyfZFUO8EvPVELl6ArQc4cDObYgJOTmsrRHsjRweJHloT3okulLoXRpKtM
Ni+F8IyjqYNru5YFcDECObhz3fIuUmV1iyDrif6dAVlTwPesXR1uZjqdY2dxqruTEeyyCSkyr8Hr
pkDLREVxm426e4+c8uLr4uIYeh8PTGKGzovWVJzeCs0Z0/Iu/ZSmTK9LruO6DZpqJSv6RNMAIzF6
Nsosc76qI/PWt3o8bp1+X2DMKy/vUMxM+aobcGYtdocS3Pc2qMPrwBn3OmX8iqLuM8qri7bUfTzy
onBTmJd2TqDTfOtmzDfANjF2NFbg79+xo9abup0/vCE/Fcr6qAP/pZ36XV0w0Gfx6zyzWzikXeiv
oKNF27qPZ3ChzPYG54XAkvcA+9DOhExpdvlluQJDydTJzYvPbAn87MWQ7ZzFWOVg7mKsSOGrtHoU
jr4Pq9Ff46wWx66IPkC+4x9N3IMQVHHknBxnJBzgVXoujGmClUlPdiJtBEbjo59M97pxXxInP4mx
eO/aDHG4R1aN0/krDDdbly+0GNjqYbp1oaDvpv/L3pk0x22sWfSvdPQeCkyJYdGLRqFmzqQoUhsE
SUlAYkZixq/vA8p+IcluK97+eWErLFFFVgGJb7j3XKvDaVtja7Kz02IjeZ8gboHT5ZkBAomFS6LI
A0O/EfimnmxZToCL0gags/iqtu8PXTspXsgSJal6zQ7s1ofK+lo1Lr4tAaQ3OCluOnPc92vMicfM
iLHeuXYrDIhZ8s0iUnArDHmZMX4mmUgcPHJlg5Thf1CheV4ivHF55+Sh9AHaAvUdiRvy0D1hlbhQ
Ij1VMx4lG59kIqaHQheIMUvypxPVhfgsXng4+Fs4mG9etZwHM5Zgs5S8yhr3ieL51Wusa3+UBusZ
nMGQjxbRq0MzDQ9LIw5SAufqlHUgszch8MDDedUNIJ765cxSK0HowueJ6946+S5XAvkuSLHNwgrq
Vn8sY+PNt0YYsJBBAd7mSB+Hh0b1D/aUfyv0FCo9RJuwL6YHKzISTH64AfG4Yst0tGRjGHCF3993
o3SuSOJ4qpoypQkXV7Ww3V23fh0/Z5BMaEpHy3mSrlpVd1yOmjFd1aZWf04jgGBumsxUglh9rNX0
k0/Yz+YGSiWZssMB8P9waioxHFuUS8dp0LTrLJlzmEp1cU1+wbzTEYaeCMFoWWXk1luH92gelHNh
eBlWNkSAyGlDhTMmDf2CRRC9yfgSuRWkMug2uUOOU1M+ZmX0WEyaA4LWBtpKgQxJKomu7DKjw6dY
y6Z8O5G/inBJhnU3K5gyE4naCt4AxKZJxSev6uBLuM1VriU3ZYVaEVj+Y6UZ2LJ7IbZDL16mcgbn
WZqA6KBMb3OnCUAepkG9+M6ukLgMzbmKboxOdDQ7XP5Lar5VQAsYEhQo5AjhcybT2Fkuhi6+iygg
UCMi+dLQw4nJ2TVb3X6PCiwK5sx9cjXniiX5eIwG9U0b1RlXx2+cEOsg8MdBIZoW0yV+FGEECSl/
8SjI1LH7dASjBxIAYV3f4HX2pispGhIADOc31g+ePH95NeJOmQPiPAJ18IszxbfHvnRoiJmj4QUq
DdCU+SqgtTjQf3iY3nz/CX4klfzFe8FsjKwXCngd4QfuI76THyQno8sKMY3q6kCr9OJHnIbrcZwa
47yhRG+rI7/SfzN1/VXmwnuJ24YnPxNCf/3vz68ZW6WfeC3phnMnEmytwwPUsHzDlvwwrt7K9edF
iHlWLQfgP/+47/L5Xz5HC08LDbaL88z9Nfm1zuJxSckBP1DnwgerCo8EL3pzjoszXKSMWfr0NuIE
3GXjMJzSAYi5IuEuUMn8lhDhEZfLuY+hdiyYe/3VpI+acgsuChwhxzccEEjOgGSbKr0kmW5XiOFu
KuJHXSTkp0/2Fbg2bbPqJvZCVFiwBWAB2+N4+Oef9G8uIbo+piQGBiLxFy2RmUv2FqZdHhIT/mWl
38BDuCkWLFy/eZ1fR+jrp2kbzKpdqC1cSr+MWWn2vYnf5Fr1c/sISexmNiSpejmHMPbTlNF1hpMN
+kI+zDdYPotbxhOS1jT+1gycy2upkmYUEIY5nWleItrI/kHznStLDfvE47gXNb1sHCdgMSeTaAeB
PbKITeY0cpbnHonKXZlNj9PqQ+9NaZ86lt3b0emqs13Kb6RmOThT8Q4CFq/2EOi+RdXy6MX9Do04
D+/aOiSzOCRJCb8XtjEoyOmcucxCkOrfkNRnBabJ3+172mclsnnjGr+1e/3NCYP/CP0XaiHXxE/y
811BY1U1tmaVh2VEoEA5MXGygYx1Am20Dv/8oa36uF/vAnBMiLZAujO/XX//h7tembMEAT+XB5EN
d3aLU7763YH5fif98hquY+DmW/8NFuqX15BJk9Ec6uhK/aHetRK+nh0tb+tJzwR93neojjLTPvia
eTVGPmz7Mj9pU/SpTdNXOKAEuxcDCNE8tQ5DykM88Tmd6rm4NIz4G05mi/A3QoRyC3NEKvAwI2xq
L3LpbAev/uiBrggcXLtHcuznTS6oW9AZ4Srzm3pnKnTllt+Y+x6Lf6Cb8psouQQbmV0OU3bKBIk1
npNSoOImQZ5eb7Ahys2gd3dVaSZb21rOv/lM/uaO5bOARwSjSmciZ/78oZQmFBbkceXBwE6BpKiQ
G4mGeJ3j8zMnvAOScivMZ++qYP24iVoFms4orknIefTIJtpqTkmeUgRyqnOMKuwT/WmECQGW3V0Q
NjtXJDg4kPcEuHMzDYXiJKppp0M3nR91c3xDPRYQpnA/WVSHfsMPrFBUMel5nCnE0Psl9d7Kx71f
j3cxOuUgVVyfds3BxwAP241mpyGrV39vYlz3azX8Zjf2NzcJz4z1HwNNqvnrgonYQkiLI74KUBAh
Jc4EFYBvx9Z7QuLj33wi4Kn/ep94PIU51kj28P5yTza2NVvrBuOgzLZE/tcCZ4nSU8STyidadcNg
CvH3TIM0mBxTODyeZJxfOhkFICRNJ6hKH8ZtMTTEbi24APKWCPvZA1BnXGiDd5370OkTn2p/Kisr
tGqUAOnCkmg+43jnYcxlFlvZSzSuVSqEmnTRL5seFf5UQeEg4ntg1Uxwgbh6by8Jz7JCKfiDvspO
JPzwFfU47OoI90a+dAm29+nmvQmKWECEY5dVJ2ASD7KjkfQyADALLnuW2OODYkPLOpHRrzU8mJlx
02jyhPsKhgYZBrLMiHfmFxoKBMR06wVZ98POsPHTr7dRO4mryh0fHNJ8UFJkGvcTqIq8oVrSo/Ry
gg4dujV/WmniqUmBYJcEMFzguHhTXRcSMEKrkMtLadGz+BOluJ3bT2ky3I2WTVpIJQ4D2ejakJ7e
cTsq5gbuuvxEU7wvCG4MJFt2BAzLozN2l7khPict/KbMEFdM3ULLVPNmbYymheHwCJfl7FHZ5539
ZCqgFf98ezt/c3tT6wgUfIJoUZaSP9/e+WyljWmL4tC681vZDnetznNvoM0CGk3gE/XXe6td4ezZ
dT6V3vs9XybdjnjiEfkTX9YUVph1JYG6CLG8AW49vBt49qiyy60/9fMhXy3+g8wKuBW23Dar+b/R
cv+yVkRVLzHPxW5h6VJyljPNs65MjTMm7ebHwaLc0pVVbxwd2NoUA6pnpXDVxzSGPA8Tq+IDiSmz
3bR/6AZOUGV2d8qjJfX7/HLo+ztb9AzocmfaSsaSYTMu5yIZH4hegeJvoKzCdPTmtAtD3bq7c+kO
Dpl0rgYeIjSZ/YOFt2Gt5jv3z+frfyZsv5uwrYSFH67VFR/5BxZy5VP+z39fSrAQvZI/mQG+f9Ef
0zXP/wCVgKBJE3sr87A/oY6++ED5QDblT2M1/QMkh1VHjgSAw3N98T9NAM4HoIgmUESDIuffDaRH
xfbz8cxzkjw/iISUMSA9xK+3lDIcsFukYZ9I6QYhDpzE4RS237OAa8cennXGBhjdRHUn67m8WkZi
VRqv0JmH+326NdZ44bTLlnmLLS67Tt7zh8kXRpZHJvHkS+sEascgQ0aiaBTeBBGiQtbAnjQD4k7k
XnIe8rG60GPGj0FF+jHAjOxm9XztC91P9hG2yj2DJ8DscaGh42CNvl9koo6ZbTmXfbtydEEeahur
n0klKkZW3+jFx88Zup8snFxIMBbKHyhKDEeQeEV31IkAOqQ2Tsdef82ypXoh88G7XDIrei9xO+jg
2G3GgaxnzI/O9RhNXszzizBMLF5E266EkgPmMe1trFTzza0lHKO09I44FUk5nXAxsWmujRuZ1D14
KktRJtrjiSxwHTd+ls6o+FPzK0nxxA8IomjZSViMsebYuYr1Mj639aK9lQ5MggDyjHmlLU15nGXz
NPhTg0CF0L2M2v5jUnfdve937BlxBahXNMXxE8jXjNmkACjuAFTpySnxeaJ65ZF1A5QZU5fqmGDJ
czn5DPXSMPLsN6Y9fnJMB2RwX+avOK26g7/IjkeSlG+L3ucXUlfX2hKLU6a6+qSiZTmjTycaVLjt
zkV7bjLpkKDg9bk3FZ9nnD0RaYDKhnep528rtHZntlZ+nvHLwr8rHH7QyYegbET9hSGFhkJOT/Zg
WvKHqrSTT1knkwwFfG1ht6Lt22JmSA1SHoTOoMO0MhZhXHvkEWGD621/admy6hZQPmOIdsnCOjiP
Z73F/lcmYb5YGCyEP43fJOkvGEcnq8RknbfLvk6T8kY6GBZtWO8XsSL+lL09ZCDM2pc1ULwLU7OM
eZMVI0tChnvuzHlcx48w9ijj/D62X5tptNlygMnZuznDI4B9xWGpF8LkIXoD2fZKcvMK4d8SA59s
Rk/bIotkrTcPoaPElcz94Q0dQnbUFdkgY0oiUzi0PfrzMpnOy0KUzy71u/KjX6XRE2rzWDtFjdnw
SCtd4wshL20fJOio7wb2Y9F2mDPjufPzCGJ32fS3Bvn1n9WsU+HUo/GSKZpEmEXdvDpisHuiaBnx
pHgM3CWGcdR71mSvLj5IDX1kWI/WoCfnRk/sV0SEpDQaNhftxlVLfmBM7X1OcS9dZmKa9ePEU/YB
szXF8EyS2LoJz4c8rAnuRIVdFi8iTvyP5Dq9asSzh06tLGBzzvxV1Ir8stYwqnIbeVH5lMbwoze5
wuTBh1Wq586F3x+g0KyPXsQIktQSAtU6yoeLVTDM7E3dGi2LDVoSr9uyk2tWh7i99fJ6gb3E83IZ
MKxOdi2JgfRhXI8dwrTKcE9Cb0mUthIyaxSxRfuq7znRmO+5G3Ta+n5ALXBnsrbdV1LPplDzu8iG
hKP0ZzNLmH2uEa+DqePr9MtCpntQcfkRT2RzxWSjx59bWetzX9q8sW6RfkLFium7YfpO7NsS9cco
RlvKhnWsPw/uXCtixrz2ACSKUaXQ5/babpX2VgkXtFtrpMPN3MwahwuFCZzS1Af4ZtvDTsPA8Rlk
1fi1yZPxebZL49JqJaQ18EAeNnPBaHDjQwm4TmY/ImHTrBmyJGN0TOAJmhtDr+/jDIQC8v3xrFaH
YZFnTehgOrRX9+Gw+hD91ZE4rN7EdHUpVobd7CeMi3Ep+j2GK4BlTEAIpni3OGqr25GprbNtVgfk
Yq1myGH1RVarQ1J/N0vmq29yWjFz/dnOGwdHpa3GWn5CUYXVcnaZuOpPhIISYhQk3z2ZuK8waEZT
pAWmnzrXRjpGu8XI1Z2DYeXOMdz4hmNx2iNaXI5DPD4CIS/vGpQZd73RRmagyzR6HNFQIEhVHsNX
twRXjij50YOExyE1clt5EJJudGCFN7ShzQ4RKdttmdlXfkwvQoAC+TaEp3Fs87TbTMUsma36PUkz
bpOiRSkKAA5699Q7mbYz2jzhjWF5xa3ukyhiqNa5aAy+fbLXzEshSlohxfD23vaUc0zxgT4AePEa
hrygz61Fmxlwx32x77Smupj1ObrykQPfEycGLoIf/I3UJaAXsxL7d4vvFDXL58ymAaJV0ZZDbOQz
LPCZvAxC+bZNh90h6wTnUS+NBaP84h4TmZBvMaY3UFpUIBrTuo4qUvk4ZDM2wUu0RlKZJGZVcYV2
xF5RaH11ExPuu1/fzwdVTcYFugZ14Lhw96gZmdBjDCKtwBzJTfSX5AtYDnmQE+j9QDVTzeugWTnN
RI7dmpmiS519/zgYffuoogqVkiGGA/eTMweAhxQjJ9cv+IjY69NSznpIMmMCuY4pxe1o6QX5eKmF
J4YBEkpoifiiye1rYgQimBf+dGx5MLIVNMcr1vZveiX9N/Z0ZhWIFvccHqrks846C9eMVu9LK9HY
7Q8cNVx+6wrDzi2xYbvp7uSQZjd4osbPyBRG2g3DeTYr6V2bc8mdl6yH5ujnJlSLcYQ3qZRpVvfl
7D9Js4w5sRMvqc8NlIA1Idgzkw3YXP9ZalF2L7BbNzeOamV7sFBOo1VxnAytd4oV/MJ0kCTsa98o
9QZPAgqQNYyRd74yl/leNXE4+Rb6JStx3B1J3O4mKUsnoikZbxfDJOCuU3lboOXQEkZnlpAvJoMk
dBwmQqStGlnpk7mEMW5xmCIREEuIXQxftD9xyZp0zO5QOlr70kTLM2Xv9IlMvvItHSbz0e9698Fo
4vrUNPKhKd15izq3OOLlrjduDw/OraY7J1+glvTf0D6/pJ3z7PZj/2pVLRWEjVEnaEX/7Pp0PY7r
5Tc4+bajTdAzH465cr5A6WVd881aBOOvrm4yQgoay5NoZSQgrmrubi0xMn9EFZ00AS1dDAvVYQBd
LOZymyzUOwiiRlFo38e8/+meftc92eS2/lP3dJ3lL0lVvPzUPX3/oj9xQ/YH21qZ+KZlrMsWn0no
H1R8Q7foiEB1o/dmmgVY6F/qBAzT/M5KpPrecv3ZQll0V4KOxzHt902U9+/4qIX4ZcJlwBtaOzgf
IBKceoLLf55KqCFbF95Gc7I7bQotsrq6ZOh2VtF5tyKBvHYUYC25GDHOim2mnJ4kt04QvOo6ZtUG
E8zjhfCPwpfRXkOIoB4Igc/PHrLn9KZzSvUZYYH7LBYYzIkRk3E6pmYIFxwLHFy94oT6GF0zaK+w
G1KsJnWjVc8lcOTLYUauti9mg1ySVTK4JCZBgsOo/Gf0lySQeTpJIAoFnPM0jFPPKscUbuhWMrnA
XtrZW+v97ofi7MmXYT0UkJxxPlSqyuJdvfZiFx3leof0Oy90e9PrmcSYRf4qTMyrPEGb7+68Jl/q
q4omumXR22J+Q+cFqvXQtY6lJqgjja4Vp1Iwbs9ZPkc+riH8hEBjwP9H/RhEOe8nhI256EcSBBkR
jUCPBvxrRsJK823EPDQu2yxhcodvtmwF9MySaHjkH73iERk4fWmVAYepBsuk8+2V8OwtjW2EIq2h
PADOZY+6Uex6EzeDCddXS/plieZ5RWN0RTwLKpxKYlcy7SHem9kUqSuMzKvUpFQ3eupFsDI1KxgH
m3TNNimPiYbbIGYDcZ+xMQZ+2xI8OhjleGtAEN45fj2/uHWabfEy5Zs5m5NQctLtBq/ILhSGin2F
bIUcrq7fZ+XQsJgvK8Y8Q96v7iwOTRLEiqJEheEk8bXABLkZknwKHbTsod0JK4AUXR1a4nVvVTEW
n7CHdDQnEbE6EDfq6zx1PpJoE9/CGG1vyK5xb/M6G56TwptCOnKyx+pkuuV6qHbzUMnHHBneDfv9
+RObclyCY9+vFnMzCkmRcdnwZ9EjOGLrwA5cu2YZweORStXfDa6yLiInyklN1uTC4FNl0PvX+C03
yp2PjWOU9+0MbTkg0QVelAB6PzH5Ve60QSCxHEsm5fRYHSF9lOPdcWTquB/zLH606so6+8uqLjNq
MT4Qa4JLx6uJCw574DLfjBHVf2AhcINFU5UQsc1qoXQxxY2SVDdqFA9p44Zt2tsY4shlujDmGrBL
isAPIKrqh+s+js0zTzwW2DYcoS4l6RGsaKtuk9wpHxWhLvuBqKLX0Uw+GQ09VZd73olPuthiNbQ3
OJSYMMCGvY2cNjkRB6UeYsNanmAEFaSOjZP5llZKP2tL6aZB01juacwnf2en9dfBb6KDIfRmm0wZ
qwiSbxBBef0TkJ/805wt8hMyDSk2ovGyT41W+kDPuMMYYKu9zvJ662OR3+HkOqMydDbwyXOA6Ra1
o1/itZ0IdWKunqUYh0tfo3SWzOXFkiaBYJh5U0bpdJq0ekLoHWcwhg0m7gnznDyQ2BRCUjlnfKM9
VWw0Akxax/Sum6+ZoPqmFu14qnS/DK1ZmI82CsjrTlMf5aLu01pzv0yioorX8evhBR3xRW3Mekkf
XMix54KC9kLv6KmdtI1CV8ZH327dS3wpDbdG394vuZezitGrN6dHcF+PS3VjRf7yCtKcbS1wAkhC
xVif4zS2P8ZQETZOQ3BYMBYNiUWLH1/aptE/r3YehroxzKSC0DZM9cBfJtS6so5fWlA6X/NxjQca
mguzJ6ZZOOMUJkNvPZkJ5j9LI24BANo4XyBdXsVSDn101yFhCTI70fFNTtpOVYaGzFf3qtssbdfw
z85A3dNPBiN1ucrdI6kjPKXWng5m0k131WjDWmftbt0PXeS9ZmOhYXSQPapTL0cahKNjvgNM7l0Q
gSBeesEc3gesT1we1m3+qI5qNiYvHX017BhsBbb+Xck6G1p75WKbmYO4p/U0LAEQu5XJkbU+VXQ9
o+nXqAuvKDczLlGBaVKf3lg8lHfG6MzHGCojTpAWrlIatUeR1T5iT3u6YHGC8servTe7UuJbpdlf
mACaF+iH2g7lTjEHuY+dCMkaN7mWXcI68y59K8suEp1eIkiXt0Q3cVnp+FbtafpY6eqeulPfeIZK
NmWE2F72TrKThiH2ulz828ZQFSs8M7E2wChbtB+kdmZDjMFXRng2lPFJNsLeA7/Wd9zvb+lSencN
lr9N0uTVA5gHTpBE1VCRs4KyPBL5pYAbv8GzOVxWJRhpZoYEIDsF6c0204lbrtwihGk73kgwZF+a
qdWIRqyNnLLH9h5jJ7JPfIdzaI51iQ2kFjWAJlHcFJFGgiYqnqNRsmTSW33CxKjLC00RhA1Yu9p3
/dSHdj91z6ZSjK48tDyDm33uWuM1bchNRbO8XAxjEQMJAxdyY3sgoktsTuFUJOZmtqb2m4HkZYu6
rb9PdQdxkT2qbRV72c72cDNZSKru5WC0V47udvvRtzBit1JdD3FqGdsU+jNh42ZBvrFKtOPYnxnW
JBtREsmtAzBg2tXv4hFAGentxpZEXj5Xz/ucePlXlcn2SB/tbnQ3WwX//CoSro9/UjiHQXYYz9Pc
DgdJZBd6TgP4mpa++VCwODshVHei1AK7jfLbtMutk9mmcld3aXPsKUi2fZP7B8uu1rkjlZeGI3cP
7Gw4ywKZI7YmBs6doWkhqr4OhUI1bC0EpG+dGCXB3/mDxMm+6efEOYyDhS1ZXC42ETMlLINAr31z
VxnirdHr2565aQC9Nt3gVdxzRGsBIGFAB0xXExIWdpIBOJg23dlmenXFSu7WXTNn24YGr+gDvcAG
oyflHTSO7JRW8CJLVZOHzII2IKDBZCyWnBCMx7vIRl8KdfHOB4e7z53eP9igW9HKEDiRlTdkZCWo
5kgEhkFebpx8RtXaGyGmX4INOsIZuwXEmB1XHnFgvbEvwStwCLvWtUZAX8DZ7j4AjsCrTPIopGrj
axM52lZg/QqQlRWBKWvBgyxLeB5Y/e1oGlDOirnZIq+AsdBqqPOG8tZh+crDmEC0Qaxtql/3x6lQ
/iEtYxRzcvFORTff5lKskIuP7w3Cf3qp3/RSBl7Mf2ql/jd/eX35uZP6/iV/rqFslNwkQ9msj75L
tv/VSHneB5sywHIN9HkG/6aP+YPdakGywk6FeI9FPq2Wzxbpz2ZK/2CaKLMJSYKwDOXK+HeaqVXQ
8qPghb8FcNKqpDPXvdevrVSK9c9uLVtD0YIMIoCiiKuEh/3DD+/J3yj2ft0jry9DRvEqZmeJzGL3
545tAQE1D8ugURfj+qH8JQycwuEauw7knX9+rV/lFryWjyjGsk1CnZALrdqvH3RCfBZp65N6c5jB
al7rDnoOB9f3yV7wbtdOQRjGP78gIMy/vIsu+jxqQbph/OP62rD+8JJTxrSK6jo6SGa7BIc2VXdR
qZ7YgUorKrADeIwedc+xzJ2ODm9NOc5TIEHVaJZQKhEwiIGnBEYUbEF1KtXBr4DsBHD+9dcS5Av+
pNbfvwcDMQ+Se9ZsJs/jqTzNahWpZahXciLPPxp0ryd/wIBEtoe8imbSKOw4JavGwku0x7BZHHFp
z4wc2+LW1Ozlq0/F/Zhktnp06/hS72e5ZSlRYo3Nsd6x7Lm06eq9TZJyNpltX3xbrKW6Xqwx/chO
Kw1KPcp3QACJeEQ1wiaoHA96FRETgCxj7w16xWxxHrdGMvEg7qz27BpddcVxjOYnz6wXPY+1Q+6M
TbgobTw0c06EgT35EaJ2zaze4DYWF0hRplugRwmHezN69NCevdNbUz3LTENlFU6JchEmuPMYj+2z
DwZjbi+gQ6Q7t3Rp00YUMOTZJBU7LN0qylfiV+rntI+9T2sG6Z0fs/vcrNr8L6nXkmVKpJS7+vHm
KgPtI6edGjxonyyJk9eMmFSxkaWdX+s50i3U63F1sU7OznNfjo/evKD6hoQVmqhgTzzEYtzLMhXX
0jLukglDXDSl811Cyvi2NXT1DAtm2FWT3u28wdHggFZO8UUVRbJnovE2K6iKsUUQUkwWLiXTgjRz
2/LmJGWUXzZ5sXyyLVO7ZbO2AIGNsPm3k5EdnXLQUcAzZMdsXGn3NnarI1Gv9mEYSzxXs8wuMBz3
X+LW6V4zY07z7QIkAmFWJ/0Tb0EbJpHz1nQgsYxRXZU5tfLk5l8ocUdA5/Y54jEXZFn8kaxyMk2i
moaz9ojt1AqoPMRVw+21MQBilA7cujunmqLlmzrUanCM0hckTPTxmvvZinorTCpn3iJNb+6iMTcv
nKS9EVT4eF4hXXNpc/dg7BgurQwWU2oMX6eCjGihtA5fVrm8rnq0DZ+seMUMml1LvzQRXXXdXSM6
GO0d1Wfjy20vlietJ0Ec7hAevXlpESMty3b0nfG+ZNMOIc0fdnNh35Z08a5FzN4BzAejBkT5A8La
0pF0UBEKEpIP+mxK8wAIFBuLpU2HMIuLTGwds5+zzcwyZbnAij1Px9zXY/bQSdysOC9Ni5fHrB0Z
bxC61DNI542omrCfhzZ9sFXqxR1gEByAw/jgMl3e0me7cShmNvYbhtN450Sjrz26R1jxOCyO+zRp
dkxCxpyZ4lh4OCnAGmmzt2vTFsF9EBedg1lyXOK7Acmgt7Nqkt6vHCwGrIwLVY43saPFqAZqp2mT
sx+h52aQH43i2ayTXqWBXkYkt45q8s3HtEf/vGsmX7hfXNKxyWzt4A6eMrr5Xt0z6i+LZs8IPXvW
RJ3d4wjCLq2XHMNV4SKH0rv80Y1mTW0iyySeeuxJZxLTQN45EzTyoIgdQXfMPv80suK/YCAgDrCW
SJmYSD0BVbb4xoNJNibLomb93y5Dj/t57sc3xyzBS5RGCeA+s6xjlU+8bk9MNMMulL8oqIn6mujo
MNusI8EmirjZvbE6o1egVXQZeO3eNXS5WuOM1oCystU94k5mrHjv1P1pNeU1nVbeI0UksYcSuq/D
gSbhdrLs+quNQP+Cb0TGO7SjpBHMfgFAHLBtslXzWB09PfevcyGdl5wUNTSe+Id2UetSf46Zm20y
nN/lRiPVgNGA1pH15RGLZundRABP6iyhtxTVfVywewhW2Qx+d5KVe+7bPHx/1P2nCvxNFQhrZdUb
//+Ov6tKdcl/hS9Z1f08Vf/+hX9O1Z0PgtG4jr4dWgoTDlwG/5qq28BLHdx2yKhRVK9mwD9B/iiZ
GKvDjkCfpOMCoHr6oxi0xQd8Qhj0+LLvwqV/qxh0f3Y54PUjLACLg8lcfY0ztZBB/VjIQC2oW2dy
gfzqwo6XvQRo2EUhGK4AtsMl/Dt/WxfIWYPBY1oYIK5fnjWsOlDNpHFoh1q7iPjet3OjFbt4bio2
TEt7WUGnZ2Pcn7xmdEMbAtm56kvtvilZRFW0L2fE77A5beDzPE2nj5D0Orx8VartjboBvNamzcZp
mTHy9xk7k31WGfhDZLHW9Fmn8zXMxmKEecmlYxXqRCgiUpUmuh2X5npCA+vyPsLMq40Dyy+i/hwv
I4/AORl2FEY9ykSO5C+9MJhyp3W7QcYNU8wq58tIxciSOkw8g/6WaI4kNqPVtpAQ8X7py7IXVQOM
Ljb3ZPGVn/AKpxAkM0BZub3NJ3XN1NXeEqbXvSA9tGCT0tozk1AHq3B4/cJoA94pO+xKzyeptpd3
bpxUSA9BV9WZ6UP4nKEc1PVwwAN4rWZf3zRttmw5LIyAPTdqZr22tgn82zCW1A50wFMwsCw+ZdK9
TAyfVBqruPPBc247tF1+Qa6TjVQ3yk0EHWTkbmwYJKSg63tNpsaGIPVH0UHHG7r1h6gzDG09RB8y
iuKNEpqzzb3+tWj90Jqm4lSDczjX6E83ljltq8XdaTKvdwL5FNNgR4Mk7rpBwwjCj/xTN6O/8jKz
DuQSaY+zJavA0nuxbSs6dAvy+w7PvB9AWZuPZpUwlUzr5dhCWQlZ7rL+nwyg3a02h+2k2yGRDU4g
PGLFegfpCZlIPCXTz/VUEyCheceZwRW0E8YsPcIITtd4n1g9mQggPwCEadssbR6q1nn0poUdzOgG
8eDYO62U+tbQl2Tv1sXLItLPadMxyQKph25gBOTpp9qpMf2v9rJmYA2+CLkmHpjXB9SyIMpVTMGa
ErIYs/00V7BjFpOe6THktNtcB6snjo2ZGp9nezGIJ4RaqGWvy2xP+Nm8epvSjh1EiZJ4YWoWaDnX
AiORJnTj2j4kWC+3hEtOxO3x/zJDPWltV4SZO0Whg1h301YzT16PT7DC6btz0kLtIiv9yFQ/viz1
pNhZ3mtMJt5pit1mI2pHe8htA0UFQz47dHMp7wqWbTzxHD0gcRTOqPTVg75mmOJczu4WgsvB8S+X
LUvsnYcUZWtGiQPHsy9CgahyW05ovxjI6qi81LLVF6Z8aIQShHKZSSK7lQaVmzpHw0QVI2MPeKEZ
HzsxmGfGeii1zaT+CCyQd9GLrNC0UwCDMVF8glFyoAvkva1I9Y9oA+GgafB4EK4va1Cpi8B3MdBx
ZCXLIGu+Qeqtn4yuHUXgQ/WXGwg9ydahDQmnrsBjkJcZBTFTV77V/sIF6sUf1FAdM7jngXqF3/VV
Dk6yQXSYH4eGLqX3Bi10oVFe1ktLLGyS00Rb+rcpSrxwYj52qhGnsBPq7nVPHvtycE4eCo11s37n
RGmzHXULcAT6wmAZcye0bdY3ZuO/kZB5J+fpJjJ6DNQlfo9UGqBa/4+9M1mSGzm77Ku09bpR5o7J
gUUvOhBzREbOzCQ3MJJJYgYc8/D0fUCV+i/R+pdMe5kkM5WUQ2QE4PiGe881fhT2Mu8hwF2aTl2T
cV33KGo/F2on0QYl2WjUUkWDgmgOB9Z/ygINaydfa/IaN5G3PLfkaBzVQE5Rjl9oM3p9F6B9nXcm
8YcMbWsuqcht7mZT7fvC/OoDQQI5k1qIIlrnOTTjKMBwvevBmwputQMkmR9DSw6GWpDCOE1qHUQu
5ZkojGyf5uawoxpsmY1nBMP4hXeMLXEPB+OL67ZXNgTpqXWmT5Sq1G4JIUrozl1kokn54vvDWx6C
+9Fa/UAkBcEhTLpgjPIX9gcXZXfNTXvmOamaAl1gld+x46UjbR7ymDDF0Io9whXqnwDIKIPZQeIS
6KuDzXia6NWZafjY5VeYRM2B5RADPLYYx5zUQJYPX/zZ81+wiR8reDWXxU37Pdytet95+bCdPH5j
uSwv9WAnDy1bWYYpE7vlkGZo9LmfWRzvG9ylDCOdZ01c8tYFzHCZ6/YUNTUMCFIjN1HXm5s85vES
F7X7Oc+m9zHs+6Oa1QfZ1KwlKBP3vdkh+S9ZZoDncQJVDKSr5cMDFnTImZj4eeHjna7bMOgczHwF
gtt0weXKpJTIONzPLsgSGRtvvU9nWxvTh5Vok7OwX/eaS8NZk2CJD0P3yPmbnGPGEYfI4JRDLQlD
Z43O8XLTOmCDcvaRGq29iXg2QMrHplulb+NAX0leycvctZc2q5uNNqKflqHVOS/zcG8ocJm2duXe
qZS3k3Yhzp5mGAvnEnwOp+oeqRvmDjpnq/yWu23ZvdpJF5KuEHlG7ZfHaTQSW6+ZCV41furAaitu
xdpt6bxqrr7Cuw/JFBtJFo7NbL3JqhRomHWsUQINMlDaNcNXqx9LCwDqPDcYrXByVpzemKgWPbJ/
K6FEPkE+Vm7zuRoAkZFHaQ2tInwQnLRy2HDniRGDINHN0jR/cwr9p7z+F+W1ZAL5T6espw/0Kn9V
q/z5HX/W1Uj3KZ4t/iUxqbhw6P+rrpbqD9NiZIe85R8l/7+qauj1zK4ch8r7L1W1/IPxqk+1baFd
dRQT4N/isP5ZPJZn/y75X3/CqpiBUS8pqn93SWYyrAGxhO7NiW3jBDByqi9oseB8Gp6cHR4jk1lk
FlnFQDHzZ+Bdjv9NmupHDInh2VYZKjdZWS+uK1F3KSO5YDvg2M9Nj60L2ULcnGiw/WprWMvcPVEo
RGgVo3GsXwWoQmNDGCxyjkvmJ+1hGIimvCkz9klGrHNvn6zCiSKcLRz/PRmp85rxVLAlYqLt7GNW
RQxa/P6RRSNif1hi4TW3tL62nEqH2R1qiu1m/FgkcG0kOB82FcVnDAbqIDQcsqbIVuZE4Z4AKH21
mpSCYMI7TDiu2cSXZSY7QOjK3vNBGbcy5QClzBv2sWDriF7dB0/fcPP2shj2TovjhoXJmN4TK2m+
DfN0tXtLbyXwQhC7sXia27J66npKz6ETb7TV/uuEMvqe49M6aNOHUOdhtxQz84aheLRTg6DsvjFv
DNuaE4F4IcFaSXIthmo8OdQJd76Rf/U70oR4rzUzADe7EC/ExLUyBlxxKjzNoWPtCcfKfxQ55yhp
1vIHJhMSZ722qY6+mfzoEefD9k2md0cCgGNfQz5irb0oqIvc+2KaPQkyIBd4b6o3cAMoCvjVZa2X
jYjH4XPYGc7OIsd7Z1PUU6yposRIWPKEz4vBkRsL8/SzWibb3YQi1qf1inyth9bdezJkcoAIOjsq
s68TSgIWj3k1qC0U6oGH9QDhAZQSm0UmejJ6sjOZPaDDWe6RFmC/WOz6GjNeRPcvJoffQs2C0cU+
2GnezBtg8cnz6Lb51Sn0fI1n17rDXgt1gqyYB1QDzb5s2+l759loO+hn4YFkhv7pt8g/ALLZ8lCo
dLzC4gbw5ZTtla37UhECP0YfQG9x4GmN1Vl2ZQRHV6uL1H5coYNQ4kZGgNi4jQ8XqoFyDbeTdDWe
GW3/yZoYAtERzOY+s7J6Diahkq0ZxQOYa7B6mVFAs67I07oMRTGlyBcxTgZDXTWrOOSa1LwoVbua
TeHcvkbMgwF0s/H8WfU8XT2PdShx7i5IEePDxdCzAVO9xuWC8tqw5x3R90I6DCxt6b1Khf9GUkW2
GRqFhaNMHgrPi/ewc8S3wZX5nhba/Q70dzkvUzGAoR0wj484DTeN7MZ3kNAWgT+h2jIiCPd9V/lR
UGbjfIEejlfHQ5R/9twMVT+b7niHHQQfuAPsYuHxSfbHVMLut8xTi7T3CTC2c0DM0H9yYqd6TJIy
njdpmBkb5UfgmLWF0aLwPaiTPn+SS/gQW/bcpzWmB9sszTATTDZQ/HXhvEtGb3kdppq2c6wJGnUE
qdr+zEfS2eFd7CHXclGby9BrXpjXu0++1R+b0lrux14AIJxwAGCCHzdUi9MJtfx49CCIPaSFaezk
KOmpEDbMz6RX6zuCoswXE/vFl0TIemtgXd30YzOSbZbE4QlpgHqeMC4GftUG1qTFHSPinSir8TGy
6+Y6pzoNODzFrUXWhEKgRNxQJBaHAnlpAHUE5Gv5IUfHvWkQJCdTDuapaHt3k8gWMVupAZfxIR+I
AYi3YaJfDKXp0WfT6p4XP55/FEKjAzbUfGTLaz/ixkcL3cgYB6eFuBjTTXZQ2Li3ySrXEubSXZK4
n16Zrtt7Yi6iwGUNcCcm1vFVxUHkR5DgAPt4n61KxMdZj8AnptzfNXY3G1twxO5nHoKg3nzf+CFT
VMokoVjB7Nr9T3Au1Q3sT/XUIvoi1B3XBgLAr9FSRDsEvYDuq4FIsaGlc9DQ2D+Ta9FdmyJ/atH7
nGPfLQOrafTFzKPuYSmdaj9CcH0QEg9Wyyy63hBSvOxs2oZDYdOUmRY9YpvRsvcqtn9EczmwVpq+
oxqG2MKZma92tDhoXMe4xoZd49pxxjd8SVhmCbR/cr3R33ZW5X7uvZh7g3i+7YJY8UTYwXRHbp/B
gUVDAyDf/pLlaI/R+ic3GTIHX0Qlv6LRsGnslle2CmFgjrN5dHD8gnDHx/ScJHLaarF4p8LPnxYh
T1QPAkKUJVdJAeJrakHHR/w0PI4QON6MySkCAuRoY0goe0jzdi43BolYn+iV6jMqDnWOEJF7nKD0
EJybMJs6cW2RXj0tS/9AkBRqwlzkl34d3jtcey8ppL0zwKENtwRwR0Tk7Lmi+ASz4SljTBwAwUJW
YFlrtHoZeUj1XcQfXpfvWowbgfDCa5rp7FC5LQ4WFJG0JIL4O13YJ24oOoeC2GiaDNBMU17vJi8s
rhFypRUzP36FY6kPoJXcy0KR+x0cV/6NxpE0NER2rUXfsnj2q5jt9pYRinAdUYqdGlKFDl6v8C04
aiAbPe7Pjlt8TZe0O8WpivZ1llSHgdXHsV/WfmwyovacmJgc7CSyn4j/qB4gJeF94ck1YEF/lIhA
P9NujFecMQMjcBkOb5CM2Asug3MtdJKezcTZVxiSA6ak95lrf8K2YLOOK/JdUlrhBrpg/kLKgj70
nVffa6+DScGsby/q8Ac2cY7AKI4PXuvrzYh95thW+XKNsR1etJNFmPyg1qsWeI1ecqIgXWf56RBR
Fheo8c0sVc8s9Jx9J0lP5/UhP0mtu4FTFTeZ/BK2+NOKyo7vCRq45iMg1MkleC+U9mteZ+W5Ti0M
SwZ4kKSJiS6csvBL088TjWfSfJmMkoRPvwcMhi3/pEaaTZqgLyOuR7RrhUTyMyBqiwqUa/FXMN8w
XmZLbJSXLmefND2VIVSeuouqSIzd2ARj3OycyIPYE1UQC5W/prAWnimqsktZe+tiRYZqk4wZth8E
r/LgM1e65ZG9L1xLH7xJNHe41sttOTnGIU7tAqKTGV0VjMVdY6b9MQrTFd44pu5D7ejpFNu53E9e
32znNAXsaY9fWslZW6nG0QeWeMu9JnggyBxyOaqlKfekVE9fmewgQm5rlC1hBkaUFJ6oLjfuOhR1
qmX6XqJ8/eKCeoIH034tIh/MvRn9RDtT79MCrnIwl0Zzmlvh4crIjGO0NJkbqDorWOPaQNz0ZGYB
K0MXg2lRxwErMrwvjbm1icXjkebiJkHiPD1lWXpP3Yu7SOR7DJ8QdSENYVQL5XnhHAh4COtt7HkC
Kq4hfjLLd6A95UQ+QDHbVm6HZxUJLRx/HA5tnj06Co/rphXzdAnDltFtaaYnvLf9F1jG0REpeQhG
pGc+EjF7Ojdt3wZRjMCzRqPMPBMz7nsdi8bfy54GNFnEo4KFa27GOUpvcuzk90mrHO/SxIEwkPVh
kUC5D0t0tPLZm8I+ZcI9eHH1PekLBgEb4ir94oVlXZbZ59DxkuxCyIRfvYzzwLtWdR+TgX7bL6mU
oWW4ciHvKZcKz+mYOlvHTzK1neOo3BpdmLILiObph3Z1/DH6vEJqBOed7yEvJ8INNpuDBpgdTs1G
DmicoWYn537w6rta89UMXqvPGOQ2xM40e36jcZf5PrPaaDYPcOx1BQxsKj+aUMi7Kpm8k2vKhTuY
NcNN9e7LEiNCrhvH/bBzDYhnUYu+oFdHLYqU7qmBLMb8jZUA0IfiUYAQ3hK2MRP5FY/90c4Jc+E0
gO9ZM/yqbEoYc2yLTURq5dFtGJ4qIjUuomztcyNQeCaIcnA0xtPWcefC2iiD3ycyXb1OyWC/tRIf
JoJO1iSbVhrmqqYk1pB3DgTEqhnIu5kk1vA+SsG3b1j9Tc8sIKPtQFw44xtSqO5YncLA6Np221g5
k8EWawWwkEh79x5P4XRDpdWf0lZSI7cansRUpOlL5OXd526lyDZ+O9zmcomeif1sERTwZodwSA+4
Jum+HOI1bnDdRtzCRC/t3F6L05y29XMYFqJDEc+X9ovvnLK2KZ+6CG9jVMv6E6Yr+S61V7+XFQ7c
QomrbTI3weosgKibWuPf89FX9ND6cIbp5wHzwQpA16W666eYZXpcf1VLA35WL1MEHi8WS+CNgsd+
skRoYEQeugg55/wtFTp99TAUHjzTRxE699I80Ap1r1nTk/NpkMCFfAnbdhFpZMRRuU+blJsQcB7+
PRc/HcITpnRM3WpzG8bO+G2h6qPiN0BLY4+bH2p8iTEbhDx5aiKfSqxeaVNDCoW89Qy5I6jNPyHr
TogcWtKrEw/JqUB3dMsdOgc1uVxMwviGTnR5jSM7dDYusdHA1mYODQF16Q3mL1MuOYzom1O13Bsz
Fue81+GhM4f8qVzrJGvhumoWG/8iYUPn0MySQFP5BkmCJbhMQxmktGUV/edayEqnuToWxXVSQi7k
BIt2hLyPjALbJC2gO3ejV9xLxM7WLp9dmrFa8hRgI9QyDu1jtxXQUmx3+TDmUowP8pe5C8MQP3Aw
5rcORvr0QnADkQwbo6Ph7R560YIJxQZAjIaGrtJM44W3pPG8fRXVMWiTVlZAOf4X5OQ2Xo05tyWa
DqGh6pc8L6ZPf9mu/n8EZb8ndhCj6AjhkDVBVcZ0x1lVYH+RXGlUsGluyfEGfMvBDQzYQzItVRMp
UZ63DaMvABUPQ2qerczZG3azd2K581R4p/uFTVO34089+Eu6zYDl/vMX95sc7G+vzTVRg7mKfI7f
SVWFHGo0UZgatcavoqkVUYYNt3//l0gbUpVHULJQv78BTtpNNL3DSLor/CP+4xr5vlTV/tev+c9I
8l+MJGGEMBD87xf+bKXLH9+7hD3MX+eSf/u2P8eSSv6xbvIl0TIWS3VvpYr8ue5X1h/w0kAXEtBp
sypz2cT/fd0P4hcQuwm3kb2+x3/5r3W/+MP3AAF6zCXRbHr/pvbzV+ToX9WfnoIriPQT1aLidvo9
u9MxZ8jEzMaPrODl1oyTfBdjXg2crnuf3eybR4TPRlcLN0s/+QFaE8xz05ydPZnpQHTeC4+W7Gzk
XXY3gaoYPFILVhSOWTcWQG08eCodfE5um/69L5e9bRViiyHVwgpW+/hhSeH0kVwHGP4edTgIRNsh
xGHby3ayVniHEN9sfkHwU1Q8gRC12KZZ+z7k/guo7ooRGlAp8BTfXEOLbV7w5RlzCUzhqjnpoXmX
NGUB5lSqgIVk6CJUn4xRPKG1/zbg+OJ74RdX8G2jDlVapZIAl+AjBya2jTWFwdVkoYmmfnflGqC4
agJHgz+vJHEAq3kptoNBU9R4p4igxh0LCx0Mfkh0EMXBkmY/zcxgI+zyVlZe025FzQ/NB94CG80c
fwJvg6ANhXizDRu+amBIFQzaNnZxaJKNHJvVMbWRdGKUWSOzXP7fzH5c13a79Tux9a25TbR4EDEY
LM68BTq3up3TyeUxqoAFUJ+Sd8+vzKPFuTg2JVE5WhznNS/IYqC5FUv0mrX+BBwB6rBflT/nsq6O
tdWYgRMCdcHBSz6LD5mJwBTJ++C/MFzvdmR0M3gVaQp7hfwJu4NXTsCLGTSp374AksgQr+J31gbp
j3oRy3H0ePesll86OurkSYP9PhdJUpM6Ott1u9WK60DO1mMxeNDchP8yeoQ/gPMaAli9j0PCi4rS
zF6tDpTFKUyJKiqms/KJbBr0ehV1fC1zoFtCPbatqzXadIjTwA3dibeJC6vPC/ZkjnPjev4JNGOl
JfLS8zH5hmCaz37hn9KQWm6QRgl0zGtRg1V8T8G7RFtDbJcimEXUrR80bfP+6/MuiKXYDDmXFfB9
MgliLhnlI5mriCjd9K6XnwUkQG5yrmqXr/WoXgNPcalU670Q1URG5DH/6HrpN0vyQrjzvM2AoOTW
83YRVPwyL3zyY819ghyCvFjkYXex4u4AJ/xOxgFqVMUn7PVcTB534683o9TcFOScwprPim/EhpH2
KVR9zs3W2dkhF22etWRdMYR4KtqU+EE9EvC3piFYndZ72AYrtr8S26KBu1+LgdcQxe3Fa8HtRRTl
V6sOE4RwwBgyxU05jxbraXapoAK4yhDAMc4oszuAF2ILHEBsPayTrIajfCe4TxDSJo9D7IDfXy+Q
lIgzscbBTDbBbH2F5q7q04ptKh839BB41bEogV5YGSiL9TbMPPAK62drrDW/ETJMGdjGRpJLAGCv
H1gj782vq/xXiGeFF/3QRna2m4uccEUrzrejweX86wJYr3Bu8UcSYsoDnGE/8Afubxu/+vHXx9z1
o8V9wGU0ZSZQu1SGX/VK03HwpjH843fBYTKOISw6eEPJN/y/fAQy+0mGIdICBHwEJHM3F1bnr4E/
4Vk05EkAeJpuzsR0dky/GVEybwzm/FeaumyXK+4IWgRaXIf7lP2QvM6KcQILS5TYBfELBpBkEARr
zldafC1bDge5wJWb7IMf56SeEMlHfjAZuyj/afc6YW2bhoK4NtvmxBQfwl0JK3ZKCoGO27F2Rg4A
m9RqDreRj85Q7D7C3nyMoWUdFkmAhO44TDRpBJgh+bOJkUVd0SNs4hapjoXHCYZqzPrb2WT65AL9
ummHhFg5Il8wZXbxg9NwSTSO/WjOqzg+BPbgMOPmsQMVZYZOsW9d6ApZlbMsB+hwnVx7uvUq++nb
Dm/NzB3w6712fUZLWcGPJLYQM2fpZjtkFe3W8ByOQNtBJZ4b4QN9JOSVqs4PXlj/rBX/cwFhi5ue
FJiE88Q28mQvm+a7J1i+kORC+1+rT0x5ql0GSdoYaUEr0NIWgvTznExIUA3iTiSC4FnszGxExMrW
fmVX5wBAHDY1YKg9xhC+tzLvKKDTb2ZaTVvGJATsJsJ8IZgq37beqNO7OWr7czIKPkJLhHBoQrKp
+10qapygVdI90HK4GA5YHkRqjx92IDMs68RuwjnQwsSJNYzyujbOsBS/Gl1VfWCN+G4nomLtYk3Z
T0jmRIRzSsDzCjj+x2NXNtXeL7KJKVljEOWm04Z7PrURukQ8iram9MI7f2Rtvs+tcmQyaMaeOpW4
Ropjh/HLeJ8j4lNinA75lbBkq9s0TY4yh3wVJrQMYU0o8AhiSSjsKR9i5f4LuwkV0j+4WqhrbNci
i44ENSSVv8sYc/CsCx5IVBTJPJPNFP9MMh4uVum99E1lcVlx19kJV/pfSsD/T1eyNh2/1VOIeSUN
HUnvip3vPzYl/mybsNF1f5Tjr8OOe9BKso8SodFm0tnPf/7bfmsz7F9/paKfNG3pC6xC//jbljEy
CHIp+2M+c4GslQBWcAO+Porv/zQBZZd0879oAhDvrny+/74LePvRdv/jU9JESZn8g+73z+/8eyOg
qPaxa6HVlRA1bIsf+mcj4Jl/uA7p9fjDiA0Srsmn/PdGACghYTgs8+gPLI8u4v81AoA2JGB3PGKr
LBhlg//vKBQQPPx+4Vou/jMbFSbZIrzK37rpaLbHvExZPLSF6i/w0jgnS1O3FwsDxBYQYEVV3eNc
YaK1mYuIiMRkSra5kOMxixsjxRHdcwJ1fvPMyUbqtZX7n4CA5YfYNyLugt6vLtXk1PveLbqMJ2bs
nEjAUM2+T9kcBY5hj9gYPCd3qIsddzv4FJ2OLqZjjZ+39LJ+2DRzxCSKgMFXWbaIWgdnRWm56bs/
jp/AOgGvtcN2fl26AYklfgu4QAZQIjvtH6OxkueuWn0HU9muOlgDiN5ihPWTM9fJlW+RetsINRx0
ZTwmoU5xvkzk6jRWXd0tI+ueqbXEG7KfgdRvMb+Eerb2yIjiB9NviQvwl/UvR0XYkgXtJttEpvke
jgq7qXici+codtCtspAMUp5kWyVqefFl8lpllcPCuhvuPHtmWpd3gVGLahsNFb6QNrG754yg2Iew
ktZjaFuCSshtbLmvyJQFgsTpvfX70GcDNtg7Uw9ynZ3nW15ztrXazg7sCkyTaSDCDSfrrc8yfZQA
RxQEqoPsY6LUl6Ej3wCP7pY6Geq1w+gHDOtiX8EGrETa0u0QTS/dJixAFI6rOqtlyr/RySJ3xmAi
IU5nq9g0benweTj9Fas0eWDiM9A/Z9vzt+yysPsUsq4n+qx5nZFFk6wkyi/NmM5nEuwUInMv3jI1
21EQONs8jaKn1oYish0U0j6P4dYtLxHK8S4XsdqQceneR33rPmQWnEojVugkmtB8RHiekvC47l8W
/aMjAhdt5Ly4u7BOoodlTNvz5LOcTl0rAPg/XfN1h8wziljP0ggfpdW9A8wr6YRVdiI8OYwuSMDz
4XHyo6r+iiS8/SLGuodoOMhHt9DOBcqs9cxaKt0aTtlfHUgD5HkNBW8Z67jmrjfFl3Gy+5uh2Wmb
o/hhl8UXNY4sqQunrE9DavebHPXoPQY42VJnz95nYsv6l8XoqyAdwnznwmgEd1z0fXEUdu+k+9Ct
yjzIy3H8EkcL5Tm+84Q0NqNmZ56ljdwsfMo7R3UE96AKFo9DtXrTRCyu1MQKDR8rpsdBmw+jIz8j
I/pMFbppcJ7uGiUKffSpuvzAVnHdHIaWK0ZEpvvmhN5LFOofAjADwgGVkxWKRODo5AOM6DhHfg/T
aw1OcU0w+5wd/IRoo6w2vrXIID3XH08TefQtF7MdT0EftaN51/rtElGPkdqB6lB/LhJD909NNyte
EhRGow8fCJxfLYWZvpsHa9i27OD2vfAPs23FJ9CiQ/1oMuiFqRXKAvpYP6ekGdJi7BKm5WQoUtXe
kd/L3mVN3Y6LUO5q3eFmU3jXpXa9N7spZvY6y6UUilobktAh83Ksna6J2WxN+PbXrO/STkk+nPLs
fWIgS5VUjxeP7HW77ArI42tquLcGiGdN6jwyYM129NqUgCOOIY8mHvliUcMQJIa86nt9GODaB4Ms
ortxIB8y6GmCXtgZOyen85o73IHGJ8Jd454lssiibUFTzxgY6/luMqxin+qLO0/vROK426ppTXIO
2co7a5567ojqTuYW8h/HNljG1FVN+LqDtlqdQPF4nFRN/WixAX+BKo76BGU0adIAnYNZLzOj3DXc
3V9z3hfkYBt7UiOjBEnJ2wxfcraIG8gckIiwNTd703GxIS3DLV+i+ScxPihZB6VQhqxJ8+TaEoUS
tt9ByUE2pIHJNrFbytVpwh67mPOA4LXmmuT9Fx4s7h6V7nAkFhauYR5WMJk7PY5ovYuk+26WPG12
NMbt1S5CuDeRfI6U64EHKcQlEWtKU+mlh1zhNY7B4UGFQXzPA3bHvHQOJCKoo9mU4kQOnqSFyOKT
OyLCp1IXF7cbqeGrBv8cctVrr6R/mUqV7CYzfwrdhVyFNlKHUfutB7Ym+dknc19ByfRYtGnOXvKj
8i01an2qfVmA/af724rJemjIQzeqyZwDh1v0LtZRcqP1AzySwxwnF8lHQp/I89zV4X7s68tUFDUK
+qn9cKpmCqJCj7s0z/UVbxzGQfBqp2bxv2GdKU7s+D9qP+p3fTZ+Kwq6BiFnyfyexw0wjxOTqOjY
kw6LVsi7DeREdm1p3awCQwiDA+eRyKdi3wArieb0iem/8TjG6QPGTO9M4JLJ3ZjfIlUs+wkOFo/G
BBnThkBMF9tH24Bi8SNyxQek5Y09za92hjx97Hlfn+o+idwzYoG5v2NlG1U7kydng6pvQmdOOzqz
F7IxvYidW3qLYAxGAu5zkQjfeB9bc5q3CVHOyzZxmMCJIStJCoBilK+7uk7K+UgC37OjGjfdLsNC
KdMCBrkNOCS4rLCCb8w0XQcJsil+zJWcUGj3S31vVibcV9qd5c3S/fRWVIKRUpfKC2LC9gDtc8S9
UbD0CeScDWeB1IqjP2esOQ1xd5wLsexkwYnpIef4OqcETrGkTM+D8HuaDlMVT97SE1whCuYhlrNj
mjyyH/Wij9rsDWASo/PQzl69Hz1EVFYDTZFlLccr8wLeIPJGJmSRUfTJnkNNAEJBZ6Uz+ki/gO6f
sEEaGOShUxwxAaKlci1iFSpbW5dG90W868xGr0353K8hiekg0FPybNt4c+ylQasAZi1ZHp/nVpYA
MLx26E8invtLHmfGyahrkE4iFKx5wBb49xIjUBdU3VIn+8ypkS54/tJsMde4+F9r8RlnBjlMUyrS
Ry9uICj76Qjd1p2TgARS5wAWFVe1J9zjgjl82NQZHquNmBvF8KKZu7ecUIVt2PryWqRewWqZD/+d
mCfMLK1zsMBmQihbOmA6HvNMvp8NaltZGKUgTQ8bA//azpqM4mbPLnJLKqA6Z9lveic7scUbGJ80
iLQIgSb1FoAWDa4VNCgtdJDA83/n8F52Fm8SGXLyG0pcdONM0tEQUW8B70YoBOiICKvdiMSGdWPv
mEFHigf5z25MDFbdkmPpZnG/IzboDoWTRlhYdNeRVf7JxeQzByVb4cc2b9B/tk6Zwxx2EYryoZ29
vq2HbV7a88cUevgRqLlfmdmrS2jHpRsk86CuraA0Y98lI/+O4agVmLN6Z/Tcvs0hDg83cuw9kOoo
MCdHnBqczk1AWon72WJeMwbEjzbHxFKcA9iL7sASzD9MpG0BS1P5lfM0YQDBIhQtBsC6gSg1jEqF
QtCPU/VXprKJhwFj0Vx21lOPTHkHpAlqCUnDO/am/sGfyCTHzztcFsW6am6j8alVGUricpyYi2Gi
rjIdf2WDyarbrFACy6Tq3I2WmigvMiqCoprQB4RdvTNc3EUmE/IPszSnq26T5eah3X+GqwzDivM8
JahOti9+KfL3SIIWwCyd+gS+ReGZABlxFgjc9orr9SLqyH20lm7E9a+rk7nA+jLYEZAVYevdDNqZ
2h/CjOOEPRqWDiZ2lhflfnThtaS5UZ4mQS2u/Xx8qZrc2hui2XW6Tu+TqImRNSHBSZUyLxwS6OCK
mJtFDaC+gQTiXwfsGxu13iFScUkjlEUVZAMI5qpoudcbO73ohBoFyF9NAdXl32Oih4mQBiu8S+re
/TlAzfxwC7xigUZGcDeY5mTtx8b+zxLwzzCBf9H/cwbhJPjv2///02QMUL+2f90A/u17/mz8CSGA
QOJi3vXt3yI+fRsoJus1pjcKNKazEjb/bPwtbMJ8i6lY7K7TAkW7zoOii//3/7SsP8Qqu2cN+Pfl
4L9hTXC81dD7l4kVkQb82xJsE9mh80p5EX9do6/CCFubPWJBEFJ48ozh1pTdcFjCeDqjwnKO8AiI
HKzGcabqaNXVyewab6OU4xPSULHpkQt+zbmx4I/b/m0pQ4wKaZpw9Gi33EatrW4QyNunOR2SF/xj
+YFWHhVF5MovlQ69XZ6q9OyZ7q6b2/ob4IP0OBleA0A2HalTW4Ca34UmiyVB22LCzcjM56ZNsrMP
lfwSKis/9BaTtqkr7yoqJmrUsNgaaRGf5dCOpzIpiiIoDBf7oBGpc1GDNsH6Ot3jN80POvf8K6cS
yxLlTubjZPT+DVW3uJNzghbHmo0B6YRV700l84MEsP8u/cS/SSN7kOgx70JTvkDhqrb0jwhgapvE
BlFr66c1zzFm3BmOiRxKVmJF0z34swQ5nSprZ9nOhA4lT/qDkwv9gbqy5qkPR79OmvzA2iR7re2U
ycKU2+mBWUh69Ns1ZsYeC0Tgsww6afZvlZeE910fj49dlSzf/Xmc38umtx6jzJuP1pw2N9dKp0eg
rWC4TDPZ16HTX8Tk1t8K/LYQxRkf6yEfDkpm/BnRBI8/K3OiG5Cw15ndfxi+tUY54fD1UQGXJFSF
xrSD8Av78/+yd15Ljhtrl32VeQEokEjYuaQni8Xy9gZRqu6GSZiEN08/Cy31jFrnHP1Hcy2FLqTo
qCYLBBOf2Xttsyw2jRNe50ov6gvjiK1QbaKqhEnS19W+qnrnWxRQcjVpm1y1Lt4y1wzCIzqk/FYg
2LJ2SFCYBE8NA0w5p92VhsH1HE1J8Ib+Pseehgg/1LA5NALzxyC0k+vZdM1r8BYUDoA8kpewtXET
dmb2YFPzIENGNoTDpaQnHTMvRVUo5d08ecl1FNnzbgKWmK0glXj3RYKgblVgLNskjezP7pCYt2DY
vBNL4YXVPNvZJ744fQldNztMYyfpC+Cc5NpN0Cd7yWuFBvRSRNq5y/1shsU5jRfT6OWVBcHvUHdl
dNPaZfOYzvCwx7whMdzojroI6WjAQfqszFHAsnxzrys2UsdEZPqQwmrLVzmi991gx85NpocrK2Yy
05dVfTDYH3Vx1H7EnQ8DbgF5MvwJvY9KDl+dCiVMNOmemUruHEuGaDsPCf2GhEbrWdrqk/Wcjti+
2Nab5xePJdSy56bRE+rpwrwrY5ddMjmbxslhoAw/EV/TJe7JYGGL6FYfTVintx69TLayURl8JlQo
e+ytLKDnJHvyEzNf9+xntxToOcMRPsSBkPKj2+FyxQeCV4XR1K/Sh1a0apV4ZDZ3jKzBPZVDtS8K
310DM8HjkhDPe8dgNbt3wuzgTkN7csO5ONoqLzeNphjtOCzf2BQlR8/JERwmWL29BigNTqv0Xjem
/XUmMxv9Zxqv5xgHRorg99VjE/bE2tS40xbPXj5QBOB1jC0Zkby+NepxN5ACegVYlOo4CHZOm+b7
sBnMa/IFs32V3fVh2L8aIZoz5Upxl5qRPBTsB5p1Npj9pTD7+lO21Ii4kzeDOXr7Ugzjts9Ex3bf
k/5rizVAM7yfs2RF/He5LeYpupkBCu4NxOswoDCIret+dBlkANxbEWGxRUnRNODooORtcMg+RXjG
U6rRQG+yOqo45pqExAMN2TTSFWOSIsTKLozX1FKYXKNolltCLwCouBVgnppakpU1UjWcD5nZmNvS
BO5gparEiEkCb1jGwZ2T++6xwaibr+bIaO+AkCqMWszICt18uKk37lMUW7dmw4QX+Zo0L72/OP3D
HGsOVjV3m8syeA54alxYTcUvEJywWc39ezC37oEn4kxkBcpFVrKI4ZEVn5sU4wH+huCcd3Z926Zh
dY0BrXo2wiS7NCrX20VEuxNBSb+CVXzrNJV8gddpHdyW37IO/XLHFNf6OntRdz04gf6wZbU8XLrZ
fo2xaz21Fh06UEAV7GQaRCgfY7WlXhzWhgjjWwJ1OcRZMaJzrcYHs+PSF7Ezb6apZc42Wv6Vbwek
YY1ZGd9IfEzcaGJYkyvHolHTWu6nSHb7Ihnbowpm/ZR14T5h4cfqO5xvVY8uXPc9ssmpNeeUqOTC
XjnRuHPJeb+IPrJOyB/V+1BZSCZYPaFI4HGb8BW/IkFBHxjtjyU9Ioxp5TJYzovBfMU1HR44meJj
2FqbiZSk27lLjU9te+ZJt76xyyOvuRFJkR0ZCIU7CFbNXTYN/hNwyXAnUNo8IHcE79p7IfOIyXB3
MvbqCzEhvxYYoj7NueP47+p2RtAy2gAY5CDgJoIOgs5w5RTmEjBX1Al1fVd+B7yLAls3J1pi3kGK
q3n2p2mEkIdCZJWCl1zaoaC9q6IqO5QxX2n2ZkvXxUiBpsIL/epbsCDn+wU+b+MIPicWsF+/IJug
L9Shdbo3Z4HWc9YiuPA7UPaqdd8c2PYmjHtcyG8+zPuC1e/amAdW9AsQv17Q+DWMfGuB5Wv8cY8o
LqxnVs/FJ+i38YXcnTe//w7aJ2ynBbuvf4Pw64omDTed+x3QT6lVRMScfGf3J9953gis4vOIGGzT
fed9V9/Z340bLpMigOAZOtzgDZwQoHADSN6arKN99xtGfCGKw3AFLq45QKm9II6LhT1eoZrIT/5C
JG8WNjlFnroSuGxOhGZBLp+c6t0khim9Dcc4u/KY4wE5j+c43Ge0+OCERujdbHWihYvuo9I1npyK
wQ6Uth5hSWkkqjxWXiI3hWGyQ0URtOvd5gX61LCqR4RI5sQn2Ub2y2hYw4EZMQEUeduRhFGMuwCh
AkCF+JTU9rkLGHGgO2DLoSKeMoYHCZBa5KmY0X8wH/aI6AuMh9hIojNoMUFqjpguPUSWS82neaJF
W5GsMHwwVZpONVCGFW6Lbi+KcQmiWMotORPcHDiyvkqSowp3ysPR2Jdhe/AzSNCq8pM91gJzDSji
jnz6ZoNFKjrOdtQeuzCEuk2u9Kk1ozPL9Ax8qtBnuGftZgKN8d5JN1v7ozPtk6pPdkizA4guZrit
kwyXfWjj/C9jeto2hB3jjJ1/6Ez89W1m5XuHkck3YtIpo7XS9PCsuaT4gvqHQXNjdoXXfHY2ZgXn
iYh4Kg6kUFmSZ6t/lrj/1RKXzot95n/u4p6okP7YwaEdWH7g9xaOtAH0mKaPTBvCI+0YLdIPZpOA
2eSaFl0iGlx0uBi/f+xuEXEKwcH7x95tSUdA8Wk6jCI81KDO31naLjELf2zdTB4qUjJnWwIX2ADL
P+1sy2pBxE/+dB0UszErRPR6mrDuDMEz8155VCPY8nUfRfqqcezmi5imZD8mhBVOVVEfalDdV5Yu
SdbscB3l+OHuY4qNWxBJjYkcDVRa6KNkH8yuR/GUu3Y43ONoHItq3QW9H9hPcTgi8j/ACMEgGg09
Jy7yfeMmQASen8o6rdHGWTCb/W9Se1PSHQa+gmN/jLxOEF0UghFOT4HnVz11PRf5wShKVObaji17
G6UDkBOupS1vfCLh1iYvG+MGgXcX5YvFnTIeu3ud2/maUTa4ywWXWHnWLAkvc8PHIrfix7kt5YFf
igT7uTN+ZfWSPProKeGAY4m4G0vn0o6AzWcHQFtcIpQJBCdb3eSw3JJlSuOaoE+Csmcttw7G2bOK
U0rizWLcn9WAmGmg2Kuu8ArkBUr9goz1OFK9cQQAM0CaU0Y0PRgsg2aEiZFKF+awZhy8Z+Idd5B/
zbKtDsKMQkHZlqueOSipLOTF4VtiC8mnkDuWlffHf06E/+pEcGhy/+pEeP5a52XR/nQo/PYzPwQd
4hd70U4v+gwLOZn8f8AJlN1wKDyUGbZwsWK4vNKPQwGqL0eIRaTqEpvyx7mObaEQCVg52cyCBPpv
7++cDX86GjiQHAKHPd4hL2ID8/x5qsOwoZuT0ncOvk8oQB7HKFnZTv/2QPkc/3f0tfw3aqd/UVm5
QvI7cvIRa8yVWP78DxaMsOsrS5ZReOjSohArthz+CrtZ+c4AabzNXU8es7miQkFArt/+8Hn8m9de
Pq8/nn62z4szWCN3msvmcbF/fvHYzbJRKoBpkR2UaufVzbDpR8HrOqa6TwHof0ScTQHCBWoYqtXk
62i05FC4NXOgrBaEUXRpsm97H8NcZVSnTlG+N35aGCT4Atlpp5rynl6JwEsvvM/dbNj8f/wSHoe3
wFrocCP96QqaNVP+vJ2DQzVziox2Oe9yA+du4g3TUyVNakGhGBQZOSpcYY76bQho+ZySaBQcisF4
6zIFvy0bpMpmPyf7IIjnHZL8jBjAXiElGcRjnnSk8RYzMkUjhy/817/DvyiH+Bx8VEjQqwGfoJf6
+XNobNl1kzcE7BD0gHyGVm/s62m/DOL/+pWW59kfRpXfP3EewhJvxDIu/TOq2ulFwynOK/Wg6g4s
RfnwXL861a2s7kwHzMJfv96fvkTfXw9jjW9b3OLWv4gILdEUBbEPvF6U1HecKHTcXRSc//pV/s31
szEKgYP0pU918afrF5BDBoTB8A+1NSR7n6umZZAcVOM//vULfWds/+n6ORZsco8vHlXMnw+FNBJW
sHSPBwtSy3H2kMTHRG/tJ1gCG4yMNaBZrGHgBlp1P/WOf9aoYjY2sub7mInDFWL56q6eXMDUbo9e
WIslNqMnT+UQZTo8QcmiPubefOoj0obWcjaxRPMUJxjIjngRgHwIf31I+I1FKzG4c3L461+SmdOf
7xLfpPDicloeCpLAWVg8fzyULPQx7PjHw4DBY5VH5XD0ImIyjKpWu1I10P9l+W0kJhSdEckb3Lzp
IcsXtJfQ7U7pGqCYSvA0tgVZ0G5hvgjseBcHcSdinTx/cSp3W4vBehBBzvCrHuhXalJ2Hi2TCUI8
J1A2sD1iB4Q8XCDf3pPbRF5k9M5xhqW0dRw0Sxbk26SkAnODmOoktLYycpMDSTAM250k31IBiX0j
S/+RTIz0mDLP3hSiimEIROFnzINnnTeKOSy6/hudCZgc/ezZ59xHz9yH5E7o3rLhUutu7XZumTEr
JphIESP1zKqfTHOUMEU+GTfMRKYvE7SXFa7WdguoUu6d0E4bFshIwWalXTTfs022ljQfddeAQ45i
9U2LuERiZAbTxAwJDjVr56VwJDP1lYkiw6Hcqg9OEGTHdErHMxQS9wZzJFtDPymClcyT4aZrC6YJ
aeZ8YKTYGmOAjyRUXw1l+NdGkRnkKiTR1vDqExUo75rYL6KEguPYG8WlDHUI16AY2lVUE/xqwMHD
NAouIMTKm2FiQKFOr1iydRa5fHNid2BqEJvHSIEUtxHwPRmZavFnsru/MJQDSzGhf9uaPF/WaT7I
vVUG/pFZkfyoQ7e5ZT/aFMeWUnRdeY18VPaO3C/uiB7XZ1dJ+cFottwpsjw3Uo+QmUqrqJ8KuJ7r
UhEwgSMBTjGhjYdh6nZxLO+skAUpZ1t/bLOSOS5zP0JQY+sLrKR8UzOLvJvq7DoJHXzrQ682fZR1
my6k3YxpuDHIMNCxWG+bkW2v0mCMHtByXrMseY9JhD3EbWveh4LAaLzcL0D4PiyIBpuhbtK1kbrB
c4uWi71DLc7e2A2EgikSTft5xGyDrqRbWCJtD6ObEEDwCWU3rEX+PZmjHK8MPwr2iiSm9WT44Zuh
44k3M5ICbCFvipUskWqZVc/N1YN+5TEEXjHy2QylQ5Lg8natfd0s06K5LNEaMjCs6bM/EAqYd13S
eBAtJvZaMFJSfYO+jU9INKK6mlijHONizA5CJubBK/m6uJhryTMKKgsAJRI7TKExsrXV3MYh7J+0
+Kx7O3rFT9t9cb1mepV9PZxy3++Pqsf928PVPNemofdVq0J8T2Z/7DCTYdpVmJqziUEeHEavESyV
Am8GaLMsJ3IzymFczOOT3ZvFTppWfESdpbfwF5B4TR0jfknGvHCr4pyMTF0KE+kG3Fii44oOKCJd
GQgRbSrsCN20xxmEHaMx1S5M+4k9bz2UFxOfzCbUFAVzD/GoLpkGMrhmZRHx5BAg31eIpzTzdqw9
/Mb1yXOxQw01IlArNqeruTWblzkY7BuLL+qF5VbVbZBkunRtRLUAjYGzGGQ4tNB11p+xN0Y7hlfe
c5y0xZm4afFomNQXWaljgkQxkODzwOxVIpACyZny7jCrM+oTJsUM6ph7WBLVa5pK3BjmPGwSg7oQ
CPi0z5SQx8GuUFwAQnguW/YhFXKeL7hmTPiLOORS8pJXlab8crMyPM0BbJtpkvoi4zk8eeTa7tlg
oNcCtaw2aQmZK6h7fnMQwDcL6RZpG6aU73YkG5jxzezpEBWzPfMzVpA1L5HrLmRDsOCD6gIihvuW
X8lwcci30kMx0arU2cqAxYvgYMBT05DO0FrYklLGQYHXhSdqFQdijhsARM7qU49kDNRuPH2jBu6f
k77mXC8tJH448IhDc2z0tiY8dFLhHII/S+N+4gXijQHrYzWHXsXbJqH9fYBkuKgN4/Ye/Rr/pSJU
kKZVbWovFq8mQQCNgrzpQS3YN6mFzod6UV45o0kYFIeCYP93IWPH3um4Go+5stw14LcYgkoYb8ui
exThEibXtugB1YAWiZVXHRYBkJE46ve17qd4z+X31Ce6zio+0xBX+Jgmp121Y4HkBtUHfh0JuBVo
S45nBp1XAwnZt+z4Mg7WmM//NKxf/6uGVdiCQuc/j7AeFnXA/1p/1GWWFD8bEX770R99q/8LikxK
QPe31pRq9IcPQf5CP4XsgN719/TOH2oE5xeL7oQzVoJOZk5Nl/JDjcCUC02vg4Dhx2zs76gRgj83
dQHaKYcxGn8n67J/8c90iaWKOk3Kwwh2f9gGPD6GdcFRSwZGpXc0O3a3LgBn3AWJRFFqYcu4DO5Y
btgH4PqHMC4e0zCRL8T9Tbcl+P8HFInhe2DTGWoiS1iWDLNzIPScLDOs284VhxJwcFWU43oYlZtv
QBdQ+sTIL+TZz8gzU6LEv4NtTJ6QCQJRIj8iAjAxTQOU186FBAIHrfjW5AiveUhO9k4ZjX0Ti3S8
VXFoLyrPHm5DZchTHRJIjNDAKdCJy5gnRQ+jiIXu5F5bRh3qdWuF8tjlS9zB7MtjMCZmsYXd1L+Z
OW9qU+Vh+5VXYWNd2yyM12FXNLg99RId4BFPBQzCkccxREe2Vm5bIns2BufAJifwWK6b+TdwAc7B
wdtK/4jMGI5bEn6ZXYfDm81V86Ihl/H38s5eGFQ1L+yT1H2gyM8JyU8A2RYWj7rxy5u2qfvpCuxb
BIcCgXu8CmOPZ1eWZwKMomD5vpphYt2NED22gPS4kPQTpNKbEu3fikRs725OZv0uIt+/DbOSDec4
16bYhAF54zyOhpK9NSJxZ/aOo871jRJVcOs0xGOfU/Zuh4brt2MhHiDiT4j/iuPhHLNy2I0xUD8y
xoryQYjKvzNs7hYo1jmuA2YjuaBlzMNaPIYlVuKEcEmc7Il9HDuvvFF11RsPs51PyIBTcSLdblhX
mepsZKeW06CLyVt+ZyF3RK5Uvw5zXr2x5rdeNLgsxoXwrdy1E/FME0bub2tCMfDZDVNwN2r0rdNk
Bw9WnURkRABC2QYjkZ3EAMl3xNtsGLnzHGvTxsbw4c8guFUjgrPWEroW1sLoZI9pkRx4YLTzkQ7c
ovMKO+NsEdaBnA2p6RabiF+ABJHBguVylAP8eUBLj4DZIfFPjsGtBnEiV6IGFMnCxb6OQW6jOpeZ
TaKej0Z2JrdR1LPcRxSSGG6MNGXKDPYsU/Vhwrvuv1UYO4CEBITEUgfLkM9nkV4yvO6qAeAGgJCI
aYvVHcKyNtpT6+qOLXNVTckLDqOgPTn8Q3Qst88rGyvjYaIyxewdXnt5TrRc3zYvcZVfsHZG56zL
yQhPga8AQLIkTkzjFOWmV2w8KzOfHGkSDQdSdGXO7bwNqX12psv/ttKkwpij4TkhJRFeSFxeN2lc
bRvd3qedIAY20xb5NCn2Rp6A8fDs4qyEhuzGxmMRyXBf1hB/V8jlMfyCJqVoS3kcu4oqyWitJvri
FLyHA1uxsVv1ndVtpnZcCmQzPbLydjZTUNyXs39uCdU8Yhtp1gGryNOQpN3WG2Ev2G0Mzbkc9+Ac
jS/OzEnDFncNEHI/+jzsp8QSq0m33oXU1ge2rhEk+GHvt6nzLGo4nEzyu9WM/Pxm8M17AWoQ1uTM
x9YE8YZaLMKaTiSlr11G0AWGT4KhIBvp5ms6eRdztsI32uQB0nKVPRR4Am5SmDFYSm3YzVnT34ou
lLuqJAxzSKDBg5C5JJVPPWeb7TqGqbYjnB7dv8FPCeTKqGjrUm+UP7+VIfpMJug3s66v24HyWlsL
ClCWNZlBRb1LXcO8JgByuAEkijy5KX8NOG3Zmwt/mwCQ2pHBkZJ65TSoh63qQMOQrHGbGKeU7cXV
lOHK6LzovUysZhMJAO/Km4qNFSDHz9qyfhmwZxzMPGqfUpbW3BiDsY/q8VtXu9l+itNpS6EtHnth
he9QY3ALgHG3j25qgxEzfMs80kcP6iBz2wGhlqDlDSBIrDQhxXuEKPbJx1S2Bp7l3XU6DoBl82hK
c8rG1rFJJezd2UMAWxUwAsiPTbd+lbTkDlbhc1A5fGWRr8Cm6eLLHPi0xRjDWH2PiXoF8JXD/0Iq
EyaWv8ubNtiXc6/f9BCaL0iVjG2LLQadXjFfqMBKMONDfchl7t9J/uCaWA+D6Wb07EUVUasiqOAI
NrN7AWEpoCGMSHBOzphG50DlPvzUwqnWWZt03lox5SX0wiVCGN0ZVFCETOveErgFEFCv5jxGpWdo
RoteGfp7j4X9iUTNbFOTALSqCNh+bjWtB3dcUW2SjlhYU9YL/b68G2lKLjJVxcZvudJdxm1gDztz
tBp8SbFNGgD69J5t77EmgPerJJ35a5fX+LZjmbPeasMBPKrtTqcCNb2kPq2cjesk4qmMu/4eY4n/
BSJdtNVB5Z+r0Ho3AlxbSRG9sgVcYnwKc93YzlNhO8Y13ykFuhKLDtOgia9SFUJ9tRE2pO+h2336
VuXs5xJQE74awAjJ9Dr1E5zKDHaY59UfsHzhu0rzqAgNZkxk6a9R6FFTpwbOaV+mh97CvbS2UOxs
ZzcUtxkK/C0RUOquEC4KMlqtfK67bd5aiLpgHy+4+7gemEXjHsGN0YZEsDRfujR+RHJIKUV9AZVd
rAbZZ2hB0nlD40qMK5Fx7Qmd81LMVBDt7Bp6C0+5LaOa5MNS6tGwXIKsh8p8jy0vOZSJ732tRX3f
9eJbiMsOEWaFjsV7KzIBtsVpWSAq0zsF6FbOKFtI5pbVWxnN4CGC7gTcIeTs1HrbFxVwx6iXh3Sc
8qOEAOdMYLBSVzwluBLPGfc8+Z7g4AU7wr2VtvFam+meMYo+le34YLOi34k5LkCl0KXF6fylZaq5
bmVXPoT+2K8T0jtJMMnxXWH975Gdl+1qKpp8N3agrGrD/wwj61UwLnszK0fegO1C/I/YvhIt95Xz
mVu5OCZz1wBwTPSVLvoSq4f11cuHNXXBl8ZXVYxzESIEflOItJqNYGNrG/l1DKfFd2MoyoN3L4wJ
U1Y2pDsMWuONVXghvVR5qvnQy6zeg6W+oG20144HMz8VfgQ+byRqQaTiIqGcjczY7lFqdHs9JPg3
WDGW9128uP5wd3g9GnRSxYl5GQkHrhp307jzc8v6Yik2K1HcoE6HEDoEy0b3G4tMmPcICGLDBODc
3CziMkZ7zbomYSHV+XudYdmZm/FxaLpbLVqyoYtrqjXCNBZHU9aybSVAS1EDEvgypXzNQa9Cr3Vk
4oSr0bOdc5H6/tnNq2KNPxJPicdI2FD5fIuVSl1972b+oVD9DwJ0hv8LGeo/N36Xr7/WH436qeX7
/Yd+b/kC5xeo8zYjDmJwWCwuf98P/YJpI20AQuUClEJPTjf4Y1OJzNyU1mI691i/O4sh/Peejw3F
3+jx2HX+PKBHtkCPx8IjgNvmOryxnwf0mezQE4Vxf+b4Zp1/PStWIOQxSLtKp+Lce4k9ISNO+jD+
GneGT0uSqOHR8WvUh3MbPmS5H85M0KR1zffHvbHqxj2PKRg25DYG3JqGG5XasDZ2xZx0r2Ap8kvt
e1W66akFdkTlJRdr9OVaMWNpV0tAy5ZZNrod+qZLG+XOOvTMamf2fn6rlFnctsPQ3QeFi8whmSL1
TGrbAByk9rvVWLvFK4GU4XNnxgvt0S+De5rR/J6wp2dCpgguwmCMsNqLbt3Kme9NkdX3IxXljsrc
vZnDdtwag+So1gggx0GqNTTwkWgfHI0IECDQdkk6fnheXh2oiuB92DMqjqrSza3rufELMPpuWpsl
EZEy6tFSx5548CCx3Dujm25708ZGbpDac66jwTr7VfOE7rGN8EBaHruZXmKjk3p+LFq+8qYYf0U7
wsOCGOvmgIg5OZO2RUZGQS/4ngBMpUrlM3wifC6/+EMfUwDHMwoqW1ireJLRJut9DyEE7EMQSkay
+OPTAxiZm0Gl5HGmo9rMsYPljBXOwUQlcR5jPNMQVpJLLHIkjm0+TA8s+bodJBK1bl1lwb4cm8Nk
VcW1V5nD2W6K6UDmrvxIbVme0kC0D65vZcytlaG28AtatczRYWuBdb+eYStyVnokzodZcWdgNHxo
J7t9A5GWfZusxny0emJhqOiLG3wKxkXi5I0cs33lWmHUqsYiuMXQlb/KOul3wif1mRxxc8tzb94P
JnAxAy7il2po0FUSDH1Ox3ZcQ/9ZxI3cOOCzjCD4lJLyc13VLHNWBmEnVIz467Y2WOm7xaCtVm5Q
tYSxYBbNTVJB/SaeV+htPnqr968K3BN7For6YtcAaTpmyWt4J92aSPhxNwojQGBsBOlZz7Z9yICG
Hszezb6SEp3empqDP1HRfKOcVOtV6oTGp19K9hRhRIu5qgY3g9Xm4Q/g8QxrSpOTjQqG4SV6mE1q
ZM5rwrbkpR5Z6bgMBbax3XTXiadBZZW66u9qQi3fKtopBxiOHoErJ9FjANThxid+svZ1xKjVK24T
s2nvrWXbohxE0itkRirnniy8ZTTezQRJjtRyDRb8VTMUxrBKfDc8yjTFORCImpIibbIVVknak5Ah
BOEFdZg/c4zo26lAhV9Elbntu9xhAgIFnslpMey7HjS7VyX05PFU3eRRHt3UsW0tZDX5nqGLViu+
2+NLwyxjiaropgfXVTJa4x03yHYQ8cFxw5xhUE8hnwNnCte9UTn9rtCTeZOGUog1DACVXwy1VNyC
4RWTGbZVa7uqQk6SRM8bMhu/UFahrwWJMV7L2aO2TpSTMM2eeuM56htUhinagRB1djRuJDwJAFdp
UTHbQG2Kw9zX4x19r3ipm7AgslRbta7gRpeorK4Z6fm0lSsZ5d1o7epeR7jho2Fyyb0Z0TGbD8Ay
8BM+4eOlDW4lFfOhxJGeFKdZI+Gd1y3MBSj1dg/L6KFOx8j/tCMVkvUbY/kZnKe8T4fK2/raMdTO
6Lo2/TJ5Wgu1h15Y1zy4eLj9Uwf8T3WAACT5V3XANXKlj58nv9ZvP/N/ZYw86y0JDcnigc+Ih7yd
H2WAcBnjAuuTDIVN9Cg8sn/UAWgfTZM/QheAP+ynkBz7F8bBDoAIhoXO98ydv1EX2Iti6o/yDnNx
yQnJv5JJs4886ue6QM+lssJwim+4exhqZt+jOYYlpYOFu5pY8JGQs+sUSD3E+1JfR99zQZIo/gLi
DBCyhyYQlJ65rDviucI5gl3N/ZxrC3VjkWDHJ/1xOpcokrKXZEk0KZvZ/JLKaAxWggBfgqVRbkJx
+J6Jkhhu+eS1rUdeRkXs8GmUST1c15jatnHLM4K0hwxnNpzMay0Ce81shJ3eZJzNbtLoBzXRLiIt
ZuwkU/3OQKjeWlacHe1+JHsGd7j4yjy+c1Y8MO1d4IcchOFQsOTFOpxcZz3ShS7rvINRd/WxL/MU
IFdSjHd9ZdAwdWy4CbMZllSbGAIns8yoXN7VNKcvo0OupuwglQOYP8dAZupDisdeCDiOImzB6WUp
3jNP1qxzRAHZ0aJRaRYejprFik+eq4y+X9wmYPeX/OrmtgEI6F4tPttPrsh0BUgvDevH2SWcsa3t
xrCvvDqi7V2gIxqcz6j3nPZIvK3RGq7L1Ga6SoeaTXgSi507Q//HTIQTpKVPRApZEjwHPbPvvKuZ
KHQiXdasegWRkkOs6HeBbjCugY4vckU481U2kF3utqtREL2kjsSEeZ5mJ+rYb5Q04r5hTHabVQFp
Z0Hh6fRbkIrm20RzPMiLVTROTpkE/GPntonHVlYvqHWCNehrqzzoz0Ok1Mn9jmb3ag49xlddekzs
oMBYAtkdYSv2pgX2HsZquGkWCryZJClxNSM2umnBxRvIX08EI5bbKDLn3Zwkar8IzUSix/vW7Wxy
6MhrIpsOBQWijDY6+X7rgewhX91dW6kfHvBjAVvM5ESe82jW9NpQ8EtLZ59WWzGADr5D8+uFn99+
R+kTE7oASvHNnxqJdp5wz2wZkqXiYBfdewzMrV0zxnBuqRMg+GOXi96Zc2AXYta1yxfeP64Uhqq8
3HXmkgYgZjHeFVirIXAvgQH2kh2QV0uMgEL4cmWJqCKMw2r6ja/c4thTD12Ib0uJwGkz+wzOcj4V
4cw+IDWX9OX4g/eY7vwl2qDLogtB353adLZ7Nj2veWV8Er7HS1BCiUNor5fwBLXEKHTC009pM18Y
tzp3y519EyJYhqYkEfdV4hrK9rSinycQR2pn55NzR40rtfmtFDyeyyXqIYJadFVX9nAue0UQROZi
vkncaJ+mvdqHCRj5kPL6izWoZq/dOniIbGJ4oHRRPivveSaBoliiKDwjdM8QZ5yzTioDw14zIBAq
qZBTxB7nMZHWW+5M+Cm7aS6j1ZCZ8h5LcLdloiC/GZ7POqLlauzUkp5B6OOni/B7XSchdDqjm6pg
pWD2P2g5jPHa8vry0/an6NFJ7cjEOF87v7ZLxEcRNA1/h8Z8SU7fWkptrCpGF8fBdMuTGiuAM3ht
tmGfjmwsiBIZKWJWA0OPpQAZ013rRLAhvA6HpgiADqEgUGtCotRjM1bkA6XlvW9N52Ag2MRZIk4M
b0k78SXBJz5j0GAVgKL6Mi7pKEHmJ4c+LIsvrJUDOGFLnorO6US3U0lQ50TeSuim96yQyWeV/bhR
3N0PwijJZxFLVAvEjJDt9PzE+FxsptGJyIakarukS9QL83T5Dg53QNxKEMw4CLBLSA6cNwIlCKVd
AmTK71EyXj28qLgBRSLT8prMQtXgZxo/gWD22568HmCcg0ErWM3bMosbsiwt+UqQfH4zL+E2/RJz
My2BNzAW21urrgkXgB/84LEXUeuGeXm1K0s4E82SqONrwi9sBlD3qW2ULQxUMnjitDNWtmijb6RB
mYeiL7w3abWzsZm5tbYkD2bruCV7YQXtaYBkz8nvD+iZPL9nK8jaYs03Uu5sJHxP/4e981iuW8m2
7a/ceH2cgEm4xutg+73pSZESOwi5A+8TLr/+DWyVzhMpFVW67WqUKk6ExCRcmrXmHDNqMOB6ox0f
K7+tbyC7D2vZsMPfzEvwUDK38t7GqZaumiWcqNNJnw9itJMYpxuH7TVRRoreZb8SZvMVgI61MaYK
NZZtVpdTSlqHhj/uQi1pSRBzNqS4+JfNYNpko8xLvJLlaNllTG9vTRE+faYtYD6wD68v3dqb7/XR
gDsFpsG/E/4k94Mnp0M1hYkIqlAQ3xkn+jVb0eyp8KvmCVxue1P2efhYE65y6tnFw0ojS8poxUyi
cUXXgxbjJuQoGOik2sZrwdVWpECaujywyR9gdbr9OwSPlEsTzoRrjZbfitJDtWmAXHFicyNrQ2JW
dQTESE5WsURm2elcLO0Jw9x4RHpwH+X4HqSRHdhL6tZ8DuBKlywuIyGVy+Tna6tqCe2KJEQkZwnz
mhV9QF0oFnqv1HsiTKIu2WIkdGC41vUDhV9EHJrdUt6IQi8Ra9JOLvqGdLGOE2n5TbD6383x7zbH
SAXYsr5VJBv/5/LrlHx+ESFpfvtn/+yPl5KXcGzLPydILvnr3/fHZwcQm2PKF+x3UUf8sz+Gw8i2
ma67x24bvf1SzfqujTD+sjiFUlozKHWZCP7/pG5mL9vfH9S7ug/nkQMbjAaKcb5NFe6FrrVh8wTw
s0wvWhPb4Ecc7pRbS+FKsdFBLC5yynHh6KHDrrpCO1SYYe12hUC23FdjoqON6+YvrRWRGqXptb2a
OGSq01Q67temzV0kaC4Bzc2+lJHDfgK3/Djjx6H0QPdk6WfSrP2SuyWVAJRoFAg2GYkYsX+tJ5p0
gcrRNLDAm8m2nu+tsg3lyiGrgyRIC2sOvRShmWgV40onryTByryaPMKHzYHlUfF9KDubYoDNnJW9
e9oRqhpT+qwWWjKjEJLWa1rS93jowL4S5EDJJ9efksaVCmttPXhmAYUcGvspISCs3yi9+UyITrt1
m3q+sc28dFdqHlP+qTNr6rkG7Jb8N771P5InGY5hcpz79x/g6WdKyrd/8r1GLf6yEZ+4Nro1gdje
+LFGjcYIWRw1alIKBCKbfz6+5Rv4/rE5JLbSdPfOR1w8KcaffGzkdLz+2pZZAEW+wXwAecR5/bWF
RDyn0eScOFICcDKhp45rh40JKoe+02oWI1xmYT8GGZ728KoqZ8NetbYOj36taFQZ9znbAa04dp1D
TRCs0NQK/NhhDwe5txb5PCgqVV9lMadud1u0QyHGK6mjXpw4WbojJ4AOvFa0RRtZOBeDaLrPWTTe
SpG44coAZbUSseNucwL/5m3XRBx8FDYzTynjAvknpGx4c6WOj58kTrUzabTpF8Sx5zZNJX3ZXQBR
6fZ54/XNDamr2X3bhP6HLlcWsXxd0yNrJ44AomDZxiGGeP+9xrmwYojZUZvJz0263q6rl4GFpgmd
Y+JdZ03pfGjA0iOxqMZnApHSGwVEc4usFbw1AUIyQLpB5mFlxQC+ZYXYNlMFEnHcws9QvZr3ZmeZ
VWBUCD3QXn/Op/nK05GF0TMv5gN/hJdD71jXiY3uFxuUsZHpAtUAKc/fsfzmFkMSa7Q+z7BfRzqo
BE+TRsSusWrRcYUOJDrDhieoqQJEeN89TjAgDyZl/Z1S7nzrd+Z85GjUtJwKzEkLQorYe7Ldky+8
D/Ztmg0DaZHw4q4Jh/N2bKWhClaTcTGGsnyIyZ7eMW1islLCXQ3kHFUr4UnzUtiD+aRVeScCB/PU
dSWifu3XebUqWF4OQ2KoUy7teaBNvpwRzLLfaPGS9UUq7tYasVpAgpnIOwsb9azNRc35Jtd22OfV
AdMkoJzCdA9xZ9T3EGnCq15rqotKY9bfCaXN11OvnMEgpG0Qcum6fP9/mZmCZgyaoxq/AOwOl5p1
M/iibI9pDbKrPBaQL3KkcjJsUn9rttod6iGIEcEw5njJWYZCQ//833rffyT4XOhPb82oT3NVoFF4
4VD89m/+2c8svT3LdCmrmYsVmR3S9/3MkpZts2excD98cyF+L/ctBkWmUKJnXAGBZ+FU/9P2Y4bl
W9KXJZepkSybPyn3vZpfl/SmpQeI6Y0OoG8trqgfXTr9SAJq2IxXffEl6nJ6559+uBs33zZG/1P2
xU2VlLL7v/9nsfn8uF16PcAywf8wQDtZxHtMDOClDlEzRdD7H4lgSnxSSr68PZTNnXw5Ft43HKDI
Y2mx0t18tVjM1KhyOxfGZWrns06VrtBM9pgE6Hlm1tjP3blsjrPYkzr2lHNdvcrtmSq7bsGgK77g
5fbcCFeQiHXf3YVtpO9gWvRfE0/3kuKi/1Zd05dKW/6t6uZRRTk5nDHDh7mR23Sp0nWwKm9S0MdQ
YyCllJJQCSp73rnIZw6Ohg1mZIKUa4IImji7b75laztAD92KlBQPV0Li0Apb1HjH1qiTd/OUg38k
wJztEwbocVt8ixJ34UasaS+C3yPwbnzGuMGeUYuYgpnoWgAKi21baESknFLpx9r9qGuJKDfWEIU+
bVrE9XIKd27ekkn+31njP5o10Hrzxf77fdj9WSa+/phV8oViAIHA8g+/78acvwR7LWKm+DD/VfT/
PnUsigFHeJDJfOHCjPn/RyFh/+ULTjw/zCrfpw7zL2wQ7JEci/PQYon+k6mDT+XV9+YvJurF5ecY
hFdRkn/5bfsAL2UYNtpJCGO4ZUdZbJRoqY1CNtm4NekwuhrMOyt3iDSuAHgaSLTIGQItHmXV+DCj
8j5ZHQcGo5HeHhbNYAdhmparsjLSlUsBa5PJ6C6qrb3I5AC8CXCsEOXj2Gc3o4n6Kxsjb6VlS+ic
k04rsl+pfhGriToo04l1F7l5j7EtDura5MOhA3clxqF7AG6DIpdD23ru2/yLrvXB7FnvUmyf1nlT
Gfa3sz8jSa0ce9eMtmBzRejwXZKq/giuDt+TGw+UvOn5U6JVyTrN6evPo+NC1JsApaVKHkULBll2
PVqjrFLOOuJ2XrWOZk7BCDp2PYAyQ4Q+NRZCZJ0uutJbfaPXAlGm3dgXeguWJjfvat1wA0v6Bmg3
41SGU7FOJ9DPEZ/4JouzOWgaUEFSr4sVLwyJ6KUBWJqKGrGyzSrKLFijoLCxHgk82rbmHgmqdCDc
oAAHeVJvJzOayv1UEvG3sjt00LBp7hto6Otxjh8RuZvvxsJ2DpNwhw+lUaEvoPew1udl1123M913
qEtJixtPiw39NIAfVPclDD3OgMlYedrnLJ8MAMFV3mtq2ztdioi3pPWz0u1KIF2mnoSjhXrQXUNA
yJUf+bq2AcBrTUj8h2bcFeTi7E3XRsSBb472uSHca4K/JDQMqaM5SzTQnoGnQMcBxEnsC+imOjIv
hJsbLVNo3uXgI8dKe5FdaeDJam2tFdMUqR0RRKpt6Y3kiRbnQVZ5nKzRbA+d66/qYSpVeXTDUjrt
h8oM7buWYmGCw62rEoB5pKsD2RhvQ5kVO+K6lkUE59IwjFs/jBfylFB1uyhMz21eSB70fLXh3ABm
e5vTDja/NYcBd517xdm31vGYlDON5ObcVQY2ZcAYpNUMoJWu83zuQJvnbjQz/kTOwdKj1gBj+RuY
tNpjfO5im+eOtlya29m5z136DarmqAF2Tm3yrsxj1gFkSXTHCbGOH8NvPXNCsY0VrTr9Wg2jM0Cv
XTrsfRNXZWBg4T/OSwse6r22SZRLX54ktPm+PXfrraVxn517+LQNredmaeznS4u/WZr9ztL2l4sA
wDlrAfgFdDiCJGAVi1RgWkQDySIfcAg+ffSpRqLFO+sLwBGiNTAW2QH06PAQL1IEr3ZRJdhnhUK0
iBUMzZAq0BcJA3kSqBnSs7LBWEQO8SJ36BfhQ7NIIFy0ELEx2Nc+1uCH8CyUOGsmwBKpD/9dEP+T
BXHhabB6/PsF8fJjUn79cRP9r3/xr5XQoaywiNQcC1z9opGjKvevlZBsR+ATEFpt9tbfMD/fN9Hu
X8L2XJPUFh1Fr6lTsfi+ElJjJGPF1l068Etuyx9RPpZN8g97XPJ/EDTTnD8DOGDJLiXDH/a4sw/9
Azae2lchtf+NPROQcf3D3fjFNvrnIZZ9AEQStv6susarIcKxR3kCnZ1ejhVkylvk0oHncEv/uef/
i1GW3+KHC2GxmiYbFsHeLZ877bmavkr7W23837JKfnchr84DblKJshoYole3rn47J+tG/ebI8apm
JEjqBBdhO75A2eJx8Hp5Fc6Um+UAt3Y/YpcMUGBFq6SubmH27+xYFN/2uP/5BZ1H8zHJeezCnNcy
SneyJ2mTq76fqwh+fccfCWj6DXqvfP2Hj4ehON1wYLRN9oNnsMQPj0fvnHoyJ4MLi73oYUoF4CXs
K5e6HLLg7aFeHdvO9xDNIRwMqlaM+OoecpKgXQXqfl+2yAEzckX35NrNtK7UxL5iKnYk4sx/+m5w
fbgVUJ6gTTX914PaSUg1raIUNmfcRQKlafSCpgxCjT/evj7qmC8/2WUotDQUc+B2Udl7+Y6QUlOr
utYwZsyxtURZaMgiGy890EOfgjxvm5t6xo7BLii+7HPaxm+Pv3yvL6aMZXz6FcJHysPU9Op7Jpet
jnGmd3uvgN7rlFyg04zv3h5kuYjXg6AdppZLsYBmvfnyIiejkrP0QT9I1Ak7d4yBaUSuFV7lJt5y
NbMLHXpEilULNv7toX/1/lgcS0xYQ6zFr7skHM8nI0L6u0+JK93Ulo3INdVmlz69ThvUIoEpmGMc
FG8PC03x568fLLfgYk0WBTQpr+5sh/IYJhhUXlsr288VZRkg7TpOfHdk1rHDLL+jPknCI/DPowX1
bzt1Fo8gnQyajcO4S+q2fTRjjBwEoXfpuqWpYtrFYK/jASWB3zrJlkgUkjPlhPgU8ux9QvYOlk8y
CznTeBPmNTc9dc7grryqfi68eo1Ev2ODbAwwmlq26E2sBxqHtHVG8/4yr/G4ZA32KCdpq5PTom6J
9dw96Z5yPmiFC9Upxo5+qTeacyJ8dl6RPNltYs0eTuike15UxB1r1Wc9kMdCvUsk/xnXUENSt/ns
mIV7DJPC2ngaQQYdfLSdMLsLQVzmu6mcxe1IPXyn9W6+qYBdHESB+DXvDbHtMuZQd6qNS0/PONVY
YgqYhIY7y5X8kMyTF67CsIWfzpyDgcCKy5Cd/74C4LqKcFDdQk4YP/uymG8HZfXdygknXgNCOne4
Zb4ueLj3cd236brwc/XOGekErEdlfG3bCQ+X3Qn5t9bACqFRlstH30y8eDs5UtxCauUHLTcYq/Vl
NdsmiC2JKdCZiS0DPSIxooYWlRQRFRv2tOTP8Ptl9OKkCxMz1a7SSHyV6KWCcZb9l1QBjlDmV7/0
7Q+AQjFy9FryHo1ZetDnhlvSxnxI5QjGmP2+T4O8Ufu0YcZI85qHYIdKIj/n5xUTvwee2uxY+Hb3
mCyvPkwG91R4fXxZF2OIx6w1dn03xrdjbqZkFpOghJCg3Y6mp+8qE3RGwIITrXwsdxsP32e6Ujnx
ljbphuR0OAxgKsIcm1TuxgKiTWqnwz3nzP5eYpBZqdZfkqe8xL7No5mYlTwkMJq5F1Vt1W8GUPnX
ns/thFhghOuirc01x3z3SiLnAnRjOsW2zhcg7EQEBRv/NjTuwGdGt3OU6PcLMIPMBWwy12aOKTJG
V7UzOPF+wmBo+bwlWnhljn4VrjI4ruQUwZxFhR6K6zluIeGSj7xChyGOc902Fw1O5zuMVcPB8Wvn
JtQsbdfVsXXjGkV0MQr7ESOUupVu3NGxtAd938eNYx6aVuZB30+ozWnZhJ/kRP/fr0c8SBaOt101
x97fIs28v7WIVmindeOpxXr7Kaa8sYn6RhjUBz19o2HlC0IaHdyPUM+ctaGmLzknL9TxwwQeNar1
PSXGeY8tz7zIYZc/6JAdkUTAeWMw29h5tGV3JLaN7z0zHJ6xSMa3UCZ0EEMmtG3RT8kqcZPBCpDo
e5+NrJPHpuiLq96axo+tZZWXJWir68lQ1kPuSwjZXedpm6nBID+a0XyDFYA047r1btKkLT/OsT2C
gkJeN6WxvJqIOrswJne+5HBun7LaKncGguhVPUvnvp4tkD9qVvsG0BURsbrJAI2xTF65GcrbVmHg
DZQeZm5QAuVYJ55VbYdwBJuKvo/QJs7492C4U46PTrc3BiahTCu6Ha+GvQaNbW/rue525GFExbqr
k27NhlJsel00qAQdtcSlNqAgzQL3BLGk/Ew7jJ116tNLM91SHfltowfTqNSRXLoGeQixTLkd4n8D
Qa2ngV2k1JA4LGwrKhhrV0T+we78aivBD2xqPdJ2oMOTgguweCdw+qktBwQSfue2PWitnnMZWGW3
IUj1jRv2IXJQPfdXQwi5n9xxNjgm5Mibkk3Ap7GRkmlsyG4hyHi7mGLvSjILPCeJj06JIK29NNPh
K803tTUjaCDEB5e7sUpwznpaWuMZqoxP0i27Ocj9JPy78/v8ce6m8do39Ox4/utm6dj3RSzawzwh
ng2U7Y7Xo0onjKIzgcZeVs0b3mFyu2fprQWG+TY4D4ljP2Pr0BHzivfcxyqSS/1TlmHVdieCdgc7
5q+K1uKITkH5sqyjFGNOZN6Jcgo/pCKuHgdiGXbS78udbauQo7yhs1ZjZhgb3V/pU4/2suo/UqSU
Bwh0QDCjPrXXBIrry/KeMXm2w5UPiileeNzapiWV4RL3xnBpaDLyg9mopn2l+bOJ4xneTGtSew50
DzRp2hlTFriVI3sAZwRNS7QFbaBTz9776HfujanT38tuUMQ/039Fu0aUnV17JfuZBYCm6p5hMSaF
x0kBPAC3QuS822gPdeKMY6BNPHrPohVbobFFx2vFX3yDv53lqXNftI59Co3KJzeb1Heg03BNG/ab
Ow6i7YH6UPY4EjEBBr9x7v3G0Ta2oMblSVnuooxw5XZZ7NB3YrkDvH5D+U/bWAYZ1ZXfWQHg4unG
amfx0QBRtilrXnAnFNlR8UavXF3ITSH08mvKGn7A+IKqIsNQyIuERynWiCpIex+IVDGsHIE9M2nr
ckdqu/NeUv+VAaCO8CIfS7biXVFi3yQL4kbKTN0qTR++UoTT3hXgdlZK0pJYLxnk355TRsn/75lI
PWCHFjZfURtXNg1MkgQzJhkrm49pbtLztKfkQ9l33i3Y1Ylcnd5+svpZPA2tJp5SEEJXrFTONm5i
bT0nCfU0mLF7NwxJ6oy09q6iL7vBiFhQgLOmq/Ndl3YRrytYidfQubd6WVYsfF16stvKwHZPj7bs
1biqeBG3k13pJ7eJy0254BOKWaJtaQpjNbU6GZ0h/I1jb875degZEXpkQgVW53dZeYa6Bf3usa/w
xEl5yXTldmW4KXIXPbiQQxPY1Lmu9SYtDoT1Oe99QgR2MtQhzC9iVarXgsevGnWZdZXClglENxp9
q6CjncVMgYZxByr7U5uRMcGkMB9IfSiv3VYRiVbZqHXmrp4fdci2doBbK92ofu62RHuAyPDnNOgz
N722sljbQkjKjgKDzAlK33RjuKMGNKGerhvoWEjq41JSqKo0CyhHQaYHIoKQBo8R+xvWpuGA8Rzy
UCi6+pKEPuC3pVtWDz069G3PhMMeCLj1yRCmvG4iDNNtT+B3FOfqEnZKfWxCZ9yi1NYoJGel9tDp
etWukIWzYxYWGJGBaUOPOj5NadcpjtWErpM3NER91UO5k0aZP+o9r1NRA4Wy/MT4BARtvhRFQ0b8
OOqfZppwuPQSUp81Qb593PFhUrA0j2oa1W2bue7RoSi+8eB9HrzZRE9I2HvdBIXvDBNlPOAgSKkt
das7E9+8ZgFpW4X8x4PQGvyDVFqHi15qKWXtTNykllFmQaWacN8ZqdgloMkPqLid3Qixcrmiaxfv
70r5dnwFeAWje58U9+aUteSnpSVy0FiDF1DJFk3mbD7P5Uy0olk299ZgzdSIE+0UhcNNX88uyu0m
Xo2p9tVrEFkYonxv9bkREOMVXnAZGdLbipnTjlBCeV47onGNzF0YJsSdsC85CThTPbJzHQtPj9Or
VjZ6ZNg5Zp0QR0WUw2e31D53yr7Gkm9tzWksln1bc/Bi1wxclTyMVaxWradFe2arHTdiQZWiHY9C
jnfY799rJW0AJBqQ4BJs34ggccLRGpBr3ZPaobQxVOduzfViMCQcsgfIyYxdXk51eFmXcUQsVoS2
G9R6gmxk6BFppPFz1A/2PkPPspBcp2GDULe6r2F7qyCP9KYLgD+f4tSpb8oyq99rUVYGrOrFB/Q7
/ed6cJ1Fwyumde4RKNAPszqaiZ/tRB73e40S9rSuokbcCK9VN+SXtPcENGaboejdeYU/EgSBcpzN
5JJBHLYxVnBfpVvYzVTj9Dw5RilJrBSsm09+qwo01Zq1B71v++16rCJQRFuvn7Ls1JWf2N4bHxBO
e5eG35M915p2hc0jRaRjVv14E6q5OsgZokSqYYuXHkp5syhIjMhA8kVB2/IU11Nof8I02iwiWzWj
0JfpbWnLaotgsP3gtOyvApgK5tVMQuQHcv7cIwFt5VM4u8D9mrK3HvVlhXSMog702Ivpy5T9KU48
yDAQJ55IeLP3k2zGY25Hw2mEiveZbGXM4bHBw6X5SDarWxdfis7VFxOr+Nh1aWXyidTu0UBicgEG
h+qKxgEbzmIpOOt26FxmTYp3Vgm0JgttIwuSYYivKm3+mg2u996s3HKj+8pbRVGutnaXp4ThYpZj
j6dYCmM04EGvTSi05paZLM3TfUqaUVATD8/jZbU9kn9RrKvYUih/PEKp8N91SfEA7+f9RO5PAL4O
HwwSszUATg7FRv2EO8Ei1iWneqFD5+9pmvtyV/lO8VARPXMhVW4e4JWwldpExRxG1kpktddre6sb
tWLPccnRvs4y7+tgpD1p9I73KLWGMOi693acYkYCCRNstJYmL1gU8xu2iunHybCqd2mTNe/rviYx
ptbs2QgSkovp+FVQm4IsY0sjoBnfYrMaSxIPk+k5ax1zCUIayZs0+6/R6I3AajzjYvK98mSxs/1c
1rqDcsjt1ki4r1Q15CQyWVq+k5nbrEYe1UU21HgX/KaWVxQCo6uUzVCA9jTtNoggmss2Ig6pa1Pz
ju//iywhPvWsaX7Quyj8iehTR7+CKZDpFBlElMePGIktFi5UWmT9hrddbVWfKIM9wxcdnwUcG9Wb
HdlEDjp2rRyNXdooZvZas8ja7PN7dIPEbsZx097Zer7I2J1u68S9vqXP1ZNlCyREo827i1HDXZiZ
MzO5tD0iqMLnbJqa0Sd83SgamAkxAWjR1osm94GjDusJiOjnsHD1NRjCJzGJ8aTXhrnjp+Damhp5
T0zkFzf32uuBotanSIXDdshGL+G+zeml7yuAnhD5Ap/G3a6J0oWE4nNTrNB9codYPCQDau+0x9Rp
tvR+x5I91Rw7hAlp9g7HpXnDGeSRCTm7nmrlHJvG6QI5SmdT52X4sfJh+Oft6FEmtNIrZyL5KLDJ
ZwzMlt3thF5uFQ1jeUciUMQOV6PeXMiD9ObiNsTCduM2erR2Use8wihg/W1EJZAYIE6blhTWY1jG
/XVpI7zNAUTdizr1S3gPKtT6D4CwF19TtyuYbjdDjZlMyUm/Jend2ecjMjFAwdVuHqz8XjLjBli2
YDD6g75r8/4h6gEPTa7uHK2omndybJ9jXFh7UuZZsdgIHplINQg1GK3YyrnHURQR0T9Nxv63Kv/G
STqQMC/rT1aT1h86T/YNRwBkK59IJ0r1k1H3IUYITMlUS0Zets586E1tmleaj477KiEKyVxVZYOl
wIJCZG+bkjLyiiRS/6qEqEo8AGZo5Mfg5RJYSjUlrAfH7L5Ok8QLiFBu1TZWe9TV+JkQ9+Jok+YB
nNfmkNQMKJqNLD2AozI2HCf2mmmmWPg9+71bOI9FxN5YhFBe2RUS/5t4nzsz6dcVoryVnrK+ghDY
95Pz0eUIMqXqwm71W/ZQDpUzykRa7xmfhZ+PJ1HZ1sZpLAopwPGuyQjYD74W/h3DvbxBcGredpP/
dzMJHMN8eu9MLP3x2saNQs5IO4Vr8ANuoOFg2en+BBU1aco1utKByFQqAG8XQn+uggLKFrhFl+aU
iZnzZenX6nynIjOm3UNbyI9GMbxzfM79kcPp1ncp5L893E9dHcrZaEpA3OAX9c4ugB8bR1Hb6AZq
VIbrpP3QmM2OE8C0acA3/KbdYrwSnZw7E+jVTLjZNh2X1yIvX6l/FbUd1Y+fu3ORfg77Lzj8sbt0
uXFJXQmVvaf0j3G4nCjxmvwvqvdI9hDSILSBT/66e+BaEg+A3u6hwEFj7itKehF10j+/qTzCpYat
0/h8nSsiplD0oqAHc26HDClZsMInwgyLVf2b5/erdoTQPQ5CFqU56I8vXxcst+WiKaOzBHBsDZX2
2fGq57cv53djvGopJTY6V77Wdm+Y8lI57U54xe3bQ/zy5eD9M3g4vB74q19eh++n2LVM2e5rFrDL
qNfNo4kkHMXcmLyPNVotTTno11FLrbWGXn/wQtQlb/8SP3966DJt6qh8fz7nl1cNCGHXvaVVPlGx
xFyjq5bOajSy5iLX0uYAWqRcvz3ez/f1rANFFGqClXcXB86P317D3sqba6vZF+XELOXMt+AV3N/M
Jz9/4Pg7POCj1HeQpSI6fTGIHyGnaLMc7omM+lVXAyiq6uECgEjym1fxFyNxEZ6N7tWwFwbqq5G6
BGzg7FV7pjbobFp3smb3oW7Tx7dv2y8eE+nBKHJ5Vsxc5Hy8uCKnLjLLb91qrxIdE/FHjfgJ8GdE
PoXHt0cyf242Wi+GejVdcFCFUuEwVA+meS1KEQXFiKM9IBui3zRDqd7NiOd2eJ7Cdt0ISnw6FoAP
cNGgySlTblJaQDuz4yxdtAhqqR6r7Gh7aX2UpGofojFWl2HOZlA0pRX0GLA3bK6wKpsylUd3yKer
seopY809wGTO2mkwgpH7zYVi7njdcKSVSXFf5wMA/f+665fnSrN80lL3qovlEzo8ndQ8724mC+9j
oXr32OeQwto8/NBOsPjdbObgNDkHB3Z3ApILHWAN9q1/V4TsjqQTIwQs7urRu1Qhp8uiyuBEZiNF
h8Ryg7BN4SpGI9hLeNPuUUu1fkV2h9jT4BrXUnoEvU5ZuuYc715kAi1DmqGPwhQar31SBUkinNaC
lqrP3SJyPsDOrX9y8f7/ZtH6uRsqjLN+hXYvWpPX01Ke111XUrrbK3TD8DCNQOriya7tE2bPJ5nM
4x/PQQxI04I+uqvbtEJfvtx1SgJdo/xin2C6Z8vYt4Dh8tEDSxTmYdAt5Zq3X/JfXCL97EWDQ4ac
br0OBfGdGc2yaeX7zI/EJiad4rKMvYVgXnVPcAjUnt35p7fHPO9iXja4YWRwR/Fp08f/yR0UaWAs
HS8v9g4Iq1U89s69QMpFlOBsn+Iqzx/PXPZUcJA5V++8WOaPRa/kRrLD3mngpOLf3Hrj548AYzKf
Jp0y5EigPV/e+2iyVR0Oqth3KuSUtzAlOKtZW3Jaux2uRiugecGhws43UBRgGThdRlFSGL9ZF87a
/dd3B7XUkn+EEgbP5MtfRGfDQABoUqDmSa0+OJf8EitXt5QdSvvE43IP8AkgaDocy6KcyQZCLrML
7qDhZiRvbDvDaHgfCwqGuKT198R2lGAHeKVoJmRb9rv2jmrVV+wvgWXow0Y4aQwfQRPrVivlPnYg
0gDTc0EQnswqs+5Bh0zXZU6qXjDzITzFXu8fc939AKsj27/9evy8knAyRl2BUn9Zt17vnzj2p3kn
La4/z6b7GNXKfnKm5CkxtHj750NRk2AFRqPleq9FQLllNU0R8735uKnWdeMtja6pJhk7zqOnt8c6
P7fXz5WEKj43mJImKqeXz7XUnLwfMaXs64G8iAAq00wfRBG7EJIesC7JbTwZ5DPcSGgfV6apRbem
1HxAFnm9w27ZHt7+hX6xkvJboALHc+Fxqlmmhh9kSWExYF9oZ2b9VOsuBmbCA2vatI/SlqTpKbTG
3zzY5QJf3gC+KuK0IOkh6vNf61oa1MLDWBfV3l9YpZSUi00TtfLCsWq5C71IXkDA1R9E4kff8Id/
IPayEO3oZMXzaf8sLWsjRLVx75R7Knnz+8EZjWc0pMYDVuH069t39RcXiYaFvRblHP73WiFE65cj
9dyX+2JoafwMBn1Kml0deeple2DOSLxVh4YAC51JX+LtwX/+dCxOjcxiOD65ya/XD5eQAyprZbnv
QpAWzVg+RFOEmiWd299Mlz+PROrS4h1AP+kSl7a8XD+8PJS5ugixf77nU36a53Jcmx5a35ZPavf2
Nf38mnKYQg6K7BORGXGRL0equ6rqo6HPkU70I8AHastWej2OtrOltvbl7cF+dVlE0i12c4NG+U+L
ABDrUuRk56IcsvZaPZcVbVLaVl1uAb54e7BfXRlrL9tyw6Zn/3qib5C/xE5fcGWaeIgt7alR3pd0
sh6i0fnNCesXyzzBX4hwuTQ2z2cL1g+Pq7BiVNkaWhOrzjcW5WC/svPAzQcVqHI4Uon93Vn71yOe
HS3Levp6Y6HhGPWqZcTGGI4ZqdHVbDxYbUa8CdlzQdybfxoEhlSZssJiO/Y5GLw+gNgdVRUZutke
iNoRktBeiOw6cfTfDPPzsW0ZBgUgqW2crV4vGYOnT0nCj94Pmqk9aG4pDvXEEvz2q/HzLMIoBkAv
ZmZyu88pXT88LxKBpzJNjWzfWhTtKGat8pTw5dK5TRtCVnpPray5+s0suXjOX03QjMrEQRwFgXo/
7cvgJUofdV+290EKgNohWGVV1pm6nHyECKqkT9/N2JYDrRJZvHKVX9PZ092dnJrogCUu344c+tRs
N3d+n2XrqK45+iyHnqYy7RPKP+edb47OPpKd/Zvf/pcPxvOX0o7Btun1g0F1Eec0b/I9Bfhyk85+
etQmSrlvP5hfTRCgXpnzWMnPLs4X814hGpaRqMrBPLg50T3DXs+MB8+VvzuT/epR+A4nd+Yhhwrd
y1nPdnOrrEkY25tTbaHVCePD5OjT9u2r+dUMxDYTtTUmfQ45yz394TWDJGVOUa9l6KM6eMwuy9Rk
93LTdfmnIRV/XiOgIoYIniWDLRBEgpfDeTJxBjRlGZWx8Mty79rk/zF3ZsttG0sYfhWX78nCvlwk
VUfUQjnHi2xZPskNC5FoAlwAEAAJgk9/vgEgmQBh0s64KkByY0tucJo9M738/bd1t0omX06vqmvz
4GFZNg0HpD3aN8YuXTCdPGLzLAPT+bAoVKqIE/MJxzK6Tmam85gv4/ktGL26b/K7bkbXmQfe3yBr
ACD6KKVDdljxdWO7GM9m2vssHHh7RtXG84d4vv/ERrw5vcwugyepo2Hsog+5rc0la7StOF2M41m8
uFlZpn2Xa/PB5em3CKbio0MBJdqwvkEvCEKr+aW5G223MakqjJkFrzzAxB1dDxhoSsMfdOmUH+38
M4Tc0WgTZdv36yJcvDOXNpR6DrDVfRFb1M7h1VXXk80VkSyQk81mfi53V7YsNl1L0qA2+UN2JmN4
2o5PMkkVk9mC3DY7g0pItvbUzKXLX3dShoE6XzYQM41sqFj/uwz14GFBL+HtxI3+8gGtwL+XvYlz
xoaSI3cvYDeJL1yfdZxWZIceVfhxLBwZCHGPIu2lzWcIdrjbTBh4ivcq8xNi8KKTJRCdwjv9rg5D
FESUwq8Aj38Uy2rwtCnwJeDaT9QnhXTq5cpUPPj1wrHthvMrOiKyMx5Gx6aDdZD2VN5Gx3z7+t0m
y2KXzCKWNzf/5wezwQjGK+bAz5P9ha4V68/rJF9fAjjZjn9+raoKWJ18Ow5i+6Q0BANf4qTRmEzU
u7WVJzQfLO+U1Jpd+IvZA5NqZj/vt/FCkeTUaMzjKGvuCPZKnqXGOhoPlNl6VKgMlQhDPbvL10SS
jPk+976OO4f34UPpXGw4i60dyIgdw2fUpZjqNKNBxWDKnLKO1pc6qYwzS+t8lSuICyyDbFD7Eo1t
I8hWISGa6kbhB3O5ZkyTnVl/BBtVPXN8ddkokTDmaXCsHHU5bEH9hZCIEqusNvcbP5oyHfUeIozk
Ipit75wN3fenDaVrbQxaZjCBqtGQ0/ZI1R3lRC3dk83T9sAY7fxjAtdcTJbzzIs6DmY6JyCP0Kmr
0aQmPsjBrRrvc0BuDJWCO9r8Mtvtbpz9+v7MWvTjU7nxjpZNuDSvzg0o0Mb0LKgXRhDEb1IzNT9q
G0gJJ0uICoKZQmtlnsTMOpjPPkd5QiuySTl648BLmDOr8yoJA4rZBl3PAyiX6dktltBfZckbiK/9
O82d7UZhsZ38OYmV8GaVkk4iui1GIH3p3zTJEu6V3e6DqTIl6IIBOOpHUpfgyUI1ZVTsKk1ulC2M
OARQu9n7+VLBO4yC4CJcQDnp72z/Bkad4nZpgkLd6v7q7XaQbMfOwr0PSFiN0PDiekUmXEzptOMx
+EsYaPJ9fDXZ+CZ46AXkk4YejMT8n+vT6u2yTW5xW8VOBKWu1vwGrXW6zgoL2wQJ7a13mef48XtD
H1wzMOkK9sLoH2w7fG6cPYqT9P203mf6RbjWZ0U4zta+yKi/y7XFbZ6FZ5zX44IGFGg0h1HWEJnO
cnzcgWEau4UPl5IbjsHJ38VxkACLdB7Xi8/U2d+CuRltTA0a0/BMyKR3v5dcHholuG47ZG68Wq/i
3CQnEhV7mElhPHISY3BHL4+yvAIWRIyzFqN7ssV2fblkGDr1+5CDfA1XrUkjgznPB7e6shlcq5kR
jiZgXzG4+Ia2Nor07vxvU90SqO9AOy4YPHnpZqpF7sXeM8Zo8olBqunI2ZtMQsjmBs3k+3h2Nefz
MHYmntLWAumHs9zfxIxtuqZflb9fMbjLhw7kyh7Y2sNaN899FV2HkQWNFWl30gxQ3DUtLKBlehUu
tuFYybyCzsiLIlduFipkCactuessOnhP2zHaxtvVMnLzcOyYS2UUkm8YMc7+6vRLulwbS7eJVjXQ
BBCNNRejrBmasjaScExJ3RkVZnhBMP4lWjDjxU+LMy21nS8jX0nMIjj92m6vlXAYhQysAWJorYhE
9zdbI74G5ApcnFmcp1fWdRBYFDW5LWhIPnJ+GVirW3OAYuNkntxpqW2N1EnxBabnaRbQmupbZzSp
dtmFTZREAEunqN2uQu9TZoY7Bn7anJkGNLJpkB/vk/xWo9J4GekDf2zE62y0i139Y6BM/HExo2+D
+VnhW2fmLK7dyCg+23Q90YEymcHrf1ofnR+PA5E0Evlbt30w5rtJOliIhHm+jqe6O3vwte2npQ5U
5h+8h4Q8vTz05h45B+l2UPgxkMMxkWhMNgfu9mKQX0ab5MxF2uW2kpyiN5f4weX/punquUuTCvDS
cUZbjJ+C4s3DuyQy30Av/h4KuvvV0j2TqOgy4INXth3W+d6AmtxUVuNBvruZbaIptL/g9603SbQ9
E3PoXfZLRAoEAPeRWLiVRshyh/HmO3vFMaMVf2V+/DUPXDHIVnWYATeHXjseBCNIsUNGMol2ioEq
wKcJuEZ3m36BKs3/Mlk76Xij0ZRB4x6tVH6WfJrt3ejSoSDEAMjUud7ZufPgmJyaF1DMipkOKTM9
FyK1GWlflVyjYydymF+v/DWPNu/ouI6vMly+wNnCQFzowdVmVWifYnDlXPbMvSit6aeIXd8Gj0mU
Rl+zcljCYxQXzIb0s5KD69uf7iPAp6uTv3Izjd55q2na/iXxaV4EpS8zGS69zGv84aokXrjbTJPi
4zQFw3/6p0iq8g9CUMnWdR8difihXzot6NX0hwghKtrJF3KClw9VrueUjKWXBfRiTn97rTvQGRE7
wVcJ4ICHNOQyCmf1jweuMySKI+VF+qZ8MGpeWH/bL2/sUMPpFT5r+5Q6T62gUtDt02+vSfGIXSun
BXtocr67is5tebh8h3HBhEOwRlTaEUS6PVs+q+cclVq+oQyJ14WvUK9Sa2nBHVL9BoLp1EbAwfyv
aOEx2oSZ2KqzIAoPmU7K1P+P6KAl4WAjuEMqCSCmKE2WD0HeoSW4DA9R8Tl0FzIH8WAp/4oOvCfK
0pdBmiXBY9bQgSjSy1qCPsTDgopMrw2+pQWIYqB8AS1CpbF8sJSeaYGEIx/6R2yhpclvtsB+oHYh
Kj310zoUbXsINFFw/MJkLZ5qA/boUKRkVO3R1vn6MzeDPSTLjBZoFCmflhLI8g0tmDhtqrOVFnpn
CjqkerKmoEGaxLQ9kUgtn/aGMIckuBW2TH0s9O6CIJ41iBykNoSuDqGNEqh0qM3E07IFDkcwHcKJ
IMMtnt5tCJLDSnVWSewIbWhrRCYvtyBb7PCKcNgQotwBnq7SUu9sga9PRIlStqA5QxOMieCrrJ+W
FgRBJsMDYAurtFCdxj06HPFjBOpWSgsGvGhA5E2bKLV8uHkPbUHVlCFAHJwzo9oy1Qt7pAUmRojK
nZwWcBzJ4jN/rT4XWo6jbQwttgsA8dpU+uc0gTOVjR5wF0jlkm4rQdsYfUsLDucGVRz2xDfXErX3
yBb49mR9Jp1Fkh0CbdfaCY41JK4Q92d9N/xbwUPL3fsWQdIdJGjS5HaCMXRsQ4wXrk2dG/DwPCCQ
BKHkcljUP+/d3YD1CsiJlBaYIEM9DxITqz4VW1qwnaHwqkGd9DWI0ju46stEz094zgY+I8R7dAzW
4XJLC6ABuBvE+A+ljh9KtffoPAB7LyD5crZgDmmDg/AWs++6IW2SCjDNOyCqeuot6VZZPZHSgsEN
SDMge6vWwrHPCDQJfwqwTPn0zlsi8yPGnktpQXeH4tzji/7O6WiRZqP8xjContoC/pxAj8tpQRvi
EDIO1u2OohwdqnryT6CnemoLIImk7whDJWKm1ZmOweppnY4ixUSFD0LR+vTs3Y6o2mDkTMHhimAI
MbFi9VW3AmrQ/EPTAGRk9W71TP+VTicYQ1GuZMvXbkDLZQRgNcTQAIwyR1k8vQueQBNp0lowcYzx
iRWMvXzaYYM1BI2lGTDrVj/vnSmIxgzZq8EQq4TcVnSbl09rJ7jGkC5MnbxF9aYeeUlAEKSdJDGS
nPYIYsf6NGyGDbZJ4g34nwAblk9ldD1SguhuqgzznyfWcJhJJHPxESJ12QBXAp2gxJBOlbDo1fJJ
dsn6BVwGlB8xgdaXb5E3APX2UnLq4QFAuCe/esJF8yVR1s6euOQTQWkD/6t9x/5tAU5x2S2gc99D
dsHI1moHHGXYCRmrYWV1ZN2/LIpBEUTSFgydagvQGLomO4/DKqtKFaI+ePt0EHBFSXsElFHIGTMW
9Ftd8TCJBNqcCgMxM4il53MSN7RHWqBsXN/TErcBU7loL+U/NtXh8m3iJ4GUpe+lp5chM0yIZqQi
A8Ij0wZ8TC9q911InpUprrDH9O4cVIHjSq5eJ41KYKQwIav6ilvBobgMQLUKhoBKO71Tgg4np2wy
mXQJVFUCZ1HbQCsyKOMjWufh7ehdGplOTEf6MlSGtNbQk/hSY2weBK6KldAnCUlKZSW9KyuJGYSy
ZSWdyxBmBvqo6nRR6zh0BEqFXBHWUGmhd7bAF2RVforEbcB5CMZE7IZqx7f2AtADTEXgDvp6IpDk
kA4RiJBoIaRr1Kghei1bcHXcQzYMTY2VlvpnCypUAJK3A0V3gkBTpc2vWmVLC6oCAsMgJKHJonxV
jzwjyu3S0AtuR9FVCeLqW0bo0EGim2eoEiWQUqou4h6tX/CgyPpGgJWpMIO5ICgun1bekBORdgg6
eulrKp/qIuqRFhimKQi45DxEA0g2XfsgdisttHwkVaXmRD3JptDat10gRrxJLh8joNMIG2hjtUFl
0qACkRnaKZ/enQHCK5DdAxQUadEF0kesUT6tPYDlD4G0kFKtKzV9sn6YEWS/fiYz42Jzyj9nTFvr
t9yhBjbN4LrsqRUIYjvZUqKAn4HI5JyvQ+FW6lBYgWGJGkt9RvxEuugHDOalxWXkB8unK9GsEkzT
gzaas7/w3B1yLKDu+hCtHQLV3/jF+yKeVqIr9I748+8NXE+ZDDn44XNypHxP/c/rBR6/uvGu51U9
/+U4mCZe8ugX5Q+K+mOK7qPfXv9n6f3trbxDND7fAAf9t0/y2+vG5zw4BM8IThctuWILSctNgn0U
NgWXdT15wQsvTL30+SOWHTplXkBW8shbBl8juuAbn7oCukvLjpZR4j1Fh5+6qvLKSw7D6WMWPG6y
hvAyUSQr/HK69JhoNj2UXBWlpCXX/SWvoq+vRgwTX/3dVHt1j8u+5RqtB0+N77NGKMtKpi8wmTU/
co3gkJU8RuNBcKhxSAkE456s4Nsnz28YYO0rSsuFCDRk4OvzJyx3ZNU0Ji06fAq81ilSoYWkJUd5
0yyqGFpW7B/HZ1PVQyktGAGbx0XRUHLVmCgr+r/RJkiP1Fxl2WRlf3di+PfbT19Cl1PX1lsvKZZe
+HSoDvoiRBpE/iOnqffob9JpljVsui5ES8sPHiFE8prdhRVAWF40d0EaZQ3LrjEU8rLTNOB/iEKe
dVx6UFXby6+QTjt/W7So/UqLjkL4AloqKVNFspLfTf9OmAzZFF1lJOVFb73mvUXIJcp/8oLzV2Nv
Fad+0LzWkS+aO3+F/DfTJJ02Tqq6FeRXCH873QWPjWusTnz9CuF/RsniWQeldVcNftKiIwZ1vRp5
ScRN2TSXCgf9a15w6S3ae7+KBGXFv4dwrKGWqqdFWuxiiUfSjGpgdRNQB2nRyXTWbuAu0QOygj9M
Q4bALrdeK0yAbFd0BcuK/+hHT9NXt+nR3VbhYmXFf2KoXLch1vWkX/OCY0OsE1Oy4u/R/jRNp42A
pIZKysveNaPKuq9VVu7nzPOfDUOcKXX9VlbswzSB27sR89XYCGnJAZFNy7zr3h1Z0V887p1wljW3
Zt0uKS18mmavHro+fFUZkJYfpI9RmAYNz61u4ZCWXUSQLswadlI1Cp2W3JVpesHrHOefnklRuv5Z
M7kmfuNxOfWS3/8PAAD//w==</cx:binary>
              </cx:geoCache>
            </cx:geography>
          </cx:layoutPr>
        </cx:series>
      </cx:plotAreaRegion>
    </cx:plotArea>
    <cx:legend pos="t" align="ctr" overlay="0">
      <cx:txPr>
        <a:bodyPr spcFirstLastPara="1" vertOverflow="ellipsis" horzOverflow="overflow" wrap="square" lIns="0" tIns="0" rIns="0" bIns="0" anchor="ctr" anchorCtr="1"/>
        <a:lstStyle/>
        <a:p>
          <a:pPr algn="ctr" rtl="0">
            <a:defRPr/>
          </a:pPr>
          <a:endParaRPr lang="en-US" sz="900" b="0" i="0" u="none" strike="noStrike" baseline="0">
            <a:solidFill>
              <a:sysClr val="windowText" lastClr="000000">
                <a:lumMod val="65000"/>
                <a:lumOff val="35000"/>
              </a:sysClr>
            </a:solidFill>
            <a:latin typeface="Calibri" panose="020F0502020204030204"/>
          </a:endParaRPr>
        </a:p>
      </cx:txPr>
    </cx:legend>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2.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3.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6.xml><?xml version="1.0" encoding="utf-8"?>
<cs:chartStyle xmlns:cs="http://schemas.microsoft.com/office/drawing/2012/chartStyle" xmlns:a="http://schemas.openxmlformats.org/drawingml/2006/main" id="4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dk1">
            <a:lumMod val="50000"/>
            <a:lumOff val="50000"/>
          </a:scheme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9.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microsoft.com/office/2014/relationships/chartEx" Target="../charts/chartEx1.xml"/></Relationships>
</file>

<file path=xl/drawings/_rels/drawing7.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chart" Target="../charts/chart10.xml"/><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chart" Target="../charts/chart9.xml"/><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chart" Target="../charts/chart8.xml"/><Relationship Id="rId5" Type="http://schemas.openxmlformats.org/officeDocument/2006/relationships/image" Target="../media/image5.png"/><Relationship Id="rId10" Type="http://schemas.openxmlformats.org/officeDocument/2006/relationships/chart" Target="../charts/chart7.xml"/><Relationship Id="rId4" Type="http://schemas.openxmlformats.org/officeDocument/2006/relationships/image" Target="../media/image4.png"/><Relationship Id="rId9" Type="http://schemas.openxmlformats.org/officeDocument/2006/relationships/chart" Target="../charts/chart6.xml"/><Relationship Id="rId14"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5</xdr:col>
      <xdr:colOff>257174</xdr:colOff>
      <xdr:row>1</xdr:row>
      <xdr:rowOff>104775</xdr:rowOff>
    </xdr:from>
    <xdr:to>
      <xdr:col>6</xdr:col>
      <xdr:colOff>495300</xdr:colOff>
      <xdr:row>9</xdr:row>
      <xdr:rowOff>171450</xdr:rowOff>
    </xdr:to>
    <mc:AlternateContent xmlns:mc="http://schemas.openxmlformats.org/markup-compatibility/2006">
      <mc:Choice xmlns:a14="http://schemas.microsoft.com/office/drawing/2010/main" Requires="a14">
        <xdr:graphicFrame macro="">
          <xdr:nvGraphicFramePr>
            <xdr:cNvPr id="2" name="Year">
              <a:extLst>
                <a:ext uri="{FF2B5EF4-FFF2-40B4-BE49-F238E27FC236}">
                  <a16:creationId xmlns:a16="http://schemas.microsoft.com/office/drawing/2014/main" id="{09CCBFDF-5E9B-4E38-9313-491512564A55}"/>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4952999" y="295275"/>
              <a:ext cx="990601" cy="15906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323849</xdr:colOff>
      <xdr:row>9</xdr:row>
      <xdr:rowOff>161926</xdr:rowOff>
    </xdr:from>
    <xdr:to>
      <xdr:col>6</xdr:col>
      <xdr:colOff>257175</xdr:colOff>
      <xdr:row>22</xdr:row>
      <xdr:rowOff>161926</xdr:rowOff>
    </xdr:to>
    <xdr:graphicFrame macro="">
      <xdr:nvGraphicFramePr>
        <xdr:cNvPr id="3" name="Chart 2">
          <a:extLst>
            <a:ext uri="{FF2B5EF4-FFF2-40B4-BE49-F238E27FC236}">
              <a16:creationId xmlns:a16="http://schemas.microsoft.com/office/drawing/2014/main" id="{6D53CF54-49DE-488D-AEB1-8256C7B1200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2038351</xdr:colOff>
      <xdr:row>7</xdr:row>
      <xdr:rowOff>38099</xdr:rowOff>
    </xdr:from>
    <xdr:to>
      <xdr:col>5</xdr:col>
      <xdr:colOff>466726</xdr:colOff>
      <xdr:row>20</xdr:row>
      <xdr:rowOff>38100</xdr:rowOff>
    </xdr:to>
    <xdr:graphicFrame macro="">
      <xdr:nvGraphicFramePr>
        <xdr:cNvPr id="2" name="Chart 1">
          <a:extLst>
            <a:ext uri="{FF2B5EF4-FFF2-40B4-BE49-F238E27FC236}">
              <a16:creationId xmlns:a16="http://schemas.microsoft.com/office/drawing/2014/main" id="{FCC02B34-5397-4D72-A823-FAAD1F5771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219075</xdr:colOff>
      <xdr:row>6</xdr:row>
      <xdr:rowOff>66675</xdr:rowOff>
    </xdr:from>
    <xdr:to>
      <xdr:col>6</xdr:col>
      <xdr:colOff>219075</xdr:colOff>
      <xdr:row>19</xdr:row>
      <xdr:rowOff>114300</xdr:rowOff>
    </xdr:to>
    <mc:AlternateContent xmlns:mc="http://schemas.openxmlformats.org/markup-compatibility/2006">
      <mc:Choice xmlns:a14="http://schemas.microsoft.com/office/drawing/2010/main" Requires="a14">
        <xdr:graphicFrame macro="">
          <xdr:nvGraphicFramePr>
            <xdr:cNvPr id="2" name="Segment">
              <a:extLst>
                <a:ext uri="{FF2B5EF4-FFF2-40B4-BE49-F238E27FC236}">
                  <a16:creationId xmlns:a16="http://schemas.microsoft.com/office/drawing/2014/main" id="{71B258F6-C439-4D92-9878-A3726B6DC564}"/>
                </a:ext>
              </a:extLst>
            </xdr:cNvPr>
            <xdr:cNvGraphicFramePr/>
          </xdr:nvGraphicFramePr>
          <xdr:xfrm>
            <a:off x="0" y="0"/>
            <a:ext cx="0" cy="0"/>
          </xdr:xfrm>
          <a:graphic>
            <a:graphicData uri="http://schemas.microsoft.com/office/drawing/2010/slicer">
              <sle:slicer xmlns:sle="http://schemas.microsoft.com/office/drawing/2010/slicer" name="Segment"/>
            </a:graphicData>
          </a:graphic>
        </xdr:graphicFrame>
      </mc:Choice>
      <mc:Fallback>
        <xdr:sp macro="" textlink="">
          <xdr:nvSpPr>
            <xdr:cNvPr id="0" name=""/>
            <xdr:cNvSpPr>
              <a:spLocks noTextEdit="1"/>
            </xdr:cNvSpPr>
          </xdr:nvSpPr>
          <xdr:spPr>
            <a:xfrm>
              <a:off x="3543300" y="12096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0</xdr:colOff>
      <xdr:row>6</xdr:row>
      <xdr:rowOff>114300</xdr:rowOff>
    </xdr:from>
    <xdr:to>
      <xdr:col>14</xdr:col>
      <xdr:colOff>9525</xdr:colOff>
      <xdr:row>18</xdr:row>
      <xdr:rowOff>133350</xdr:rowOff>
    </xdr:to>
    <xdr:graphicFrame macro="">
      <xdr:nvGraphicFramePr>
        <xdr:cNvPr id="3" name="Chart 2">
          <a:extLst>
            <a:ext uri="{FF2B5EF4-FFF2-40B4-BE49-F238E27FC236}">
              <a16:creationId xmlns:a16="http://schemas.microsoft.com/office/drawing/2014/main" id="{9801EC21-6060-4816-A9CD-F42C772895E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161925</xdr:colOff>
      <xdr:row>8</xdr:row>
      <xdr:rowOff>76200</xdr:rowOff>
    </xdr:from>
    <xdr:to>
      <xdr:col>8</xdr:col>
      <xdr:colOff>523875</xdr:colOff>
      <xdr:row>21</xdr:row>
      <xdr:rowOff>133350</xdr:rowOff>
    </xdr:to>
    <xdr:graphicFrame macro="">
      <xdr:nvGraphicFramePr>
        <xdr:cNvPr id="2" name="Chart 1">
          <a:extLst>
            <a:ext uri="{FF2B5EF4-FFF2-40B4-BE49-F238E27FC236}">
              <a16:creationId xmlns:a16="http://schemas.microsoft.com/office/drawing/2014/main" id="{78D039D4-FE90-4A86-B9B2-1C8E579D19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xdr:col>
      <xdr:colOff>1085847</xdr:colOff>
      <xdr:row>9</xdr:row>
      <xdr:rowOff>38101</xdr:rowOff>
    </xdr:from>
    <xdr:to>
      <xdr:col>9</xdr:col>
      <xdr:colOff>285750</xdr:colOff>
      <xdr:row>22</xdr:row>
      <xdr:rowOff>180975</xdr:rowOff>
    </xdr:to>
    <xdr:graphicFrame macro="">
      <xdr:nvGraphicFramePr>
        <xdr:cNvPr id="2" name="Chart 1">
          <a:extLst>
            <a:ext uri="{FF2B5EF4-FFF2-40B4-BE49-F238E27FC236}">
              <a16:creationId xmlns:a16="http://schemas.microsoft.com/office/drawing/2014/main" id="{511D2378-B0C5-4BDE-8764-E0FE037D12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466725</xdr:colOff>
      <xdr:row>1</xdr:row>
      <xdr:rowOff>104775</xdr:rowOff>
    </xdr:from>
    <xdr:to>
      <xdr:col>12</xdr:col>
      <xdr:colOff>466725</xdr:colOff>
      <xdr:row>14</xdr:row>
      <xdr:rowOff>152400</xdr:rowOff>
    </xdr:to>
    <mc:AlternateContent xmlns:mc="http://schemas.openxmlformats.org/markup-compatibility/2006" xmlns:a14="http://schemas.microsoft.com/office/drawing/2010/main">
      <mc:Choice Requires="a14">
        <xdr:graphicFrame macro="">
          <xdr:nvGraphicFramePr>
            <xdr:cNvPr id="3" name="Category">
              <a:extLst>
                <a:ext uri="{FF2B5EF4-FFF2-40B4-BE49-F238E27FC236}">
                  <a16:creationId xmlns:a16="http://schemas.microsoft.com/office/drawing/2014/main" id="{49E7A9C4-BD8A-4F4F-BD71-4D50B717977A}"/>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8705850" y="2952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5</xdr:col>
      <xdr:colOff>133350</xdr:colOff>
      <xdr:row>4</xdr:row>
      <xdr:rowOff>28575</xdr:rowOff>
    </xdr:from>
    <xdr:to>
      <xdr:col>12</xdr:col>
      <xdr:colOff>85725</xdr:colOff>
      <xdr:row>16</xdr:row>
      <xdr:rowOff>66675</xdr:rowOff>
    </xdr:to>
    <mc:AlternateContent xmlns:mc="http://schemas.openxmlformats.org/markup-compatibility/2006">
      <mc:Choice xmlns:cx4="http://schemas.microsoft.com/office/drawing/2016/5/10/chartex" Requires="cx4">
        <xdr:graphicFrame macro="">
          <xdr:nvGraphicFramePr>
            <xdr:cNvPr id="3" name="Chart 2">
              <a:extLst>
                <a:ext uri="{FF2B5EF4-FFF2-40B4-BE49-F238E27FC236}">
                  <a16:creationId xmlns:a16="http://schemas.microsoft.com/office/drawing/2014/main" id="{0CC22D39-043E-4A7A-AF82-7E9FFAC4F95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095750" y="790575"/>
              <a:ext cx="4495800" cy="23241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xdr:from>
      <xdr:col>0</xdr:col>
      <xdr:colOff>1</xdr:colOff>
      <xdr:row>0</xdr:row>
      <xdr:rowOff>0</xdr:rowOff>
    </xdr:from>
    <xdr:to>
      <xdr:col>26</xdr:col>
      <xdr:colOff>225137</xdr:colOff>
      <xdr:row>36</xdr:row>
      <xdr:rowOff>173181</xdr:rowOff>
    </xdr:to>
    <xdr:sp macro="" textlink="">
      <xdr:nvSpPr>
        <xdr:cNvPr id="2" name="Rectangle 1">
          <a:extLst>
            <a:ext uri="{FF2B5EF4-FFF2-40B4-BE49-F238E27FC236}">
              <a16:creationId xmlns:a16="http://schemas.microsoft.com/office/drawing/2014/main" id="{7C270EDC-52F3-4590-B962-A3A6720054A7}"/>
            </a:ext>
          </a:extLst>
        </xdr:cNvPr>
        <xdr:cNvSpPr/>
      </xdr:nvSpPr>
      <xdr:spPr>
        <a:xfrm>
          <a:off x="1" y="0"/>
          <a:ext cx="16074736" cy="7031181"/>
        </a:xfrm>
        <a:prstGeom prst="rect">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28576</xdr:colOff>
      <xdr:row>0</xdr:row>
      <xdr:rowOff>28577</xdr:rowOff>
    </xdr:from>
    <xdr:to>
      <xdr:col>1</xdr:col>
      <xdr:colOff>409575</xdr:colOff>
      <xdr:row>2</xdr:row>
      <xdr:rowOff>66675</xdr:rowOff>
    </xdr:to>
    <xdr:sp macro="" textlink="">
      <xdr:nvSpPr>
        <xdr:cNvPr id="4" name="Rectangle: Rounded Corners 3">
          <a:extLst>
            <a:ext uri="{FF2B5EF4-FFF2-40B4-BE49-F238E27FC236}">
              <a16:creationId xmlns:a16="http://schemas.microsoft.com/office/drawing/2014/main" id="{46A1DF6B-141A-46B0-8A24-AE65A60563B2}"/>
            </a:ext>
          </a:extLst>
        </xdr:cNvPr>
        <xdr:cNvSpPr/>
      </xdr:nvSpPr>
      <xdr:spPr>
        <a:xfrm>
          <a:off x="28576" y="28577"/>
          <a:ext cx="990599" cy="419098"/>
        </a:xfrm>
        <a:prstGeom prst="roundRect">
          <a:avLst/>
        </a:prstGeom>
        <a:gradFill>
          <a:gsLst>
            <a:gs pos="0">
              <a:schemeClr val="tx1">
                <a:lumMod val="95000"/>
                <a:lumOff val="5000"/>
              </a:schemeClr>
            </a:gs>
            <a:gs pos="74000">
              <a:schemeClr val="accent1">
                <a:lumMod val="50000"/>
              </a:schemeClr>
            </a:gs>
            <a:gs pos="83000">
              <a:schemeClr val="accent1">
                <a:lumMod val="50000"/>
              </a:schemeClr>
            </a:gs>
            <a:gs pos="100000">
              <a:schemeClr val="tx1">
                <a:lumMod val="95000"/>
                <a:lumOff val="5000"/>
              </a:schemeClr>
            </a:gs>
          </a:gsLst>
          <a:lin ang="5400000" scaled="1"/>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476249</xdr:colOff>
      <xdr:row>0</xdr:row>
      <xdr:rowOff>19052</xdr:rowOff>
    </xdr:from>
    <xdr:to>
      <xdr:col>21</xdr:col>
      <xdr:colOff>38099</xdr:colOff>
      <xdr:row>2</xdr:row>
      <xdr:rowOff>66675</xdr:rowOff>
    </xdr:to>
    <xdr:sp macro="" textlink="">
      <xdr:nvSpPr>
        <xdr:cNvPr id="15" name="Rectangle: Rounded Corners 14">
          <a:extLst>
            <a:ext uri="{FF2B5EF4-FFF2-40B4-BE49-F238E27FC236}">
              <a16:creationId xmlns:a16="http://schemas.microsoft.com/office/drawing/2014/main" id="{BBF224B8-E3EC-4BAD-9EE2-74074C29B753}"/>
            </a:ext>
          </a:extLst>
        </xdr:cNvPr>
        <xdr:cNvSpPr/>
      </xdr:nvSpPr>
      <xdr:spPr>
        <a:xfrm>
          <a:off x="1085849" y="19052"/>
          <a:ext cx="11753850" cy="428623"/>
        </a:xfrm>
        <a:prstGeom prst="roundRect">
          <a:avLst/>
        </a:prstGeom>
        <a:gradFill>
          <a:gsLst>
            <a:gs pos="0">
              <a:schemeClr val="tx1">
                <a:lumMod val="95000"/>
                <a:lumOff val="5000"/>
              </a:schemeClr>
            </a:gs>
            <a:gs pos="74000">
              <a:schemeClr val="accent1">
                <a:lumMod val="50000"/>
              </a:schemeClr>
            </a:gs>
            <a:gs pos="83000">
              <a:schemeClr val="accent1">
                <a:lumMod val="50000"/>
              </a:schemeClr>
            </a:gs>
            <a:gs pos="100000">
              <a:schemeClr val="tx1">
                <a:lumMod val="95000"/>
                <a:lumOff val="5000"/>
              </a:schemeClr>
            </a:gs>
          </a:gsLst>
          <a:lin ang="5400000" scaled="1"/>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47626</xdr:colOff>
      <xdr:row>2</xdr:row>
      <xdr:rowOff>133351</xdr:rowOff>
    </xdr:from>
    <xdr:to>
      <xdr:col>1</xdr:col>
      <xdr:colOff>381000</xdr:colOff>
      <xdr:row>28</xdr:row>
      <xdr:rowOff>95251</xdr:rowOff>
    </xdr:to>
    <xdr:sp macro="" textlink="">
      <xdr:nvSpPr>
        <xdr:cNvPr id="16" name="Rectangle: Rounded Corners 15">
          <a:extLst>
            <a:ext uri="{FF2B5EF4-FFF2-40B4-BE49-F238E27FC236}">
              <a16:creationId xmlns:a16="http://schemas.microsoft.com/office/drawing/2014/main" id="{8CD3AADC-323A-41C9-A59C-23C08F522741}"/>
            </a:ext>
          </a:extLst>
        </xdr:cNvPr>
        <xdr:cNvSpPr/>
      </xdr:nvSpPr>
      <xdr:spPr>
        <a:xfrm>
          <a:off x="47626" y="514351"/>
          <a:ext cx="942974" cy="4914900"/>
        </a:xfrm>
        <a:prstGeom prst="roundRect">
          <a:avLst/>
        </a:prstGeom>
        <a:gradFill>
          <a:gsLst>
            <a:gs pos="0">
              <a:schemeClr val="tx1">
                <a:lumMod val="95000"/>
                <a:lumOff val="5000"/>
              </a:schemeClr>
            </a:gs>
            <a:gs pos="74000">
              <a:schemeClr val="accent1">
                <a:lumMod val="50000"/>
              </a:schemeClr>
            </a:gs>
            <a:gs pos="83000">
              <a:schemeClr val="accent1">
                <a:lumMod val="50000"/>
              </a:schemeClr>
            </a:gs>
            <a:gs pos="100000">
              <a:schemeClr val="tx1">
                <a:lumMod val="95000"/>
                <a:lumOff val="5000"/>
              </a:schemeClr>
            </a:gs>
          </a:gsLst>
          <a:lin ang="5400000" scaled="1"/>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476249</xdr:colOff>
      <xdr:row>2</xdr:row>
      <xdr:rowOff>133351</xdr:rowOff>
    </xdr:from>
    <xdr:to>
      <xdr:col>4</xdr:col>
      <xdr:colOff>85723</xdr:colOff>
      <xdr:row>6</xdr:row>
      <xdr:rowOff>152400</xdr:rowOff>
    </xdr:to>
    <xdr:grpSp>
      <xdr:nvGrpSpPr>
        <xdr:cNvPr id="100" name="Group 99">
          <a:extLst>
            <a:ext uri="{FF2B5EF4-FFF2-40B4-BE49-F238E27FC236}">
              <a16:creationId xmlns:a16="http://schemas.microsoft.com/office/drawing/2014/main" id="{8BE89706-E3B0-46AB-A437-E1B93E95B78B}"/>
            </a:ext>
          </a:extLst>
        </xdr:cNvPr>
        <xdr:cNvGrpSpPr/>
      </xdr:nvGrpSpPr>
      <xdr:grpSpPr>
        <a:xfrm>
          <a:off x="1085849" y="514351"/>
          <a:ext cx="1438274" cy="781049"/>
          <a:chOff x="1104901" y="600076"/>
          <a:chExt cx="1438274" cy="781049"/>
        </a:xfrm>
      </xdr:grpSpPr>
      <xdr:sp macro="" textlink="">
        <xdr:nvSpPr>
          <xdr:cNvPr id="21" name="Rectangle: Rounded Corners 20">
            <a:extLst>
              <a:ext uri="{FF2B5EF4-FFF2-40B4-BE49-F238E27FC236}">
                <a16:creationId xmlns:a16="http://schemas.microsoft.com/office/drawing/2014/main" id="{08AEB89E-7D07-46FA-B9AB-14E8F5706E99}"/>
              </a:ext>
            </a:extLst>
          </xdr:cNvPr>
          <xdr:cNvSpPr/>
        </xdr:nvSpPr>
        <xdr:spPr>
          <a:xfrm>
            <a:off x="1104901" y="600076"/>
            <a:ext cx="1247774" cy="781049"/>
          </a:xfrm>
          <a:prstGeom prst="roundRect">
            <a:avLst/>
          </a:prstGeom>
          <a:gradFill>
            <a:gsLst>
              <a:gs pos="0">
                <a:schemeClr val="tx1">
                  <a:lumMod val="95000"/>
                  <a:lumOff val="5000"/>
                </a:schemeClr>
              </a:gs>
              <a:gs pos="74000">
                <a:schemeClr val="accent1">
                  <a:lumMod val="50000"/>
                </a:schemeClr>
              </a:gs>
              <a:gs pos="83000">
                <a:schemeClr val="accent1">
                  <a:lumMod val="50000"/>
                </a:schemeClr>
              </a:gs>
              <a:gs pos="100000">
                <a:schemeClr val="tx1">
                  <a:lumMod val="95000"/>
                  <a:lumOff val="5000"/>
                </a:schemeClr>
              </a:gs>
            </a:gsLst>
            <a:lin ang="5400000" scaled="1"/>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33" name="Picture 32">
            <a:extLst>
              <a:ext uri="{FF2B5EF4-FFF2-40B4-BE49-F238E27FC236}">
                <a16:creationId xmlns:a16="http://schemas.microsoft.com/office/drawing/2014/main" id="{768D5C68-7B8D-463F-81F2-1F6CA533A0E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52526" y="1009651"/>
            <a:ext cx="365760" cy="365760"/>
          </a:xfrm>
          <a:prstGeom prst="rect">
            <a:avLst/>
          </a:prstGeom>
        </xdr:spPr>
      </xdr:pic>
      <xdr:sp macro="" textlink="">
        <xdr:nvSpPr>
          <xdr:cNvPr id="34" name="TextBox 33">
            <a:extLst>
              <a:ext uri="{FF2B5EF4-FFF2-40B4-BE49-F238E27FC236}">
                <a16:creationId xmlns:a16="http://schemas.microsoft.com/office/drawing/2014/main" id="{C93174DB-32BF-4C05-8109-2C60D3AB0C8C}"/>
              </a:ext>
            </a:extLst>
          </xdr:cNvPr>
          <xdr:cNvSpPr txBox="1"/>
        </xdr:nvSpPr>
        <xdr:spPr>
          <a:xfrm>
            <a:off x="1171576" y="619125"/>
            <a:ext cx="1152524"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a:solidFill>
                  <a:schemeClr val="bg1"/>
                </a:solidFill>
              </a:rPr>
              <a:t>Total Sales</a:t>
            </a:r>
          </a:p>
          <a:p>
            <a:endParaRPr lang="en-US" sz="1200" b="1">
              <a:solidFill>
                <a:schemeClr val="bg1"/>
              </a:solidFill>
            </a:endParaRPr>
          </a:p>
        </xdr:txBody>
      </xdr:sp>
      <xdr:sp macro="" textlink="'Layer DashBoard'!A11">
        <xdr:nvSpPr>
          <xdr:cNvPr id="41" name="TextBox 40">
            <a:extLst>
              <a:ext uri="{FF2B5EF4-FFF2-40B4-BE49-F238E27FC236}">
                <a16:creationId xmlns:a16="http://schemas.microsoft.com/office/drawing/2014/main" id="{EA559419-1742-4D3F-BFFA-8DE52FDD9E0B}"/>
              </a:ext>
            </a:extLst>
          </xdr:cNvPr>
          <xdr:cNvSpPr txBox="1"/>
        </xdr:nvSpPr>
        <xdr:spPr>
          <a:xfrm>
            <a:off x="1257300" y="1044102"/>
            <a:ext cx="1285875"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B4542CD7-F907-4173-BC83-4485BE62C974}" type="TxLink">
              <a:rPr lang="en-US" sz="1200" b="1" i="0" u="none" strike="noStrike">
                <a:solidFill>
                  <a:schemeClr val="bg1"/>
                </a:solidFill>
                <a:latin typeface="Calibri"/>
                <a:cs typeface="Calibri"/>
              </a:rPr>
              <a:pPr algn="ctr"/>
              <a:t> 733,215.26 </a:t>
            </a:fld>
            <a:endParaRPr lang="en-US" sz="1200" b="1">
              <a:solidFill>
                <a:schemeClr val="bg1"/>
              </a:solidFill>
            </a:endParaRPr>
          </a:p>
        </xdr:txBody>
      </xdr:sp>
    </xdr:grpSp>
    <xdr:clientData/>
  </xdr:twoCellAnchor>
  <xdr:twoCellAnchor>
    <xdr:from>
      <xdr:col>4</xdr:col>
      <xdr:colOff>1</xdr:colOff>
      <xdr:row>2</xdr:row>
      <xdr:rowOff>133351</xdr:rowOff>
    </xdr:from>
    <xdr:to>
      <xdr:col>6</xdr:col>
      <xdr:colOff>238125</xdr:colOff>
      <xdr:row>6</xdr:row>
      <xdr:rowOff>152400</xdr:rowOff>
    </xdr:to>
    <xdr:grpSp>
      <xdr:nvGrpSpPr>
        <xdr:cNvPr id="99" name="Group 98">
          <a:extLst>
            <a:ext uri="{FF2B5EF4-FFF2-40B4-BE49-F238E27FC236}">
              <a16:creationId xmlns:a16="http://schemas.microsoft.com/office/drawing/2014/main" id="{A2FC8702-514D-47B0-85E6-5B00C89FB3F8}"/>
            </a:ext>
          </a:extLst>
        </xdr:cNvPr>
        <xdr:cNvGrpSpPr/>
      </xdr:nvGrpSpPr>
      <xdr:grpSpPr>
        <a:xfrm>
          <a:off x="2438401" y="514351"/>
          <a:ext cx="1457324" cy="781049"/>
          <a:chOff x="2447926" y="600076"/>
          <a:chExt cx="1457324" cy="781049"/>
        </a:xfrm>
      </xdr:grpSpPr>
      <xdr:sp macro="" textlink="">
        <xdr:nvSpPr>
          <xdr:cNvPr id="81" name="Rectangle: Rounded Corners 80">
            <a:extLst>
              <a:ext uri="{FF2B5EF4-FFF2-40B4-BE49-F238E27FC236}">
                <a16:creationId xmlns:a16="http://schemas.microsoft.com/office/drawing/2014/main" id="{54001E49-6508-4467-A97B-C4BC6C430676}"/>
              </a:ext>
            </a:extLst>
          </xdr:cNvPr>
          <xdr:cNvSpPr/>
        </xdr:nvSpPr>
        <xdr:spPr>
          <a:xfrm>
            <a:off x="2447926" y="600076"/>
            <a:ext cx="1247774" cy="781049"/>
          </a:xfrm>
          <a:prstGeom prst="roundRect">
            <a:avLst/>
          </a:prstGeom>
          <a:gradFill>
            <a:gsLst>
              <a:gs pos="0">
                <a:schemeClr val="tx1">
                  <a:lumMod val="95000"/>
                  <a:lumOff val="5000"/>
                </a:schemeClr>
              </a:gs>
              <a:gs pos="74000">
                <a:schemeClr val="accent1">
                  <a:lumMod val="50000"/>
                </a:schemeClr>
              </a:gs>
              <a:gs pos="83000">
                <a:schemeClr val="accent1">
                  <a:lumMod val="50000"/>
                </a:schemeClr>
              </a:gs>
              <a:gs pos="100000">
                <a:schemeClr val="tx1">
                  <a:lumMod val="95000"/>
                  <a:lumOff val="5000"/>
                </a:schemeClr>
              </a:gs>
            </a:gsLst>
            <a:lin ang="5400000" scaled="1"/>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5" name="TextBox 44">
            <a:extLst>
              <a:ext uri="{FF2B5EF4-FFF2-40B4-BE49-F238E27FC236}">
                <a16:creationId xmlns:a16="http://schemas.microsoft.com/office/drawing/2014/main" id="{07643F9A-709A-41E8-8155-03601B874643}"/>
              </a:ext>
            </a:extLst>
          </xdr:cNvPr>
          <xdr:cNvSpPr txBox="1"/>
        </xdr:nvSpPr>
        <xdr:spPr>
          <a:xfrm>
            <a:off x="2495551" y="619125"/>
            <a:ext cx="1152524"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a:solidFill>
                  <a:schemeClr val="bg1"/>
                </a:solidFill>
              </a:rPr>
              <a:t>Total Profit</a:t>
            </a:r>
          </a:p>
          <a:p>
            <a:endParaRPr lang="en-US" sz="1200" b="1">
              <a:solidFill>
                <a:schemeClr val="bg1"/>
              </a:solidFill>
            </a:endParaRPr>
          </a:p>
        </xdr:txBody>
      </xdr:sp>
      <xdr:sp macro="" textlink="'Layer DashBoard'!B11">
        <xdr:nvSpPr>
          <xdr:cNvPr id="46" name="TextBox 45">
            <a:extLst>
              <a:ext uri="{FF2B5EF4-FFF2-40B4-BE49-F238E27FC236}">
                <a16:creationId xmlns:a16="http://schemas.microsoft.com/office/drawing/2014/main" id="{722E53D0-60DC-4DE2-AA78-DCC46092F4F7}"/>
              </a:ext>
            </a:extLst>
          </xdr:cNvPr>
          <xdr:cNvSpPr txBox="1"/>
        </xdr:nvSpPr>
        <xdr:spPr>
          <a:xfrm>
            <a:off x="2657476" y="1044102"/>
            <a:ext cx="1247774"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F0C3EA80-332E-4D02-8004-994AB641ACF6}" type="TxLink">
              <a:rPr lang="en-US" sz="1200" b="1" i="0" u="none" strike="noStrike">
                <a:solidFill>
                  <a:schemeClr val="bg1"/>
                </a:solidFill>
                <a:latin typeface="Calibri"/>
                <a:cs typeface="Calibri"/>
              </a:rPr>
              <a:pPr algn="ctr"/>
              <a:t> 93,439.27 </a:t>
            </a:fld>
            <a:endParaRPr lang="en-US" sz="1200" b="1">
              <a:solidFill>
                <a:schemeClr val="bg1"/>
              </a:solidFill>
            </a:endParaRPr>
          </a:p>
        </xdr:txBody>
      </xdr:sp>
      <xdr:pic>
        <xdr:nvPicPr>
          <xdr:cNvPr id="59" name="Picture 58">
            <a:extLst>
              <a:ext uri="{FF2B5EF4-FFF2-40B4-BE49-F238E27FC236}">
                <a16:creationId xmlns:a16="http://schemas.microsoft.com/office/drawing/2014/main" id="{A98FD0D4-E202-4D11-B3ED-3B2564EEA62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495550" y="1009651"/>
            <a:ext cx="365760" cy="365760"/>
          </a:xfrm>
          <a:prstGeom prst="rect">
            <a:avLst/>
          </a:prstGeom>
        </xdr:spPr>
      </xdr:pic>
    </xdr:grpSp>
    <xdr:clientData/>
  </xdr:twoCellAnchor>
  <xdr:twoCellAnchor>
    <xdr:from>
      <xdr:col>8</xdr:col>
      <xdr:colOff>247651</xdr:colOff>
      <xdr:row>2</xdr:row>
      <xdr:rowOff>133351</xdr:rowOff>
    </xdr:from>
    <xdr:to>
      <xdr:col>10</xdr:col>
      <xdr:colOff>523875</xdr:colOff>
      <xdr:row>6</xdr:row>
      <xdr:rowOff>152400</xdr:rowOff>
    </xdr:to>
    <xdr:grpSp>
      <xdr:nvGrpSpPr>
        <xdr:cNvPr id="97" name="Group 96">
          <a:extLst>
            <a:ext uri="{FF2B5EF4-FFF2-40B4-BE49-F238E27FC236}">
              <a16:creationId xmlns:a16="http://schemas.microsoft.com/office/drawing/2014/main" id="{AB7C2EE3-AC62-49CE-8010-8D60529143F7}"/>
            </a:ext>
          </a:extLst>
        </xdr:cNvPr>
        <xdr:cNvGrpSpPr/>
      </xdr:nvGrpSpPr>
      <xdr:grpSpPr>
        <a:xfrm>
          <a:off x="5124451" y="514351"/>
          <a:ext cx="1495424" cy="781049"/>
          <a:chOff x="5143501" y="600076"/>
          <a:chExt cx="1495424" cy="781049"/>
        </a:xfrm>
      </xdr:grpSpPr>
      <xdr:sp macro="" textlink="">
        <xdr:nvSpPr>
          <xdr:cNvPr id="82" name="Rectangle: Rounded Corners 81">
            <a:extLst>
              <a:ext uri="{FF2B5EF4-FFF2-40B4-BE49-F238E27FC236}">
                <a16:creationId xmlns:a16="http://schemas.microsoft.com/office/drawing/2014/main" id="{63A07506-10ED-42D9-A0B0-0B3BF366EECD}"/>
              </a:ext>
            </a:extLst>
          </xdr:cNvPr>
          <xdr:cNvSpPr/>
        </xdr:nvSpPr>
        <xdr:spPr>
          <a:xfrm>
            <a:off x="5143501" y="600076"/>
            <a:ext cx="1247774" cy="781049"/>
          </a:xfrm>
          <a:prstGeom prst="roundRect">
            <a:avLst/>
          </a:prstGeom>
          <a:gradFill>
            <a:gsLst>
              <a:gs pos="0">
                <a:schemeClr val="tx1">
                  <a:lumMod val="95000"/>
                  <a:lumOff val="5000"/>
                </a:schemeClr>
              </a:gs>
              <a:gs pos="74000">
                <a:schemeClr val="accent1">
                  <a:lumMod val="50000"/>
                </a:schemeClr>
              </a:gs>
              <a:gs pos="83000">
                <a:schemeClr val="accent1">
                  <a:lumMod val="50000"/>
                </a:schemeClr>
              </a:gs>
              <a:gs pos="100000">
                <a:schemeClr val="tx1">
                  <a:lumMod val="95000"/>
                  <a:lumOff val="5000"/>
                </a:schemeClr>
              </a:gs>
            </a:gsLst>
            <a:lin ang="5400000" scaled="1"/>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7" name="TextBox 56">
            <a:extLst>
              <a:ext uri="{FF2B5EF4-FFF2-40B4-BE49-F238E27FC236}">
                <a16:creationId xmlns:a16="http://schemas.microsoft.com/office/drawing/2014/main" id="{E1721804-D8C4-40A8-A956-39A247235F21}"/>
              </a:ext>
            </a:extLst>
          </xdr:cNvPr>
          <xdr:cNvSpPr txBox="1"/>
        </xdr:nvSpPr>
        <xdr:spPr>
          <a:xfrm>
            <a:off x="5200651" y="619125"/>
            <a:ext cx="1152524"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a:solidFill>
                  <a:schemeClr val="bg1"/>
                </a:solidFill>
              </a:rPr>
              <a:t>Return</a:t>
            </a:r>
            <a:r>
              <a:rPr lang="en-US" sz="1200" b="1" baseline="0">
                <a:solidFill>
                  <a:schemeClr val="bg1"/>
                </a:solidFill>
              </a:rPr>
              <a:t> Rate</a:t>
            </a:r>
            <a:endParaRPr lang="en-US" sz="1200" b="1">
              <a:solidFill>
                <a:schemeClr val="bg1"/>
              </a:solidFill>
            </a:endParaRPr>
          </a:p>
        </xdr:txBody>
      </xdr:sp>
      <xdr:sp macro="" textlink="'Layer DashBoard'!F11">
        <xdr:nvSpPr>
          <xdr:cNvPr id="58" name="TextBox 57">
            <a:extLst>
              <a:ext uri="{FF2B5EF4-FFF2-40B4-BE49-F238E27FC236}">
                <a16:creationId xmlns:a16="http://schemas.microsoft.com/office/drawing/2014/main" id="{747811C5-1B31-4A3C-BA68-0520A2FFDFC8}"/>
              </a:ext>
            </a:extLst>
          </xdr:cNvPr>
          <xdr:cNvSpPr txBox="1"/>
        </xdr:nvSpPr>
        <xdr:spPr>
          <a:xfrm>
            <a:off x="5486401" y="1044102"/>
            <a:ext cx="1152524"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4247DB3D-0E00-429C-A210-97E422C8840A}" type="TxLink">
              <a:rPr lang="en-US" sz="1200" b="1" i="0" u="none" strike="noStrike">
                <a:solidFill>
                  <a:schemeClr val="bg1"/>
                </a:solidFill>
                <a:latin typeface="Calibri"/>
                <a:cs typeface="Calibri"/>
              </a:rPr>
              <a:pPr algn="ctr"/>
              <a:t>8.73%</a:t>
            </a:fld>
            <a:endParaRPr lang="en-US" sz="1200" b="1">
              <a:solidFill>
                <a:schemeClr val="bg1"/>
              </a:solidFill>
            </a:endParaRPr>
          </a:p>
        </xdr:txBody>
      </xdr:sp>
      <xdr:pic>
        <xdr:nvPicPr>
          <xdr:cNvPr id="69" name="Picture 68">
            <a:extLst>
              <a:ext uri="{FF2B5EF4-FFF2-40B4-BE49-F238E27FC236}">
                <a16:creationId xmlns:a16="http://schemas.microsoft.com/office/drawing/2014/main" id="{045C299F-81BB-42E3-A431-87F6AB1867D7}"/>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5200649" y="1009651"/>
            <a:ext cx="365760" cy="365760"/>
          </a:xfrm>
          <a:prstGeom prst="rect">
            <a:avLst/>
          </a:prstGeom>
        </xdr:spPr>
      </xdr:pic>
    </xdr:grpSp>
    <xdr:clientData/>
  </xdr:twoCellAnchor>
  <xdr:twoCellAnchor>
    <xdr:from>
      <xdr:col>6</xdr:col>
      <xdr:colOff>123826</xdr:colOff>
      <xdr:row>2</xdr:row>
      <xdr:rowOff>133351</xdr:rowOff>
    </xdr:from>
    <xdr:to>
      <xdr:col>8</xdr:col>
      <xdr:colOff>342900</xdr:colOff>
      <xdr:row>6</xdr:row>
      <xdr:rowOff>152400</xdr:rowOff>
    </xdr:to>
    <xdr:grpSp>
      <xdr:nvGrpSpPr>
        <xdr:cNvPr id="98" name="Group 97">
          <a:extLst>
            <a:ext uri="{FF2B5EF4-FFF2-40B4-BE49-F238E27FC236}">
              <a16:creationId xmlns:a16="http://schemas.microsoft.com/office/drawing/2014/main" id="{DFB4C3BD-7AB7-4173-87D8-BB3B724CFFEA}"/>
            </a:ext>
          </a:extLst>
        </xdr:cNvPr>
        <xdr:cNvGrpSpPr/>
      </xdr:nvGrpSpPr>
      <xdr:grpSpPr>
        <a:xfrm>
          <a:off x="3781426" y="514351"/>
          <a:ext cx="1438274" cy="781049"/>
          <a:chOff x="3800476" y="600076"/>
          <a:chExt cx="1438274" cy="781049"/>
        </a:xfrm>
      </xdr:grpSpPr>
      <xdr:sp macro="" textlink="">
        <xdr:nvSpPr>
          <xdr:cNvPr id="83" name="Rectangle: Rounded Corners 82">
            <a:extLst>
              <a:ext uri="{FF2B5EF4-FFF2-40B4-BE49-F238E27FC236}">
                <a16:creationId xmlns:a16="http://schemas.microsoft.com/office/drawing/2014/main" id="{0BE3AD7D-F19B-491D-96D3-92955902683F}"/>
              </a:ext>
            </a:extLst>
          </xdr:cNvPr>
          <xdr:cNvSpPr/>
        </xdr:nvSpPr>
        <xdr:spPr>
          <a:xfrm>
            <a:off x="3800476" y="600076"/>
            <a:ext cx="1247774" cy="781049"/>
          </a:xfrm>
          <a:prstGeom prst="roundRect">
            <a:avLst/>
          </a:prstGeom>
          <a:gradFill>
            <a:gsLst>
              <a:gs pos="0">
                <a:schemeClr val="tx1">
                  <a:lumMod val="95000"/>
                  <a:lumOff val="5000"/>
                </a:schemeClr>
              </a:gs>
              <a:gs pos="74000">
                <a:schemeClr val="accent1">
                  <a:lumMod val="50000"/>
                </a:schemeClr>
              </a:gs>
              <a:gs pos="83000">
                <a:schemeClr val="accent1">
                  <a:lumMod val="50000"/>
                </a:schemeClr>
              </a:gs>
              <a:gs pos="100000">
                <a:schemeClr val="tx1">
                  <a:lumMod val="95000"/>
                  <a:lumOff val="5000"/>
                </a:schemeClr>
              </a:gs>
            </a:gsLst>
            <a:lin ang="5400000" scaled="1"/>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8" name="TextBox 47">
            <a:extLst>
              <a:ext uri="{FF2B5EF4-FFF2-40B4-BE49-F238E27FC236}">
                <a16:creationId xmlns:a16="http://schemas.microsoft.com/office/drawing/2014/main" id="{F513D428-7748-4428-AABD-FF675D5DF418}"/>
              </a:ext>
            </a:extLst>
          </xdr:cNvPr>
          <xdr:cNvSpPr txBox="1"/>
        </xdr:nvSpPr>
        <xdr:spPr>
          <a:xfrm>
            <a:off x="3838576" y="619125"/>
            <a:ext cx="1152524"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a:solidFill>
                  <a:schemeClr val="bg1"/>
                </a:solidFill>
              </a:rPr>
              <a:t>Total Orders</a:t>
            </a:r>
          </a:p>
          <a:p>
            <a:endParaRPr lang="en-US" sz="1200" b="1">
              <a:solidFill>
                <a:schemeClr val="bg1"/>
              </a:solidFill>
            </a:endParaRPr>
          </a:p>
        </xdr:txBody>
      </xdr:sp>
      <xdr:sp macro="" textlink="'Layer DashBoard'!$C$11">
        <xdr:nvSpPr>
          <xdr:cNvPr id="49" name="TextBox 48">
            <a:extLst>
              <a:ext uri="{FF2B5EF4-FFF2-40B4-BE49-F238E27FC236}">
                <a16:creationId xmlns:a16="http://schemas.microsoft.com/office/drawing/2014/main" id="{872DA206-6045-4C30-AF36-6A14B68C8CF1}"/>
              </a:ext>
            </a:extLst>
          </xdr:cNvPr>
          <xdr:cNvSpPr txBox="1"/>
        </xdr:nvSpPr>
        <xdr:spPr>
          <a:xfrm>
            <a:off x="4086226" y="1044102"/>
            <a:ext cx="1152524"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7D029112-2F8B-49B1-B866-2E3B8244DC5B}" type="TxLink">
              <a:rPr lang="en-US" sz="1200" b="1" i="0" u="none" strike="noStrike">
                <a:solidFill>
                  <a:schemeClr val="bg1"/>
                </a:solidFill>
                <a:latin typeface="Calibri"/>
                <a:cs typeface="Calibri"/>
              </a:rPr>
              <a:pPr algn="ctr"/>
              <a:t> 3,312.00 </a:t>
            </a:fld>
            <a:endParaRPr lang="en-US" sz="1200" b="1">
              <a:solidFill>
                <a:schemeClr val="bg1"/>
              </a:solidFill>
            </a:endParaRPr>
          </a:p>
        </xdr:txBody>
      </xdr:sp>
      <xdr:pic>
        <xdr:nvPicPr>
          <xdr:cNvPr id="60" name="Picture 59">
            <a:extLst>
              <a:ext uri="{FF2B5EF4-FFF2-40B4-BE49-F238E27FC236}">
                <a16:creationId xmlns:a16="http://schemas.microsoft.com/office/drawing/2014/main" id="{07043B7F-ECED-4834-B08C-A11895B35B42}"/>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3876674" y="1009651"/>
            <a:ext cx="365760" cy="365760"/>
          </a:xfrm>
          <a:prstGeom prst="rect">
            <a:avLst/>
          </a:prstGeom>
        </xdr:spPr>
      </xdr:pic>
    </xdr:grpSp>
    <xdr:clientData/>
  </xdr:twoCellAnchor>
  <xdr:twoCellAnchor>
    <xdr:from>
      <xdr:col>10</xdr:col>
      <xdr:colOff>238125</xdr:colOff>
      <xdr:row>2</xdr:row>
      <xdr:rowOff>133351</xdr:rowOff>
    </xdr:from>
    <xdr:to>
      <xdr:col>13</xdr:col>
      <xdr:colOff>85725</xdr:colOff>
      <xdr:row>6</xdr:row>
      <xdr:rowOff>152400</xdr:rowOff>
    </xdr:to>
    <xdr:grpSp>
      <xdr:nvGrpSpPr>
        <xdr:cNvPr id="96" name="Group 95">
          <a:extLst>
            <a:ext uri="{FF2B5EF4-FFF2-40B4-BE49-F238E27FC236}">
              <a16:creationId xmlns:a16="http://schemas.microsoft.com/office/drawing/2014/main" id="{8DE42915-2916-4B6C-817A-56718CA675D4}"/>
            </a:ext>
          </a:extLst>
        </xdr:cNvPr>
        <xdr:cNvGrpSpPr/>
      </xdr:nvGrpSpPr>
      <xdr:grpSpPr>
        <a:xfrm>
          <a:off x="6334125" y="514351"/>
          <a:ext cx="1676400" cy="781049"/>
          <a:chOff x="6343650" y="600076"/>
          <a:chExt cx="1676400" cy="781049"/>
        </a:xfrm>
      </xdr:grpSpPr>
      <xdr:sp macro="" textlink="">
        <xdr:nvSpPr>
          <xdr:cNvPr id="84" name="Rectangle: Rounded Corners 83">
            <a:extLst>
              <a:ext uri="{FF2B5EF4-FFF2-40B4-BE49-F238E27FC236}">
                <a16:creationId xmlns:a16="http://schemas.microsoft.com/office/drawing/2014/main" id="{02280269-BD9D-4520-A20F-5F7646176F36}"/>
              </a:ext>
            </a:extLst>
          </xdr:cNvPr>
          <xdr:cNvSpPr/>
        </xdr:nvSpPr>
        <xdr:spPr>
          <a:xfrm>
            <a:off x="6486526" y="600076"/>
            <a:ext cx="1247774" cy="781049"/>
          </a:xfrm>
          <a:prstGeom prst="roundRect">
            <a:avLst/>
          </a:prstGeom>
          <a:gradFill>
            <a:gsLst>
              <a:gs pos="0">
                <a:schemeClr val="tx1">
                  <a:lumMod val="95000"/>
                  <a:lumOff val="5000"/>
                </a:schemeClr>
              </a:gs>
              <a:gs pos="74000">
                <a:schemeClr val="accent1">
                  <a:lumMod val="50000"/>
                </a:schemeClr>
              </a:gs>
              <a:gs pos="83000">
                <a:schemeClr val="accent1">
                  <a:lumMod val="50000"/>
                </a:schemeClr>
              </a:gs>
              <a:gs pos="100000">
                <a:schemeClr val="tx1">
                  <a:lumMod val="95000"/>
                  <a:lumOff val="5000"/>
                </a:schemeClr>
              </a:gs>
            </a:gsLst>
            <a:lin ang="5400000" scaled="1"/>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1" name="TextBox 50">
            <a:extLst>
              <a:ext uri="{FF2B5EF4-FFF2-40B4-BE49-F238E27FC236}">
                <a16:creationId xmlns:a16="http://schemas.microsoft.com/office/drawing/2014/main" id="{D9559A4E-7BC9-4DC8-9713-24AFA4DE80A6}"/>
              </a:ext>
            </a:extLst>
          </xdr:cNvPr>
          <xdr:cNvSpPr txBox="1"/>
        </xdr:nvSpPr>
        <xdr:spPr>
          <a:xfrm>
            <a:off x="6343650" y="619125"/>
            <a:ext cx="1619249" cy="2344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a:solidFill>
                  <a:schemeClr val="bg1"/>
                </a:solidFill>
              </a:rPr>
              <a:t>Total Units Solds</a:t>
            </a:r>
          </a:p>
          <a:p>
            <a:endParaRPr lang="en-US" sz="1200" b="1">
              <a:solidFill>
                <a:schemeClr val="bg1"/>
              </a:solidFill>
            </a:endParaRPr>
          </a:p>
        </xdr:txBody>
      </xdr:sp>
      <xdr:sp macro="" textlink="'Layer DashBoard'!D11">
        <xdr:nvSpPr>
          <xdr:cNvPr id="52" name="TextBox 51">
            <a:extLst>
              <a:ext uri="{FF2B5EF4-FFF2-40B4-BE49-F238E27FC236}">
                <a16:creationId xmlns:a16="http://schemas.microsoft.com/office/drawing/2014/main" id="{549D3ED1-CDC2-46B0-8A8E-B34F32F3C0F3}"/>
              </a:ext>
            </a:extLst>
          </xdr:cNvPr>
          <xdr:cNvSpPr txBox="1"/>
        </xdr:nvSpPr>
        <xdr:spPr>
          <a:xfrm>
            <a:off x="6867526" y="1057275"/>
            <a:ext cx="1152524" cy="2344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FFAAE3B1-597D-493D-9D1B-0CD3F8D4937B}" type="TxLink">
              <a:rPr lang="en-US" sz="1200" b="1" i="0" u="none" strike="noStrike">
                <a:solidFill>
                  <a:schemeClr val="bg1"/>
                </a:solidFill>
                <a:latin typeface="Calibri"/>
                <a:cs typeface="Calibri"/>
              </a:rPr>
              <a:pPr algn="ctr"/>
              <a:t> 12,476 </a:t>
            </a:fld>
            <a:endParaRPr lang="en-US" sz="1200" b="1">
              <a:solidFill>
                <a:schemeClr val="bg1"/>
              </a:solidFill>
            </a:endParaRPr>
          </a:p>
        </xdr:txBody>
      </xdr:sp>
      <xdr:pic>
        <xdr:nvPicPr>
          <xdr:cNvPr id="61" name="Picture 60">
            <a:extLst>
              <a:ext uri="{FF2B5EF4-FFF2-40B4-BE49-F238E27FC236}">
                <a16:creationId xmlns:a16="http://schemas.microsoft.com/office/drawing/2014/main" id="{15769759-A970-4A29-8F54-6715B478E578}"/>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6562722" y="1009651"/>
            <a:ext cx="386308" cy="365760"/>
          </a:xfrm>
          <a:prstGeom prst="rect">
            <a:avLst/>
          </a:prstGeom>
        </xdr:spPr>
      </xdr:pic>
    </xdr:grpSp>
    <xdr:clientData/>
  </xdr:twoCellAnchor>
  <xdr:twoCellAnchor>
    <xdr:from>
      <xdr:col>12</xdr:col>
      <xdr:colOff>381000</xdr:colOff>
      <xdr:row>2</xdr:row>
      <xdr:rowOff>133351</xdr:rowOff>
    </xdr:from>
    <xdr:to>
      <xdr:col>15</xdr:col>
      <xdr:colOff>85725</xdr:colOff>
      <xdr:row>6</xdr:row>
      <xdr:rowOff>152400</xdr:rowOff>
    </xdr:to>
    <xdr:grpSp>
      <xdr:nvGrpSpPr>
        <xdr:cNvPr id="95" name="Group 94">
          <a:extLst>
            <a:ext uri="{FF2B5EF4-FFF2-40B4-BE49-F238E27FC236}">
              <a16:creationId xmlns:a16="http://schemas.microsoft.com/office/drawing/2014/main" id="{CAA5F7D3-5B76-4179-8F2E-55D374DC2929}"/>
            </a:ext>
          </a:extLst>
        </xdr:cNvPr>
        <xdr:cNvGrpSpPr/>
      </xdr:nvGrpSpPr>
      <xdr:grpSpPr>
        <a:xfrm>
          <a:off x="7696200" y="514351"/>
          <a:ext cx="1533525" cy="781049"/>
          <a:chOff x="7705725" y="600076"/>
          <a:chExt cx="1533525" cy="781049"/>
        </a:xfrm>
      </xdr:grpSpPr>
      <xdr:sp macro="" textlink="">
        <xdr:nvSpPr>
          <xdr:cNvPr id="85" name="Rectangle: Rounded Corners 84">
            <a:extLst>
              <a:ext uri="{FF2B5EF4-FFF2-40B4-BE49-F238E27FC236}">
                <a16:creationId xmlns:a16="http://schemas.microsoft.com/office/drawing/2014/main" id="{ACF37BC7-9D6C-49A1-AD55-FBD23768AF33}"/>
              </a:ext>
            </a:extLst>
          </xdr:cNvPr>
          <xdr:cNvSpPr/>
        </xdr:nvSpPr>
        <xdr:spPr>
          <a:xfrm>
            <a:off x="7810501" y="600076"/>
            <a:ext cx="1247774" cy="781049"/>
          </a:xfrm>
          <a:prstGeom prst="roundRect">
            <a:avLst/>
          </a:prstGeom>
          <a:gradFill>
            <a:gsLst>
              <a:gs pos="0">
                <a:schemeClr val="tx1">
                  <a:lumMod val="95000"/>
                  <a:lumOff val="5000"/>
                </a:schemeClr>
              </a:gs>
              <a:gs pos="74000">
                <a:schemeClr val="accent1">
                  <a:lumMod val="50000"/>
                </a:schemeClr>
              </a:gs>
              <a:gs pos="83000">
                <a:schemeClr val="accent1">
                  <a:lumMod val="50000"/>
                </a:schemeClr>
              </a:gs>
              <a:gs pos="100000">
                <a:schemeClr val="tx1">
                  <a:lumMod val="95000"/>
                  <a:lumOff val="5000"/>
                </a:schemeClr>
              </a:gs>
            </a:gsLst>
            <a:lin ang="5400000" scaled="1"/>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4" name="TextBox 53">
            <a:extLst>
              <a:ext uri="{FF2B5EF4-FFF2-40B4-BE49-F238E27FC236}">
                <a16:creationId xmlns:a16="http://schemas.microsoft.com/office/drawing/2014/main" id="{6256E234-422E-46B4-982F-B7F8AE7F8EC8}"/>
              </a:ext>
            </a:extLst>
          </xdr:cNvPr>
          <xdr:cNvSpPr txBox="1"/>
        </xdr:nvSpPr>
        <xdr:spPr>
          <a:xfrm>
            <a:off x="7705725" y="619125"/>
            <a:ext cx="1457325" cy="571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a:solidFill>
                  <a:schemeClr val="bg1"/>
                </a:solidFill>
              </a:rPr>
              <a:t>Average Sales Per Order</a:t>
            </a:r>
          </a:p>
          <a:p>
            <a:endParaRPr lang="en-US" sz="1200" b="1">
              <a:solidFill>
                <a:schemeClr val="bg1"/>
              </a:solidFill>
            </a:endParaRPr>
          </a:p>
        </xdr:txBody>
      </xdr:sp>
      <xdr:sp macro="" textlink="'Layer DashBoard'!$E$11">
        <xdr:nvSpPr>
          <xdr:cNvPr id="55" name="TextBox 54">
            <a:extLst>
              <a:ext uri="{FF2B5EF4-FFF2-40B4-BE49-F238E27FC236}">
                <a16:creationId xmlns:a16="http://schemas.microsoft.com/office/drawing/2014/main" id="{481D1875-50F3-4725-BD00-FED46E4D118F}"/>
              </a:ext>
            </a:extLst>
          </xdr:cNvPr>
          <xdr:cNvSpPr txBox="1"/>
        </xdr:nvSpPr>
        <xdr:spPr>
          <a:xfrm>
            <a:off x="8086726" y="1072677"/>
            <a:ext cx="1152524"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F158FBF3-9A23-4532-AF6D-1D03F20BDA4C}" type="TxLink">
              <a:rPr lang="en-US" sz="1200" b="1" i="0" u="none" strike="noStrike">
                <a:solidFill>
                  <a:schemeClr val="bg1"/>
                </a:solidFill>
                <a:latin typeface="Calibri"/>
                <a:cs typeface="Calibri"/>
              </a:rPr>
              <a:pPr algn="ctr"/>
              <a:t> 221.38 </a:t>
            </a:fld>
            <a:endParaRPr lang="en-US" sz="1200" b="1">
              <a:solidFill>
                <a:schemeClr val="bg1"/>
              </a:solidFill>
            </a:endParaRPr>
          </a:p>
        </xdr:txBody>
      </xdr:sp>
      <xdr:pic>
        <xdr:nvPicPr>
          <xdr:cNvPr id="62" name="Picture 61">
            <a:extLst>
              <a:ext uri="{FF2B5EF4-FFF2-40B4-BE49-F238E27FC236}">
                <a16:creationId xmlns:a16="http://schemas.microsoft.com/office/drawing/2014/main" id="{6AE839F9-BDA6-4951-A4BB-9E35C5E5FDFE}"/>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7867650" y="1009651"/>
            <a:ext cx="365760" cy="365760"/>
          </a:xfrm>
          <a:prstGeom prst="rect">
            <a:avLst/>
          </a:prstGeom>
        </xdr:spPr>
      </xdr:pic>
    </xdr:grpSp>
    <xdr:clientData/>
  </xdr:twoCellAnchor>
  <xdr:twoCellAnchor>
    <xdr:from>
      <xdr:col>14</xdr:col>
      <xdr:colOff>533400</xdr:colOff>
      <xdr:row>2</xdr:row>
      <xdr:rowOff>133351</xdr:rowOff>
    </xdr:from>
    <xdr:to>
      <xdr:col>17</xdr:col>
      <xdr:colOff>342900</xdr:colOff>
      <xdr:row>6</xdr:row>
      <xdr:rowOff>152400</xdr:rowOff>
    </xdr:to>
    <xdr:grpSp>
      <xdr:nvGrpSpPr>
        <xdr:cNvPr id="94" name="Group 93">
          <a:extLst>
            <a:ext uri="{FF2B5EF4-FFF2-40B4-BE49-F238E27FC236}">
              <a16:creationId xmlns:a16="http://schemas.microsoft.com/office/drawing/2014/main" id="{FC1687B5-90CF-4D8A-8E88-7983D5C5F589}"/>
            </a:ext>
          </a:extLst>
        </xdr:cNvPr>
        <xdr:cNvGrpSpPr/>
      </xdr:nvGrpSpPr>
      <xdr:grpSpPr>
        <a:xfrm>
          <a:off x="9067800" y="514351"/>
          <a:ext cx="1638300" cy="781049"/>
          <a:chOff x="9077325" y="600076"/>
          <a:chExt cx="1638300" cy="781049"/>
        </a:xfrm>
      </xdr:grpSpPr>
      <xdr:sp macro="" textlink="">
        <xdr:nvSpPr>
          <xdr:cNvPr id="86" name="Rectangle: Rounded Corners 85">
            <a:extLst>
              <a:ext uri="{FF2B5EF4-FFF2-40B4-BE49-F238E27FC236}">
                <a16:creationId xmlns:a16="http://schemas.microsoft.com/office/drawing/2014/main" id="{7D728FC1-01C6-48C0-BB0D-D48B43E47D0F}"/>
              </a:ext>
            </a:extLst>
          </xdr:cNvPr>
          <xdr:cNvSpPr/>
        </xdr:nvSpPr>
        <xdr:spPr>
          <a:xfrm>
            <a:off x="9144001" y="600076"/>
            <a:ext cx="1247774" cy="781049"/>
          </a:xfrm>
          <a:prstGeom prst="roundRect">
            <a:avLst/>
          </a:prstGeom>
          <a:gradFill>
            <a:gsLst>
              <a:gs pos="0">
                <a:schemeClr val="tx1">
                  <a:lumMod val="95000"/>
                  <a:lumOff val="5000"/>
                </a:schemeClr>
              </a:gs>
              <a:gs pos="74000">
                <a:schemeClr val="accent1">
                  <a:lumMod val="50000"/>
                </a:schemeClr>
              </a:gs>
              <a:gs pos="83000">
                <a:schemeClr val="accent1">
                  <a:lumMod val="50000"/>
                </a:schemeClr>
              </a:gs>
              <a:gs pos="100000">
                <a:schemeClr val="tx1">
                  <a:lumMod val="95000"/>
                  <a:lumOff val="5000"/>
                </a:schemeClr>
              </a:gs>
            </a:gsLst>
            <a:lin ang="5400000" scaled="1"/>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77" name="TextBox 76">
            <a:extLst>
              <a:ext uri="{FF2B5EF4-FFF2-40B4-BE49-F238E27FC236}">
                <a16:creationId xmlns:a16="http://schemas.microsoft.com/office/drawing/2014/main" id="{2F5C0E3E-54FC-4A33-AD12-4BE6212AB756}"/>
              </a:ext>
            </a:extLst>
          </xdr:cNvPr>
          <xdr:cNvSpPr txBox="1"/>
        </xdr:nvSpPr>
        <xdr:spPr>
          <a:xfrm>
            <a:off x="9077325" y="619125"/>
            <a:ext cx="1495425" cy="495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a:solidFill>
                  <a:schemeClr val="bg1"/>
                </a:solidFill>
              </a:rPr>
              <a:t>Returned Orders Count</a:t>
            </a:r>
          </a:p>
          <a:p>
            <a:endParaRPr lang="en-US" sz="1200" b="1">
              <a:solidFill>
                <a:schemeClr val="bg1"/>
              </a:solidFill>
            </a:endParaRPr>
          </a:p>
        </xdr:txBody>
      </xdr:sp>
      <xdr:sp macro="" textlink="'Layer DashBoard'!$G$11">
        <xdr:nvSpPr>
          <xdr:cNvPr id="78" name="TextBox 77">
            <a:extLst>
              <a:ext uri="{FF2B5EF4-FFF2-40B4-BE49-F238E27FC236}">
                <a16:creationId xmlns:a16="http://schemas.microsoft.com/office/drawing/2014/main" id="{77243289-6B66-4B2B-AC92-54DD8CA6C664}"/>
              </a:ext>
            </a:extLst>
          </xdr:cNvPr>
          <xdr:cNvSpPr txBox="1"/>
        </xdr:nvSpPr>
        <xdr:spPr>
          <a:xfrm>
            <a:off x="9344025" y="1066800"/>
            <a:ext cx="1371600" cy="2535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761CCA6E-5BF6-4333-B6CE-4FD9EFFB5E70}" type="TxLink">
              <a:rPr lang="en-US" sz="1200" b="1" i="0" u="none" strike="noStrike">
                <a:solidFill>
                  <a:schemeClr val="bg1"/>
                </a:solidFill>
                <a:latin typeface="Calibri"/>
                <a:cs typeface="Calibri"/>
              </a:rPr>
              <a:pPr algn="ctr"/>
              <a:t>289</a:t>
            </a:fld>
            <a:endParaRPr lang="en-US" sz="1200" b="1">
              <a:solidFill>
                <a:schemeClr val="bg1"/>
              </a:solidFill>
            </a:endParaRPr>
          </a:p>
        </xdr:txBody>
      </xdr:sp>
      <xdr:pic>
        <xdr:nvPicPr>
          <xdr:cNvPr id="79" name="Picture 78">
            <a:extLst>
              <a:ext uri="{FF2B5EF4-FFF2-40B4-BE49-F238E27FC236}">
                <a16:creationId xmlns:a16="http://schemas.microsoft.com/office/drawing/2014/main" id="{CEFB658E-C796-49AE-ACEC-9A99880869F6}"/>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9182099" y="1009651"/>
            <a:ext cx="365760" cy="365760"/>
          </a:xfrm>
          <a:prstGeom prst="rect">
            <a:avLst/>
          </a:prstGeom>
        </xdr:spPr>
      </xdr:pic>
    </xdr:grpSp>
    <xdr:clientData/>
  </xdr:twoCellAnchor>
  <xdr:twoCellAnchor>
    <xdr:from>
      <xdr:col>16</xdr:col>
      <xdr:colOff>600075</xdr:colOff>
      <xdr:row>2</xdr:row>
      <xdr:rowOff>133351</xdr:rowOff>
    </xdr:from>
    <xdr:to>
      <xdr:col>19</xdr:col>
      <xdr:colOff>409575</xdr:colOff>
      <xdr:row>6</xdr:row>
      <xdr:rowOff>152400</xdr:rowOff>
    </xdr:to>
    <xdr:grpSp>
      <xdr:nvGrpSpPr>
        <xdr:cNvPr id="93" name="Group 92">
          <a:extLst>
            <a:ext uri="{FF2B5EF4-FFF2-40B4-BE49-F238E27FC236}">
              <a16:creationId xmlns:a16="http://schemas.microsoft.com/office/drawing/2014/main" id="{CE4D4CC4-F10C-40AE-8007-88D7DC442151}"/>
            </a:ext>
          </a:extLst>
        </xdr:cNvPr>
        <xdr:cNvGrpSpPr/>
      </xdr:nvGrpSpPr>
      <xdr:grpSpPr>
        <a:xfrm>
          <a:off x="10353675" y="514351"/>
          <a:ext cx="1638300" cy="781049"/>
          <a:chOff x="10363200" y="600076"/>
          <a:chExt cx="1638300" cy="781049"/>
        </a:xfrm>
      </xdr:grpSpPr>
      <xdr:sp macro="" textlink="">
        <xdr:nvSpPr>
          <xdr:cNvPr id="89" name="Rectangle: Rounded Corners 88">
            <a:extLst>
              <a:ext uri="{FF2B5EF4-FFF2-40B4-BE49-F238E27FC236}">
                <a16:creationId xmlns:a16="http://schemas.microsoft.com/office/drawing/2014/main" id="{9F044911-8F38-41BB-9B47-2598DD454C34}"/>
              </a:ext>
            </a:extLst>
          </xdr:cNvPr>
          <xdr:cNvSpPr/>
        </xdr:nvSpPr>
        <xdr:spPr>
          <a:xfrm>
            <a:off x="10477501" y="600076"/>
            <a:ext cx="1247774" cy="781049"/>
          </a:xfrm>
          <a:prstGeom prst="roundRect">
            <a:avLst/>
          </a:prstGeom>
          <a:gradFill>
            <a:gsLst>
              <a:gs pos="0">
                <a:schemeClr val="tx1">
                  <a:lumMod val="95000"/>
                  <a:lumOff val="5000"/>
                </a:schemeClr>
              </a:gs>
              <a:gs pos="74000">
                <a:schemeClr val="accent1">
                  <a:lumMod val="50000"/>
                </a:schemeClr>
              </a:gs>
              <a:gs pos="83000">
                <a:schemeClr val="accent1">
                  <a:lumMod val="50000"/>
                </a:schemeClr>
              </a:gs>
              <a:gs pos="100000">
                <a:schemeClr val="tx1">
                  <a:lumMod val="95000"/>
                  <a:lumOff val="5000"/>
                </a:schemeClr>
              </a:gs>
            </a:gsLst>
            <a:lin ang="5400000" scaled="1"/>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0" name="TextBox 89">
            <a:extLst>
              <a:ext uri="{FF2B5EF4-FFF2-40B4-BE49-F238E27FC236}">
                <a16:creationId xmlns:a16="http://schemas.microsoft.com/office/drawing/2014/main" id="{DA5E980F-1587-4624-8F8D-08765FD686F9}"/>
              </a:ext>
            </a:extLst>
          </xdr:cNvPr>
          <xdr:cNvSpPr txBox="1"/>
        </xdr:nvSpPr>
        <xdr:spPr>
          <a:xfrm>
            <a:off x="10363200" y="619125"/>
            <a:ext cx="1495425" cy="495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i="0" u="none" strike="noStrike">
                <a:solidFill>
                  <a:schemeClr val="bg1"/>
                </a:solidFill>
                <a:effectLst/>
                <a:latin typeface="+mn-lt"/>
                <a:ea typeface="+mn-ea"/>
                <a:cs typeface="+mn-cs"/>
              </a:rPr>
              <a:t>Total Discount Amount</a:t>
            </a:r>
            <a:r>
              <a:rPr lang="en-US" sz="1200" b="1">
                <a:solidFill>
                  <a:schemeClr val="bg1"/>
                </a:solidFill>
              </a:rPr>
              <a:t> </a:t>
            </a:r>
          </a:p>
        </xdr:txBody>
      </xdr:sp>
      <xdr:sp macro="" textlink="'Layer DashBoard'!H11">
        <xdr:nvSpPr>
          <xdr:cNvPr id="91" name="TextBox 90">
            <a:extLst>
              <a:ext uri="{FF2B5EF4-FFF2-40B4-BE49-F238E27FC236}">
                <a16:creationId xmlns:a16="http://schemas.microsoft.com/office/drawing/2014/main" id="{9A2D7D75-E931-4AD9-A550-FFA01D97F1D8}"/>
              </a:ext>
            </a:extLst>
          </xdr:cNvPr>
          <xdr:cNvSpPr txBox="1"/>
        </xdr:nvSpPr>
        <xdr:spPr>
          <a:xfrm>
            <a:off x="10629900" y="1066800"/>
            <a:ext cx="1371600" cy="2535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423472D6-EF9C-4324-AAA8-42FD19552C24}" type="TxLink">
              <a:rPr lang="en-US" sz="1200" b="1" i="0" u="none" strike="noStrike">
                <a:solidFill>
                  <a:schemeClr val="bg1"/>
                </a:solidFill>
                <a:latin typeface="Calibri"/>
                <a:cs typeface="Calibri"/>
              </a:rPr>
              <a:pPr algn="ctr"/>
              <a:t>518.22</a:t>
            </a:fld>
            <a:endParaRPr lang="en-US" sz="1400" b="1">
              <a:solidFill>
                <a:schemeClr val="bg1"/>
              </a:solidFill>
            </a:endParaRPr>
          </a:p>
        </xdr:txBody>
      </xdr:sp>
      <xdr:pic>
        <xdr:nvPicPr>
          <xdr:cNvPr id="92" name="Picture 91">
            <a:extLst>
              <a:ext uri="{FF2B5EF4-FFF2-40B4-BE49-F238E27FC236}">
                <a16:creationId xmlns:a16="http://schemas.microsoft.com/office/drawing/2014/main" id="{204318FE-667C-469E-B3E9-6F7452445AE0}"/>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10563226" y="1101091"/>
            <a:ext cx="274320" cy="274320"/>
          </a:xfrm>
          <a:prstGeom prst="rect">
            <a:avLst/>
          </a:prstGeom>
        </xdr:spPr>
      </xdr:pic>
    </xdr:grpSp>
    <xdr:clientData/>
  </xdr:twoCellAnchor>
  <xdr:oneCellAnchor>
    <xdr:from>
      <xdr:col>4</xdr:col>
      <xdr:colOff>575379</xdr:colOff>
      <xdr:row>0</xdr:row>
      <xdr:rowOff>0</xdr:rowOff>
    </xdr:from>
    <xdr:ext cx="2158296" cy="561975"/>
    <xdr:sp macro="" textlink="">
      <xdr:nvSpPr>
        <xdr:cNvPr id="101" name="Rectangle 100">
          <a:extLst>
            <a:ext uri="{FF2B5EF4-FFF2-40B4-BE49-F238E27FC236}">
              <a16:creationId xmlns:a16="http://schemas.microsoft.com/office/drawing/2014/main" id="{3996DCE6-8626-44A5-9D9F-CCA41B89C476}"/>
            </a:ext>
          </a:extLst>
        </xdr:cNvPr>
        <xdr:cNvSpPr/>
      </xdr:nvSpPr>
      <xdr:spPr>
        <a:xfrm>
          <a:off x="3013779" y="0"/>
          <a:ext cx="2158296" cy="561975"/>
        </a:xfrm>
        <a:prstGeom prst="rect">
          <a:avLst/>
        </a:prstGeom>
        <a:noFill/>
      </xdr:spPr>
      <xdr:txBody>
        <a:bodyPr wrap="none" lIns="91440" tIns="45720" rIns="91440" bIns="45720">
          <a:noAutofit/>
        </a:bodyPr>
        <a:lstStyle/>
        <a:p>
          <a:pPr algn="ctr"/>
          <a:r>
            <a:rPr lang="en-US" sz="2400" b="1" cap="none" spc="50">
              <a:ln w="9525" cmpd="sng">
                <a:solidFill>
                  <a:schemeClr val="accent1"/>
                </a:solidFill>
                <a:prstDash val="solid"/>
              </a:ln>
              <a:solidFill>
                <a:srgbClr val="70AD47">
                  <a:tint val="1000"/>
                </a:srgbClr>
              </a:solidFill>
              <a:effectLst>
                <a:glow rad="38100">
                  <a:schemeClr val="accent1">
                    <a:alpha val="40000"/>
                  </a:schemeClr>
                </a:glow>
              </a:effectLst>
            </a:rPr>
            <a:t> </a:t>
          </a:r>
          <a:r>
            <a:rPr lang="en-US" sz="2400" b="1" cap="none" spc="50">
              <a:ln w="9525" cmpd="sng">
                <a:solidFill>
                  <a:schemeClr val="accent1"/>
                </a:solidFill>
                <a:prstDash val="solid"/>
              </a:ln>
              <a:solidFill>
                <a:srgbClr val="70AD47">
                  <a:tint val="1000"/>
                </a:srgbClr>
              </a:solidFill>
              <a:effectLst>
                <a:glow rad="38100">
                  <a:schemeClr val="accent1">
                    <a:alpha val="40000"/>
                  </a:schemeClr>
                </a:glow>
              </a:effectLst>
              <a:latin typeface="+mn-lt"/>
              <a:ea typeface="+mn-ea"/>
              <a:cs typeface="+mn-cs"/>
            </a:rPr>
            <a:t>Sales &amp; Operations Performance Overview</a:t>
          </a:r>
          <a:endParaRPr lang="en-US" sz="2400" b="1" cap="none" spc="50">
            <a:ln w="9525" cmpd="sng">
              <a:solidFill>
                <a:schemeClr val="accent1"/>
              </a:solidFill>
              <a:prstDash val="solid"/>
            </a:ln>
            <a:solidFill>
              <a:srgbClr val="70AD47">
                <a:tint val="1000"/>
              </a:srgbClr>
            </a:solidFill>
            <a:effectLst>
              <a:glow rad="38100">
                <a:schemeClr val="accent1">
                  <a:alpha val="40000"/>
                </a:schemeClr>
              </a:glow>
            </a:effectLst>
          </a:endParaRPr>
        </a:p>
      </xdr:txBody>
    </xdr:sp>
    <xdr:clientData/>
  </xdr:oneCellAnchor>
  <xdr:twoCellAnchor>
    <xdr:from>
      <xdr:col>1</xdr:col>
      <xdr:colOff>476249</xdr:colOff>
      <xdr:row>6</xdr:row>
      <xdr:rowOff>166878</xdr:rowOff>
    </xdr:from>
    <xdr:to>
      <xdr:col>8</xdr:col>
      <xdr:colOff>352425</xdr:colOff>
      <xdr:row>17</xdr:row>
      <xdr:rowOff>4953</xdr:rowOff>
    </xdr:to>
    <xdr:grpSp>
      <xdr:nvGrpSpPr>
        <xdr:cNvPr id="115" name="Group 114">
          <a:extLst>
            <a:ext uri="{FF2B5EF4-FFF2-40B4-BE49-F238E27FC236}">
              <a16:creationId xmlns:a16="http://schemas.microsoft.com/office/drawing/2014/main" id="{5ABD6DE5-A650-469F-A871-0688ECE543B7}"/>
            </a:ext>
          </a:extLst>
        </xdr:cNvPr>
        <xdr:cNvGrpSpPr/>
      </xdr:nvGrpSpPr>
      <xdr:grpSpPr>
        <a:xfrm>
          <a:off x="1085849" y="1309878"/>
          <a:ext cx="4143376" cy="1933575"/>
          <a:chOff x="1057275" y="1314450"/>
          <a:chExt cx="4143376" cy="1933575"/>
        </a:xfrm>
      </xdr:grpSpPr>
      <xdr:sp macro="" textlink="">
        <xdr:nvSpPr>
          <xdr:cNvPr id="17" name="Rectangle: Rounded Corners 16">
            <a:extLst>
              <a:ext uri="{FF2B5EF4-FFF2-40B4-BE49-F238E27FC236}">
                <a16:creationId xmlns:a16="http://schemas.microsoft.com/office/drawing/2014/main" id="{6BCBF81D-E66A-4C75-8BC1-CF4DAA609CFF}"/>
              </a:ext>
            </a:extLst>
          </xdr:cNvPr>
          <xdr:cNvSpPr/>
        </xdr:nvSpPr>
        <xdr:spPr>
          <a:xfrm>
            <a:off x="1057275" y="1381122"/>
            <a:ext cx="4078779" cy="1825230"/>
          </a:xfrm>
          <a:prstGeom prst="roundRect">
            <a:avLst/>
          </a:prstGeom>
          <a:gradFill>
            <a:gsLst>
              <a:gs pos="0">
                <a:schemeClr val="tx1">
                  <a:lumMod val="95000"/>
                  <a:lumOff val="5000"/>
                </a:schemeClr>
              </a:gs>
              <a:gs pos="74000">
                <a:schemeClr val="accent1">
                  <a:lumMod val="50000"/>
                </a:schemeClr>
              </a:gs>
              <a:gs pos="83000">
                <a:schemeClr val="accent1">
                  <a:lumMod val="50000"/>
                </a:schemeClr>
              </a:gs>
              <a:gs pos="100000">
                <a:schemeClr val="tx1">
                  <a:lumMod val="95000"/>
                  <a:lumOff val="5000"/>
                </a:schemeClr>
              </a:gs>
            </a:gsLst>
            <a:lin ang="5400000" scaled="1"/>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103" name="Chart 102">
            <a:extLst>
              <a:ext uri="{FF2B5EF4-FFF2-40B4-BE49-F238E27FC236}">
                <a16:creationId xmlns:a16="http://schemas.microsoft.com/office/drawing/2014/main" id="{B07D1ED4-082D-46F3-BB44-1BFAB53C0523}"/>
              </a:ext>
            </a:extLst>
          </xdr:cNvPr>
          <xdr:cNvGraphicFramePr>
            <a:graphicFrameLocks/>
          </xdr:cNvGraphicFramePr>
        </xdr:nvGraphicFramePr>
        <xdr:xfrm>
          <a:off x="1269520" y="1314450"/>
          <a:ext cx="3931131" cy="1933575"/>
        </xdr:xfrm>
        <a:graphic>
          <a:graphicData uri="http://schemas.openxmlformats.org/drawingml/2006/chart">
            <c:chart xmlns:c="http://schemas.openxmlformats.org/drawingml/2006/chart" xmlns:r="http://schemas.openxmlformats.org/officeDocument/2006/relationships" r:id="rId9"/>
          </a:graphicData>
        </a:graphic>
      </xdr:graphicFrame>
    </xdr:grpSp>
    <xdr:clientData/>
  </xdr:twoCellAnchor>
  <xdr:twoCellAnchor>
    <xdr:from>
      <xdr:col>1</xdr:col>
      <xdr:colOff>476249</xdr:colOff>
      <xdr:row>17</xdr:row>
      <xdr:rowOff>66674</xdr:rowOff>
    </xdr:from>
    <xdr:to>
      <xdr:col>10</xdr:col>
      <xdr:colOff>238125</xdr:colOff>
      <xdr:row>26</xdr:row>
      <xdr:rowOff>123825</xdr:rowOff>
    </xdr:to>
    <xdr:grpSp>
      <xdr:nvGrpSpPr>
        <xdr:cNvPr id="112" name="Group 111">
          <a:extLst>
            <a:ext uri="{FF2B5EF4-FFF2-40B4-BE49-F238E27FC236}">
              <a16:creationId xmlns:a16="http://schemas.microsoft.com/office/drawing/2014/main" id="{C3C277EB-2A2F-4AA2-BEC7-DEB85187F18B}"/>
            </a:ext>
          </a:extLst>
        </xdr:cNvPr>
        <xdr:cNvGrpSpPr/>
      </xdr:nvGrpSpPr>
      <xdr:grpSpPr>
        <a:xfrm>
          <a:off x="1085849" y="3305174"/>
          <a:ext cx="5248276" cy="1771651"/>
          <a:chOff x="1152524" y="3305174"/>
          <a:chExt cx="4057651" cy="1771651"/>
        </a:xfrm>
      </xdr:grpSpPr>
      <xdr:sp macro="" textlink="">
        <xdr:nvSpPr>
          <xdr:cNvPr id="107" name="Rectangle: Rounded Corners 106">
            <a:extLst>
              <a:ext uri="{FF2B5EF4-FFF2-40B4-BE49-F238E27FC236}">
                <a16:creationId xmlns:a16="http://schemas.microsoft.com/office/drawing/2014/main" id="{042E922D-B004-4DDE-831A-18A1EC6C4BC1}"/>
              </a:ext>
            </a:extLst>
          </xdr:cNvPr>
          <xdr:cNvSpPr/>
        </xdr:nvSpPr>
        <xdr:spPr>
          <a:xfrm>
            <a:off x="1152524" y="3305174"/>
            <a:ext cx="4057651" cy="1771651"/>
          </a:xfrm>
          <a:prstGeom prst="roundRect">
            <a:avLst/>
          </a:prstGeom>
          <a:gradFill>
            <a:gsLst>
              <a:gs pos="0">
                <a:schemeClr val="tx1">
                  <a:lumMod val="95000"/>
                  <a:lumOff val="5000"/>
                </a:schemeClr>
              </a:gs>
              <a:gs pos="74000">
                <a:schemeClr val="accent1">
                  <a:lumMod val="50000"/>
                </a:schemeClr>
              </a:gs>
              <a:gs pos="83000">
                <a:schemeClr val="accent1">
                  <a:lumMod val="50000"/>
                </a:schemeClr>
              </a:gs>
              <a:gs pos="100000">
                <a:schemeClr val="tx1">
                  <a:lumMod val="95000"/>
                  <a:lumOff val="5000"/>
                </a:schemeClr>
              </a:gs>
            </a:gsLst>
            <a:lin ang="5400000" scaled="1"/>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110" name="Chart 109">
            <a:extLst>
              <a:ext uri="{FF2B5EF4-FFF2-40B4-BE49-F238E27FC236}">
                <a16:creationId xmlns:a16="http://schemas.microsoft.com/office/drawing/2014/main" id="{6426071F-A71B-4B9C-9138-D70DCE25D6A7}"/>
              </a:ext>
            </a:extLst>
          </xdr:cNvPr>
          <xdr:cNvGraphicFramePr>
            <a:graphicFrameLocks/>
          </xdr:cNvGraphicFramePr>
        </xdr:nvGraphicFramePr>
        <xdr:xfrm>
          <a:off x="1200150" y="3324225"/>
          <a:ext cx="3933825" cy="1595795"/>
        </xdr:xfrm>
        <a:graphic>
          <a:graphicData uri="http://schemas.openxmlformats.org/drawingml/2006/chart">
            <c:chart xmlns:c="http://schemas.openxmlformats.org/drawingml/2006/chart" xmlns:r="http://schemas.openxmlformats.org/officeDocument/2006/relationships" r:id="rId10"/>
          </a:graphicData>
        </a:graphic>
      </xdr:graphicFrame>
    </xdr:grpSp>
    <xdr:clientData/>
  </xdr:twoCellAnchor>
  <xdr:twoCellAnchor>
    <xdr:from>
      <xdr:col>8</xdr:col>
      <xdr:colOff>352424</xdr:colOff>
      <xdr:row>7</xdr:row>
      <xdr:rowOff>10217</xdr:rowOff>
    </xdr:from>
    <xdr:to>
      <xdr:col>13</xdr:col>
      <xdr:colOff>447675</xdr:colOff>
      <xdr:row>17</xdr:row>
      <xdr:rowOff>0</xdr:rowOff>
    </xdr:to>
    <xdr:sp macro="" textlink="">
      <xdr:nvSpPr>
        <xdr:cNvPr id="109" name="Rectangle: Rounded Corners 108">
          <a:extLst>
            <a:ext uri="{FF2B5EF4-FFF2-40B4-BE49-F238E27FC236}">
              <a16:creationId xmlns:a16="http://schemas.microsoft.com/office/drawing/2014/main" id="{3E381E8E-13B8-455F-9272-12FEA9FE8971}"/>
            </a:ext>
          </a:extLst>
        </xdr:cNvPr>
        <xdr:cNvSpPr/>
      </xdr:nvSpPr>
      <xdr:spPr>
        <a:xfrm>
          <a:off x="5229224" y="1343717"/>
          <a:ext cx="3143251" cy="1894783"/>
        </a:xfrm>
        <a:prstGeom prst="roundRect">
          <a:avLst/>
        </a:prstGeom>
        <a:gradFill>
          <a:gsLst>
            <a:gs pos="0">
              <a:schemeClr val="tx1">
                <a:lumMod val="95000"/>
                <a:lumOff val="5000"/>
              </a:schemeClr>
            </a:gs>
            <a:gs pos="74000">
              <a:schemeClr val="accent1">
                <a:lumMod val="50000"/>
              </a:schemeClr>
            </a:gs>
            <a:gs pos="83000">
              <a:schemeClr val="accent1">
                <a:lumMod val="50000"/>
              </a:schemeClr>
            </a:gs>
            <a:gs pos="100000">
              <a:schemeClr val="tx1">
                <a:lumMod val="95000"/>
                <a:lumOff val="5000"/>
              </a:schemeClr>
            </a:gs>
          </a:gsLst>
          <a:lin ang="5400000" scaled="1"/>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381262</xdr:colOff>
      <xdr:row>7</xdr:row>
      <xdr:rowOff>47625</xdr:rowOff>
    </xdr:from>
    <xdr:to>
      <xdr:col>13</xdr:col>
      <xdr:colOff>313101</xdr:colOff>
      <xdr:row>15</xdr:row>
      <xdr:rowOff>152696</xdr:rowOff>
    </xdr:to>
    <xdr:graphicFrame macro="">
      <xdr:nvGraphicFramePr>
        <xdr:cNvPr id="113" name="Chart 112">
          <a:extLst>
            <a:ext uri="{FF2B5EF4-FFF2-40B4-BE49-F238E27FC236}">
              <a16:creationId xmlns:a16="http://schemas.microsoft.com/office/drawing/2014/main" id="{62FB7669-601D-486B-BAE0-A7C4225C21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13</xdr:col>
      <xdr:colOff>514350</xdr:colOff>
      <xdr:row>6</xdr:row>
      <xdr:rowOff>161925</xdr:rowOff>
    </xdr:from>
    <xdr:to>
      <xdr:col>19</xdr:col>
      <xdr:colOff>123825</xdr:colOff>
      <xdr:row>17</xdr:row>
      <xdr:rowOff>4953</xdr:rowOff>
    </xdr:to>
    <xdr:grpSp>
      <xdr:nvGrpSpPr>
        <xdr:cNvPr id="129" name="Group 128">
          <a:extLst>
            <a:ext uri="{FF2B5EF4-FFF2-40B4-BE49-F238E27FC236}">
              <a16:creationId xmlns:a16="http://schemas.microsoft.com/office/drawing/2014/main" id="{1C40943D-ABC1-4403-94B4-09B22BB0382B}"/>
            </a:ext>
          </a:extLst>
        </xdr:cNvPr>
        <xdr:cNvGrpSpPr/>
      </xdr:nvGrpSpPr>
      <xdr:grpSpPr>
        <a:xfrm>
          <a:off x="8439150" y="1304925"/>
          <a:ext cx="3267075" cy="1938528"/>
          <a:chOff x="8505825" y="1362076"/>
          <a:chExt cx="3267075" cy="1800224"/>
        </a:xfrm>
      </xdr:grpSpPr>
      <xdr:sp macro="" textlink="">
        <xdr:nvSpPr>
          <xdr:cNvPr id="118" name="Rectangle: Rounded Corners 117">
            <a:extLst>
              <a:ext uri="{FF2B5EF4-FFF2-40B4-BE49-F238E27FC236}">
                <a16:creationId xmlns:a16="http://schemas.microsoft.com/office/drawing/2014/main" id="{BD557E17-E3CC-4637-9572-0D67EF77A54B}"/>
              </a:ext>
            </a:extLst>
          </xdr:cNvPr>
          <xdr:cNvSpPr/>
        </xdr:nvSpPr>
        <xdr:spPr>
          <a:xfrm>
            <a:off x="8505825" y="1420013"/>
            <a:ext cx="3267075" cy="1742287"/>
          </a:xfrm>
          <a:prstGeom prst="roundRect">
            <a:avLst/>
          </a:prstGeom>
          <a:gradFill>
            <a:gsLst>
              <a:gs pos="0">
                <a:schemeClr val="tx1">
                  <a:lumMod val="95000"/>
                  <a:lumOff val="5000"/>
                </a:schemeClr>
              </a:gs>
              <a:gs pos="74000">
                <a:schemeClr val="accent1">
                  <a:lumMod val="50000"/>
                </a:schemeClr>
              </a:gs>
              <a:gs pos="83000">
                <a:schemeClr val="accent1">
                  <a:lumMod val="50000"/>
                </a:schemeClr>
              </a:gs>
              <a:gs pos="100000">
                <a:schemeClr val="tx1">
                  <a:lumMod val="95000"/>
                  <a:lumOff val="5000"/>
                </a:schemeClr>
              </a:gs>
            </a:gsLst>
            <a:lin ang="5400000" scaled="1"/>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120" name="Chart 119">
            <a:extLst>
              <a:ext uri="{FF2B5EF4-FFF2-40B4-BE49-F238E27FC236}">
                <a16:creationId xmlns:a16="http://schemas.microsoft.com/office/drawing/2014/main" id="{CCAC1C9E-5BAC-4B2F-9F04-26975CBE57F2}"/>
              </a:ext>
            </a:extLst>
          </xdr:cNvPr>
          <xdr:cNvGraphicFramePr>
            <a:graphicFrameLocks/>
          </xdr:cNvGraphicFramePr>
        </xdr:nvGraphicFramePr>
        <xdr:xfrm>
          <a:off x="8677275" y="1362076"/>
          <a:ext cx="3045670" cy="1743074"/>
        </xdr:xfrm>
        <a:graphic>
          <a:graphicData uri="http://schemas.openxmlformats.org/drawingml/2006/chart">
            <c:chart xmlns:c="http://schemas.openxmlformats.org/drawingml/2006/chart" xmlns:r="http://schemas.openxmlformats.org/officeDocument/2006/relationships" r:id="rId12"/>
          </a:graphicData>
        </a:graphic>
      </xdr:graphicFrame>
    </xdr:grpSp>
    <xdr:clientData/>
  </xdr:twoCellAnchor>
  <xdr:twoCellAnchor>
    <xdr:from>
      <xdr:col>10</xdr:col>
      <xdr:colOff>361949</xdr:colOff>
      <xdr:row>16</xdr:row>
      <xdr:rowOff>133349</xdr:rowOff>
    </xdr:from>
    <xdr:to>
      <xdr:col>19</xdr:col>
      <xdr:colOff>533400</xdr:colOff>
      <xdr:row>26</xdr:row>
      <xdr:rowOff>152400</xdr:rowOff>
    </xdr:to>
    <xdr:grpSp>
      <xdr:nvGrpSpPr>
        <xdr:cNvPr id="128" name="Group 127">
          <a:extLst>
            <a:ext uri="{FF2B5EF4-FFF2-40B4-BE49-F238E27FC236}">
              <a16:creationId xmlns:a16="http://schemas.microsoft.com/office/drawing/2014/main" id="{BA231419-2A98-4BC8-B5F0-A1E65E7808E9}"/>
            </a:ext>
          </a:extLst>
        </xdr:cNvPr>
        <xdr:cNvGrpSpPr/>
      </xdr:nvGrpSpPr>
      <xdr:grpSpPr>
        <a:xfrm>
          <a:off x="6457949" y="3181349"/>
          <a:ext cx="5657851" cy="1924051"/>
          <a:chOff x="6429374" y="3200399"/>
          <a:chExt cx="5657851" cy="1924051"/>
        </a:xfrm>
      </xdr:grpSpPr>
      <xdr:sp macro="" textlink="">
        <xdr:nvSpPr>
          <xdr:cNvPr id="125" name="Rectangle: Rounded Corners 124">
            <a:extLst>
              <a:ext uri="{FF2B5EF4-FFF2-40B4-BE49-F238E27FC236}">
                <a16:creationId xmlns:a16="http://schemas.microsoft.com/office/drawing/2014/main" id="{B416367A-C7B3-405B-B2F2-8BCE9B74A415}"/>
              </a:ext>
            </a:extLst>
          </xdr:cNvPr>
          <xdr:cNvSpPr/>
        </xdr:nvSpPr>
        <xdr:spPr>
          <a:xfrm>
            <a:off x="6429374" y="3333749"/>
            <a:ext cx="5248276" cy="1771651"/>
          </a:xfrm>
          <a:prstGeom prst="roundRect">
            <a:avLst/>
          </a:prstGeom>
          <a:gradFill>
            <a:gsLst>
              <a:gs pos="0">
                <a:schemeClr val="tx1">
                  <a:lumMod val="95000"/>
                  <a:lumOff val="5000"/>
                </a:schemeClr>
              </a:gs>
              <a:gs pos="74000">
                <a:schemeClr val="accent1">
                  <a:lumMod val="50000"/>
                </a:schemeClr>
              </a:gs>
              <a:gs pos="83000">
                <a:schemeClr val="accent1">
                  <a:lumMod val="50000"/>
                </a:schemeClr>
              </a:gs>
              <a:gs pos="100000">
                <a:schemeClr val="tx1">
                  <a:lumMod val="95000"/>
                  <a:lumOff val="5000"/>
                </a:schemeClr>
              </a:gs>
            </a:gsLst>
            <a:lin ang="5400000" scaled="1"/>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127" name="Chart 126">
            <a:extLst>
              <a:ext uri="{FF2B5EF4-FFF2-40B4-BE49-F238E27FC236}">
                <a16:creationId xmlns:a16="http://schemas.microsoft.com/office/drawing/2014/main" id="{5EB1378D-BB32-4EC8-8F66-DE744F45B613}"/>
              </a:ext>
            </a:extLst>
          </xdr:cNvPr>
          <xdr:cNvGraphicFramePr>
            <a:graphicFrameLocks/>
          </xdr:cNvGraphicFramePr>
        </xdr:nvGraphicFramePr>
        <xdr:xfrm>
          <a:off x="6486524" y="3200399"/>
          <a:ext cx="5600701" cy="1924051"/>
        </xdr:xfrm>
        <a:graphic>
          <a:graphicData uri="http://schemas.openxmlformats.org/drawingml/2006/chart">
            <c:chart xmlns:c="http://schemas.openxmlformats.org/drawingml/2006/chart" xmlns:r="http://schemas.openxmlformats.org/officeDocument/2006/relationships" r:id="rId13"/>
          </a:graphicData>
        </a:graphic>
      </xdr:graphicFrame>
    </xdr:grpSp>
    <xdr:clientData/>
  </xdr:twoCellAnchor>
  <xdr:twoCellAnchor editAs="oneCell">
    <xdr:from>
      <xdr:col>0</xdr:col>
      <xdr:colOff>142876</xdr:colOff>
      <xdr:row>0</xdr:row>
      <xdr:rowOff>38102</xdr:rowOff>
    </xdr:from>
    <xdr:to>
      <xdr:col>1</xdr:col>
      <xdr:colOff>257175</xdr:colOff>
      <xdr:row>2</xdr:row>
      <xdr:rowOff>104775</xdr:rowOff>
    </xdr:to>
    <xdr:pic>
      <xdr:nvPicPr>
        <xdr:cNvPr id="130" name="Picture 129">
          <a:extLst>
            <a:ext uri="{FF2B5EF4-FFF2-40B4-BE49-F238E27FC236}">
              <a16:creationId xmlns:a16="http://schemas.microsoft.com/office/drawing/2014/main" id="{423CACA2-E9F0-46BE-9E75-7CC96D6C565F}"/>
            </a:ext>
          </a:extLst>
        </xdr:cNvPr>
        <xdr:cNvPicPr>
          <a:picLocks noChangeAspect="1"/>
        </xdr:cNvPicPr>
      </xdr:nvPicPr>
      <xdr:blipFill>
        <a:blip xmlns:r="http://schemas.openxmlformats.org/officeDocument/2006/relationships" r:embed="rId14"/>
        <a:stretch>
          <a:fillRect/>
        </a:stretch>
      </xdr:blipFill>
      <xdr:spPr>
        <a:xfrm>
          <a:off x="142876" y="38102"/>
          <a:ext cx="723899" cy="447673"/>
        </a:xfrm>
        <a:prstGeom prst="rect">
          <a:avLst/>
        </a:prstGeom>
      </xdr:spPr>
    </xdr:pic>
    <xdr:clientData/>
  </xdr:twoCellAnchor>
  <xdr:twoCellAnchor editAs="oneCell">
    <xdr:from>
      <xdr:col>0</xdr:col>
      <xdr:colOff>95250</xdr:colOff>
      <xdr:row>10</xdr:row>
      <xdr:rowOff>152401</xdr:rowOff>
    </xdr:from>
    <xdr:to>
      <xdr:col>1</xdr:col>
      <xdr:colOff>342900</xdr:colOff>
      <xdr:row>18</xdr:row>
      <xdr:rowOff>133350</xdr:rowOff>
    </xdr:to>
    <mc:AlternateContent xmlns:mc="http://schemas.openxmlformats.org/markup-compatibility/2006" xmlns:a14="http://schemas.microsoft.com/office/drawing/2010/main">
      <mc:Choice Requires="a14">
        <xdr:graphicFrame macro="">
          <xdr:nvGraphicFramePr>
            <xdr:cNvPr id="132" name="Year 2">
              <a:extLst>
                <a:ext uri="{FF2B5EF4-FFF2-40B4-BE49-F238E27FC236}">
                  <a16:creationId xmlns:a16="http://schemas.microsoft.com/office/drawing/2014/main" id="{1C04DE26-28CE-4173-B996-79B24701328D}"/>
                </a:ext>
              </a:extLst>
            </xdr:cNvPr>
            <xdr:cNvGraphicFramePr/>
          </xdr:nvGraphicFramePr>
          <xdr:xfrm>
            <a:off x="0" y="0"/>
            <a:ext cx="0" cy="0"/>
          </xdr:xfrm>
          <a:graphic>
            <a:graphicData uri="http://schemas.microsoft.com/office/drawing/2010/slicer">
              <sle:slicer xmlns:sle="http://schemas.microsoft.com/office/drawing/2010/slicer" name="Year 2"/>
            </a:graphicData>
          </a:graphic>
        </xdr:graphicFrame>
      </mc:Choice>
      <mc:Fallback xmlns="">
        <xdr:sp macro="" textlink="">
          <xdr:nvSpPr>
            <xdr:cNvPr id="0" name=""/>
            <xdr:cNvSpPr>
              <a:spLocks noTextEdit="1"/>
            </xdr:cNvSpPr>
          </xdr:nvSpPr>
          <xdr:spPr>
            <a:xfrm>
              <a:off x="95250" y="2057400"/>
              <a:ext cx="857250" cy="15716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amed elsayed" refreshedDate="45874.234171875003" createdVersion="5" refreshedVersion="7" minRefreshableVersion="3" recordCount="0" supportSubquery="1" supportAdvancedDrill="1" xr:uid="{3248F6C3-C941-4C75-A9D6-0C5E5E42D200}">
  <cacheSource type="external" connectionId="4"/>
  <cacheFields count="2">
    <cacheField name="[Orders].[State].[State]" caption="State" numFmtId="0" hierarchy="15" level="1">
      <sharedItems count="49">
        <s v="Alabama"/>
        <s v="Arizona"/>
        <s v="Arkansas"/>
        <s v="California"/>
        <s v="Colorado"/>
        <s v="Connecticut"/>
        <s v="Delaware"/>
        <s v="District of Columbia"/>
        <s v="Florida"/>
        <s v="Georgia"/>
        <s v="Idaho"/>
        <s v="Illinois"/>
        <s v="Indiana"/>
        <s v="Iowa"/>
        <s v="Kansas"/>
        <s v="Kentucky"/>
        <s v="Louisiana"/>
        <s v="Maine"/>
        <s v="Maryland"/>
        <s v="Massachusetts"/>
        <s v="Michigan"/>
        <s v="Minnesota"/>
        <s v="Mississippi"/>
        <s v="Missouri"/>
        <s v="Montana"/>
        <s v="Nebraska"/>
        <s v="Nevada"/>
        <s v="New Hampshire"/>
        <s v="New Jersey"/>
        <s v="New Mexico"/>
        <s v="New York"/>
        <s v="North Carolina"/>
        <s v="North Dakota"/>
        <s v="Ohio"/>
        <s v="Oklahoma"/>
        <s v="Oregon"/>
        <s v="Pennsylvania"/>
        <s v="Rhode Island"/>
        <s v="South Carolina"/>
        <s v="South Dakota"/>
        <s v="Tennessee"/>
        <s v="Texas"/>
        <s v="Utah"/>
        <s v="Vermont"/>
        <s v="Virginia"/>
        <s v="Washington"/>
        <s v="West Virginia"/>
        <s v="Wisconsin"/>
        <s v="Wyoming"/>
      </sharedItems>
    </cacheField>
    <cacheField name="[Measures].[Sum of Sales]" caption="Sum of Sales" numFmtId="0" hierarchy="31" level="32767"/>
  </cacheFields>
  <cacheHierarchies count="48">
    <cacheHierarchy uniqueName="[Mangers].[Person]" caption="Person" attribute="1" defaultMemberUniqueName="[Mangers].[Person].[All]" allUniqueName="[Mangers].[Person].[All]" dimensionUniqueName="[Mangers]" displayFolder="" count="0" memberValueDatatype="130" unbalanced="0"/>
    <cacheHierarchy uniqueName="[Mangers].[Region]" caption="Region" attribute="1" defaultMemberUniqueName="[Mangers].[Region].[All]" allUniqueName="[Mangers].[Region].[All]" dimensionUniqueName="[Mangers]" displayFolder="" count="0" memberValueDatatype="130" unbalanced="0"/>
    <cacheHierarchy uniqueName="[Orders].[Row ID]" caption="Row ID" attribute="1" defaultMemberUniqueName="[Orders].[Row ID].[All]" allUniqueName="[Orders].[Row ID].[All]" dimensionUniqueName="[Orders]" displayFolder="" count="0" memberValueDatatype="2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Order Delivery (Days)]" caption="Order Delivery (Days)" attribute="1" defaultMemberUniqueName="[Orders].[Order Delivery (Days)].[All]" allUniqueName="[Orders].[Order Delivery (Days)].[All]" dimensionUniqueName="[Orders]" displayFolder="" count="0" memberValueDatatype="20" unbalanced="0"/>
    <cacheHierarchy uniqueName="[Orders].[Order Month/Year]" caption="Order Month/Year" attribute="1" time="1" defaultMemberUniqueName="[Orders].[Order Month/Year].[All]" allUniqueName="[Orders].[Order Month/Year].[All]" dimensionUniqueName="[Orders]" displayFolder="" count="0" memberValueDatatype="7" unbalanced="0"/>
    <cacheHierarchy uniqueName="[Orders].[Year]" caption="Year" attribute="1" defaultMemberUniqueName="[Orders].[Year].[All]" allUniqueName="[Orders].[Year].[All]" dimensionUniqueName="[Orders]" displayFolder="" count="0" memberValueDatatype="130" unbalanced="0"/>
    <cacheHierarchy uniqueName="[Orders].[Ship Mode]" caption="Ship Mode" attribute="1" defaultMemberUniqueName="[Orders].[Ship Mode].[All]" allUniqueName="[Orders].[Ship Mode].[All]" dimensionUniqueName="[Orders]" displayFolder="" count="0" memberValueDatatype="130" unbalanced="0"/>
    <cacheHierarchy uniqueName="[Orders].[Customer ID]" caption="Customer ID" attribute="1" defaultMemberUniqueName="[Orders].[Customer ID].[All]" allUniqueName="[Orders].[Customer ID].[All]" dimensionUniqueName="[Orders]" displayFolder="" count="0" memberValueDatatype="13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egment]" caption="Segment" attribute="1" defaultMemberUniqueName="[Orders].[Segment].[All]" allUniqueName="[Orders].[Segment].[All]" dimensionUniqueName="[Orders]" displayFolder="" count="0" memberValueDatatype="130" unbalanced="0"/>
    <cacheHierarchy uniqueName="[Orders].[Country]" caption="Country" attribute="1" defaultMemberUniqueName="[Orders].[Country].[All]" allUniqueName="[Orders].[Country].[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State]" caption="State" attribute="1" defaultMemberUniqueName="[Orders].[State].[All]" allUniqueName="[Orders].[State].[All]" dimensionUniqueName="[Orders]" displayFolder="" count="2" memberValueDatatype="130" unbalanced="0">
      <fieldsUsage count="2">
        <fieldUsage x="-1"/>
        <fieldUsage x="0"/>
      </fieldsUsage>
    </cacheHierarchy>
    <cacheHierarchy uniqueName="[Orders].[Postal Code]" caption="Postal Code" attribute="1" defaultMemberUniqueName="[Orders].[Postal Code].[All]" allUniqueName="[Orders].[Postal Code].[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Category]" caption="Category" attribute="1" defaultMemberUniqueName="[Orders].[Category].[All]" allUniqueName="[Orders].[Category].[All]" dimensionUniqueName="[Orders]" displayFolder="" count="0" memberValueDatatype="130" unbalanced="0"/>
    <cacheHierarchy uniqueName="[Orders].[Sub-Category]" caption="Sub-Category" attribute="1" defaultMemberUniqueName="[Orders].[Sub-Category].[All]" allUniqueName="[Orders].[Sub-Category].[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Sales]" caption="Sales" attribute="1" defaultMemberUniqueName="[Orders].[Sales].[All]" allUniqueName="[Orders].[Sales].[All]" dimensionUniqueName="[Orders]" displayFolder="" count="0" memberValueDatatype="5" unbalanced="0"/>
    <cacheHierarchy uniqueName="[Orders].[Quantity]" caption="Quantity" attribute="1" defaultMemberUniqueName="[Orders].[Quantity].[All]" allUniqueName="[Orders].[Quantity].[All]" dimensionUniqueName="[Orders]" displayFolder="" count="0" memberValueDatatype="20" unbalanced="0"/>
    <cacheHierarchy uniqueName="[Orders].[Discount]" caption="Discount" attribute="1" defaultMemberUniqueName="[Orders].[Discount].[All]" allUniqueName="[Orders].[Discount].[All]" dimensionUniqueName="[Orders]" displayFolder="" count="0" memberValueDatatype="5" unbalanced="0"/>
    <cacheHierarchy uniqueName="[Orders].[Profit]" caption="Profit" attribute="1" defaultMemberUniqueName="[Orders].[Profit].[All]" allUniqueName="[Orders].[Profit].[All]" dimensionUniqueName="[Orders]" displayFolder="" count="0" memberValueDatatype="5" unbalanced="0"/>
    <cacheHierarchy uniqueName="[Orders].[Returned]" caption="Returned" attribute="1" defaultMemberUniqueName="[Orders].[Returned].[All]" allUniqueName="[Orders].[Returned].[All]" dimensionUniqueName="[Orders]" displayFolder="" count="0" memberValueDatatype="130" unbalanced="0"/>
    <cacheHierarchy uniqueName="[Returns].[Returned]" caption="Returned" attribute="1" defaultMemberUniqueName="[Returns].[Returned].[All]" allUniqueName="[Returns].[Returned].[All]" dimensionUniqueName="[Returns]" displayFolder="" count="0" memberValueDatatype="130" unbalanced="0"/>
    <cacheHierarchy uniqueName="[Returns].[Order ID]" caption="Order ID" attribute="1" defaultMemberUniqueName="[Returns].[Order ID].[All]" allUniqueName="[Returns].[Order ID].[All]" dimensionUniqueName="[Returns]" displayFolder="" count="0" memberValueDatatype="130" unbalanced="0"/>
    <cacheHierarchy uniqueName="[Measures].[Count of Ship Mode]" caption="Count of Ship Mode" measure="1" displayFolder="" measureGroup="Orders" count="0">
      <extLst>
        <ext xmlns:x15="http://schemas.microsoft.com/office/spreadsheetml/2010/11/main" uri="{B97F6D7D-B522-45F9-BDA1-12C45D357490}">
          <x15:cacheHierarchy aggregatedColumn="9"/>
        </ext>
      </extLst>
    </cacheHierarchy>
    <cacheHierarchy uniqueName="[Measures].[Count of Returned]" caption="Count of Returned" measure="1" displayFolder="" measureGroup="Returns" count="0">
      <extLst>
        <ext xmlns:x15="http://schemas.microsoft.com/office/spreadsheetml/2010/11/main" uri="{B97F6D7D-B522-45F9-BDA1-12C45D357490}">
          <x15:cacheHierarchy aggregatedColumn="27"/>
        </ext>
      </extLst>
    </cacheHierarchy>
    <cacheHierarchy uniqueName="[Measures].[Sum of Sales]" caption="Sum of Sales" measure="1" displayFolder="" measureGroup="Orders" count="0" oneField="1">
      <fieldsUsage count="1">
        <fieldUsage x="1"/>
      </fieldsUsage>
      <extLst>
        <ext xmlns:x15="http://schemas.microsoft.com/office/spreadsheetml/2010/11/main" uri="{B97F6D7D-B522-45F9-BDA1-12C45D357490}">
          <x15:cacheHierarchy aggregatedColumn="22"/>
        </ext>
      </extLst>
    </cacheHierarchy>
    <cacheHierarchy uniqueName="[Measures].[Sum of Quantity]" caption="Sum of Quantity" measure="1" displayFolder="" measureGroup="Orders" count="0">
      <extLst>
        <ext xmlns:x15="http://schemas.microsoft.com/office/spreadsheetml/2010/11/main" uri="{B97F6D7D-B522-45F9-BDA1-12C45D357490}">
          <x15:cacheHierarchy aggregatedColumn="23"/>
        </ext>
      </extLst>
    </cacheHierarchy>
    <cacheHierarchy uniqueName="[Measures].[Count of Customer ID]" caption="Count of Customer ID" measure="1" displayFolder="" measureGroup="Orders" count="0">
      <extLst>
        <ext xmlns:x15="http://schemas.microsoft.com/office/spreadsheetml/2010/11/main" uri="{B97F6D7D-B522-45F9-BDA1-12C45D357490}">
          <x15:cacheHierarchy aggregatedColumn="10"/>
        </ext>
      </extLst>
    </cacheHierarchy>
    <cacheHierarchy uniqueName="[Measures].[Distinct Count of Customer ID]" caption="Distinct Count of Customer ID" measure="1" displayFolder="" measureGroup="Orders" count="0">
      <extLst>
        <ext xmlns:x15="http://schemas.microsoft.com/office/spreadsheetml/2010/11/main" uri="{B97F6D7D-B522-45F9-BDA1-12C45D357490}">
          <x15:cacheHierarchy aggregatedColumn="10"/>
        </ext>
      </extLst>
    </cacheHierarchy>
    <cacheHierarchy uniqueName="[Measures].[Count of Returned 2]" caption="Count of Returned 2" measure="1" displayFolder="" measureGroup="Orders" count="0">
      <extLst>
        <ext xmlns:x15="http://schemas.microsoft.com/office/spreadsheetml/2010/11/main" uri="{B97F6D7D-B522-45F9-BDA1-12C45D357490}">
          <x15:cacheHierarchy aggregatedColumn="26"/>
        </ext>
      </extLst>
    </cacheHierarchy>
    <cacheHierarchy uniqueName="[Measures].[Total Sales]" caption="Total Sales" measure="1" displayFolder="" measureGroup="Orders" count="0"/>
    <cacheHierarchy uniqueName="[Measures].[Total Profit]" caption="Total Profit" measure="1" displayFolder="" measureGroup="Orders" count="0"/>
    <cacheHierarchy uniqueName="[Measures].[Total Orders]" caption="Total Orders" measure="1" displayFolder="" measureGroup="Orders" count="0"/>
    <cacheHierarchy uniqueName="[Measures].[Total Units Sold]" caption="Total Units Sold" measure="1" displayFolder="" measureGroup="Orders" count="0"/>
    <cacheHierarchy uniqueName="[Measures].[Average Sales Per Order]" caption="Average Sales Per Order" measure="1" displayFolder="" measureGroup="Orders" count="0"/>
    <cacheHierarchy uniqueName="[Measures].[Return  Rate (%)]" caption="Return  Rate (%)" measure="1" displayFolder="" measureGroup="Orders" count="0"/>
    <cacheHierarchy uniqueName="[Measures].[Returned Orders Count]" caption="Returned Orders Count" measure="1" displayFolder="" measureGroup="Orders" count="0"/>
    <cacheHierarchy uniqueName="[Measures].[Total Discount Amount]" caption="Total Discount Amount" measure="1" displayFolder="" measureGroup="Orders" count="0"/>
    <cacheHierarchy uniqueName="[Measures].[__XL_Count Mangers]" caption="__XL_Count Mangers" measure="1" displayFolder="" measureGroup="Mangers" count="0" hidden="1"/>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No measures defined]" caption="__No measures defined" measure="1" displayFolder="" count="0" hidden="1"/>
  </cacheHierarchies>
  <kpis count="0"/>
  <dimensions count="4">
    <dimension name="Mangers" uniqueName="[Mangers]" caption="Mangers"/>
    <dimension measure="1" name="Measures" uniqueName="[Measures]" caption="Measures"/>
    <dimension name="Orders" uniqueName="[Orders]" caption="Orders"/>
    <dimension name="Returns" uniqueName="[Returns]" caption="Returns"/>
  </dimensions>
  <measureGroups count="3">
    <measureGroup name="Mangers" caption="Mangers"/>
    <measureGroup name="Orders" caption="Orders"/>
    <measureGroup name="Returns" caption="Return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amed elsayed" refreshedDate="45874.413335069446" createdVersion="5" refreshedVersion="7" minRefreshableVersion="3" recordCount="0" supportSubquery="1" supportAdvancedDrill="1" xr:uid="{816BAE6E-7312-4421-BC22-71C1374C198E}">
  <cacheSource type="external" connectionId="4"/>
  <cacheFields count="3">
    <cacheField name="[Orders].[Year].[Year]" caption="Year" numFmtId="0" hierarchy="8" level="1">
      <sharedItems count="4">
        <s v="2014"/>
        <s v="2015"/>
        <s v="2016"/>
        <s v="2017"/>
      </sharedItems>
    </cacheField>
    <cacheField name="[Measures].[Distinct Count of Customer ID]" caption="Distinct Count of Customer ID" numFmtId="0" hierarchy="34" level="32767"/>
    <cacheField name="[Orders].[Segment].[Segment]" caption="Segment" numFmtId="0" hierarchy="12" level="1">
      <sharedItems containsSemiMixedTypes="0" containsNonDate="0" containsString="0"/>
    </cacheField>
  </cacheFields>
  <cacheHierarchies count="48">
    <cacheHierarchy uniqueName="[Mangers].[Person]" caption="Person" attribute="1" defaultMemberUniqueName="[Mangers].[Person].[All]" allUniqueName="[Mangers].[Person].[All]" dimensionUniqueName="[Mangers]" displayFolder="" count="0" memberValueDatatype="130" unbalanced="0"/>
    <cacheHierarchy uniqueName="[Mangers].[Region]" caption="Region" attribute="1" defaultMemberUniqueName="[Mangers].[Region].[All]" allUniqueName="[Mangers].[Region].[All]" dimensionUniqueName="[Mangers]" displayFolder="" count="0" memberValueDatatype="130" unbalanced="0"/>
    <cacheHierarchy uniqueName="[Orders].[Row ID]" caption="Row ID" attribute="1" defaultMemberUniqueName="[Orders].[Row ID].[All]" allUniqueName="[Orders].[Row ID].[All]" dimensionUniqueName="[Orders]" displayFolder="" count="0" memberValueDatatype="2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Order Delivery (Days)]" caption="Order Delivery (Days)" attribute="1" defaultMemberUniqueName="[Orders].[Order Delivery (Days)].[All]" allUniqueName="[Orders].[Order Delivery (Days)].[All]" dimensionUniqueName="[Orders]" displayFolder="" count="0" memberValueDatatype="20" unbalanced="0"/>
    <cacheHierarchy uniqueName="[Orders].[Order Month/Year]" caption="Order Month/Year" attribute="1" time="1" defaultMemberUniqueName="[Orders].[Order Month/Year].[All]" allUniqueName="[Orders].[Order Month/Year].[All]" dimensionUniqueName="[Orders]" displayFolder="" count="0" memberValueDatatype="7" unbalanced="0"/>
    <cacheHierarchy uniqueName="[Orders].[Year]" caption="Year" attribute="1" defaultMemberUniqueName="[Orders].[Year].[All]" allUniqueName="[Orders].[Year].[All]" dimensionUniqueName="[Orders]" displayFolder="" count="2" memberValueDatatype="130" unbalanced="0">
      <fieldsUsage count="2">
        <fieldUsage x="-1"/>
        <fieldUsage x="0"/>
      </fieldsUsage>
    </cacheHierarchy>
    <cacheHierarchy uniqueName="[Orders].[Ship Mode]" caption="Ship Mode" attribute="1" defaultMemberUniqueName="[Orders].[Ship Mode].[All]" allUniqueName="[Orders].[Ship Mode].[All]" dimensionUniqueName="[Orders]" displayFolder="" count="0" memberValueDatatype="130" unbalanced="0"/>
    <cacheHierarchy uniqueName="[Orders].[Customer ID]" caption="Customer ID" attribute="1" defaultMemberUniqueName="[Orders].[Customer ID].[All]" allUniqueName="[Orders].[Customer ID].[All]" dimensionUniqueName="[Orders]" displayFolder="" count="0" memberValueDatatype="13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egment]" caption="Segment" attribute="1" defaultMemberUniqueName="[Orders].[Segment].[All]" allUniqueName="[Orders].[Segment].[All]" dimensionUniqueName="[Orders]" displayFolder="" count="2" memberValueDatatype="130" unbalanced="0">
      <fieldsUsage count="2">
        <fieldUsage x="-1"/>
        <fieldUsage x="2"/>
      </fieldsUsage>
    </cacheHierarchy>
    <cacheHierarchy uniqueName="[Orders].[Country]" caption="Country" attribute="1" defaultMemberUniqueName="[Orders].[Country].[All]" allUniqueName="[Orders].[Country].[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State]" caption="State" attribute="1" defaultMemberUniqueName="[Orders].[State].[All]" allUniqueName="[Orders].[State].[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Category]" caption="Category" attribute="1" defaultMemberUniqueName="[Orders].[Category].[All]" allUniqueName="[Orders].[Category].[All]" dimensionUniqueName="[Orders]" displayFolder="" count="0" memberValueDatatype="130" unbalanced="0"/>
    <cacheHierarchy uniqueName="[Orders].[Sub-Category]" caption="Sub-Category" attribute="1" defaultMemberUniqueName="[Orders].[Sub-Category].[All]" allUniqueName="[Orders].[Sub-Category].[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Sales]" caption="Sales" attribute="1" defaultMemberUniqueName="[Orders].[Sales].[All]" allUniqueName="[Orders].[Sales].[All]" dimensionUniqueName="[Orders]" displayFolder="" count="0" memberValueDatatype="5" unbalanced="0"/>
    <cacheHierarchy uniqueName="[Orders].[Quantity]" caption="Quantity" attribute="1" defaultMemberUniqueName="[Orders].[Quantity].[All]" allUniqueName="[Orders].[Quantity].[All]" dimensionUniqueName="[Orders]" displayFolder="" count="0" memberValueDatatype="20" unbalanced="0"/>
    <cacheHierarchy uniqueName="[Orders].[Discount]" caption="Discount" attribute="1" defaultMemberUniqueName="[Orders].[Discount].[All]" allUniqueName="[Orders].[Discount].[All]" dimensionUniqueName="[Orders]" displayFolder="" count="0" memberValueDatatype="5" unbalanced="0"/>
    <cacheHierarchy uniqueName="[Orders].[Profit]" caption="Profit" attribute="1" defaultMemberUniqueName="[Orders].[Profit].[All]" allUniqueName="[Orders].[Profit].[All]" dimensionUniqueName="[Orders]" displayFolder="" count="0" memberValueDatatype="5" unbalanced="0"/>
    <cacheHierarchy uniqueName="[Orders].[Returned]" caption="Returned" attribute="1" defaultMemberUniqueName="[Orders].[Returned].[All]" allUniqueName="[Orders].[Returned].[All]" dimensionUniqueName="[Orders]" displayFolder="" count="0" memberValueDatatype="130" unbalanced="0"/>
    <cacheHierarchy uniqueName="[Returns].[Returned]" caption="Returned" attribute="1" defaultMemberUniqueName="[Returns].[Returned].[All]" allUniqueName="[Returns].[Returned].[All]" dimensionUniqueName="[Returns]" displayFolder="" count="0" memberValueDatatype="130" unbalanced="0"/>
    <cacheHierarchy uniqueName="[Returns].[Order ID]" caption="Order ID" attribute="1" defaultMemberUniqueName="[Returns].[Order ID].[All]" allUniqueName="[Returns].[Order ID].[All]" dimensionUniqueName="[Returns]" displayFolder="" count="0" memberValueDatatype="130" unbalanced="0"/>
    <cacheHierarchy uniqueName="[Measures].[Count of Ship Mode]" caption="Count of Ship Mode" measure="1" displayFolder="" measureGroup="Orders" count="0">
      <extLst>
        <ext xmlns:x15="http://schemas.microsoft.com/office/spreadsheetml/2010/11/main" uri="{B97F6D7D-B522-45F9-BDA1-12C45D357490}">
          <x15:cacheHierarchy aggregatedColumn="9"/>
        </ext>
      </extLst>
    </cacheHierarchy>
    <cacheHierarchy uniqueName="[Measures].[Count of Returned]" caption="Count of Returned" measure="1" displayFolder="" measureGroup="Returns" count="0">
      <extLst>
        <ext xmlns:x15="http://schemas.microsoft.com/office/spreadsheetml/2010/11/main" uri="{B97F6D7D-B522-45F9-BDA1-12C45D357490}">
          <x15:cacheHierarchy aggregatedColumn="27"/>
        </ext>
      </extLst>
    </cacheHierarchy>
    <cacheHierarchy uniqueName="[Measures].[Sum of Sales]" caption="Sum of Sales" measure="1" displayFolder="" measureGroup="Orders" count="0">
      <extLst>
        <ext xmlns:x15="http://schemas.microsoft.com/office/spreadsheetml/2010/11/main" uri="{B97F6D7D-B522-45F9-BDA1-12C45D357490}">
          <x15:cacheHierarchy aggregatedColumn="22"/>
        </ext>
      </extLst>
    </cacheHierarchy>
    <cacheHierarchy uniqueName="[Measures].[Sum of Quantity]" caption="Sum of Quantity" measure="1" displayFolder="" measureGroup="Orders" count="0">
      <extLst>
        <ext xmlns:x15="http://schemas.microsoft.com/office/spreadsheetml/2010/11/main" uri="{B97F6D7D-B522-45F9-BDA1-12C45D357490}">
          <x15:cacheHierarchy aggregatedColumn="23"/>
        </ext>
      </extLst>
    </cacheHierarchy>
    <cacheHierarchy uniqueName="[Measures].[Count of Customer ID]" caption="Count of Customer ID" measure="1" displayFolder="" measureGroup="Orders" count="0">
      <extLst>
        <ext xmlns:x15="http://schemas.microsoft.com/office/spreadsheetml/2010/11/main" uri="{B97F6D7D-B522-45F9-BDA1-12C45D357490}">
          <x15:cacheHierarchy aggregatedColumn="10"/>
        </ext>
      </extLst>
    </cacheHierarchy>
    <cacheHierarchy uniqueName="[Measures].[Distinct Count of Customer ID]" caption="Distinct Count of Customer ID" measure="1" displayFolder="" measureGroup="Orders" count="0" oneField="1">
      <fieldsUsage count="1">
        <fieldUsage x="1"/>
      </fieldsUsage>
      <extLst>
        <ext xmlns:x15="http://schemas.microsoft.com/office/spreadsheetml/2010/11/main" uri="{B97F6D7D-B522-45F9-BDA1-12C45D357490}">
          <x15:cacheHierarchy aggregatedColumn="10"/>
        </ext>
      </extLst>
    </cacheHierarchy>
    <cacheHierarchy uniqueName="[Measures].[Count of Returned 2]" caption="Count of Returned 2" measure="1" displayFolder="" measureGroup="Orders" count="0">
      <extLst>
        <ext xmlns:x15="http://schemas.microsoft.com/office/spreadsheetml/2010/11/main" uri="{B97F6D7D-B522-45F9-BDA1-12C45D357490}">
          <x15:cacheHierarchy aggregatedColumn="26"/>
        </ext>
      </extLst>
    </cacheHierarchy>
    <cacheHierarchy uniqueName="[Measures].[Total Sales]" caption="Total Sales" measure="1" displayFolder="" measureGroup="Orders" count="0"/>
    <cacheHierarchy uniqueName="[Measures].[Total Profit]" caption="Total Profit" measure="1" displayFolder="" measureGroup="Orders" count="0"/>
    <cacheHierarchy uniqueName="[Measures].[Total Orders]" caption="Total Orders" measure="1" displayFolder="" measureGroup="Orders" count="0"/>
    <cacheHierarchy uniqueName="[Measures].[Total Units Sold]" caption="Total Units Sold" measure="1" displayFolder="" measureGroup="Orders" count="0"/>
    <cacheHierarchy uniqueName="[Measures].[Average Sales Per Order]" caption="Average Sales Per Order" measure="1" displayFolder="" measureGroup="Orders" count="0"/>
    <cacheHierarchy uniqueName="[Measures].[Return  Rate (%)]" caption="Return  Rate (%)" measure="1" displayFolder="" measureGroup="Orders" count="0"/>
    <cacheHierarchy uniqueName="[Measures].[Returned Orders Count]" caption="Returned Orders Count" measure="1" displayFolder="" measureGroup="Orders" count="0"/>
    <cacheHierarchy uniqueName="[Measures].[Total Discount Amount]" caption="Total Discount Amount" measure="1" displayFolder="" measureGroup="Orders" count="0"/>
    <cacheHierarchy uniqueName="[Measures].[__XL_Count Mangers]" caption="__XL_Count Mangers" measure="1" displayFolder="" measureGroup="Mangers" count="0" hidden="1"/>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No measures defined]" caption="__No measures defined" measure="1" displayFolder="" count="0" hidden="1"/>
  </cacheHierarchies>
  <kpis count="0"/>
  <dimensions count="4">
    <dimension name="Mangers" uniqueName="[Mangers]" caption="Mangers"/>
    <dimension measure="1" name="Measures" uniqueName="[Measures]" caption="Measures"/>
    <dimension name="Orders" uniqueName="[Orders]" caption="Orders"/>
    <dimension name="Returns" uniqueName="[Returns]" caption="Returns"/>
  </dimensions>
  <measureGroups count="3">
    <measureGroup name="Mangers" caption="Mangers"/>
    <measureGroup name="Orders" caption="Orders"/>
    <measureGroup name="Returns" caption="Return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amed elsayed" refreshedDate="45874.731988425927" createdVersion="5" refreshedVersion="7" minRefreshableVersion="3" recordCount="0" supportSubquery="1" supportAdvancedDrill="1" xr:uid="{242C1914-06AC-421C-A7C1-324D36EFB7CC}">
  <cacheSource type="external" connectionId="4"/>
  <cacheFields count="6">
    <cacheField name="[Returns].[Returned].[Returned]" caption="Returned" numFmtId="0" hierarchy="27" level="1">
      <sharedItems count="1">
        <s v="Yes"/>
      </sharedItems>
    </cacheField>
    <cacheField name="[Mangers].[Region].[Region]" caption="Region" numFmtId="0" hierarchy="1" level="1">
      <sharedItems count="4">
        <s v="Central"/>
        <s v="East"/>
        <s v="South"/>
        <s v="West"/>
      </sharedItems>
    </cacheField>
    <cacheField name="[Mangers].[Person].[Person]" caption="Person" numFmtId="0" level="1">
      <sharedItems containsNonDate="0" count="4">
        <s v="Kelly Williams"/>
        <s v="Chuck Magee"/>
        <s v="Cassandra Brandow"/>
        <s v="Anna Andreadi"/>
      </sharedItems>
    </cacheField>
    <cacheField name="[Measures].[Sum of Sales]" caption="Sum of Sales" numFmtId="0" hierarchy="31" level="32767"/>
    <cacheField name="[Measures].[Sum of Quantity]" caption="Sum of Quantity" numFmtId="0" hierarchy="32" level="32767"/>
    <cacheField name="[Orders].[Year].[Year]" caption="Year" numFmtId="0" hierarchy="8" level="1">
      <sharedItems containsSemiMixedTypes="0" containsNonDate="0" containsString="0"/>
    </cacheField>
  </cacheFields>
  <cacheHierarchies count="48">
    <cacheHierarchy uniqueName="[Mangers].[Person]" caption="Person" attribute="1" defaultMemberUniqueName="[Mangers].[Person].[All]" allUniqueName="[Mangers].[Person].[All]" dimensionUniqueName="[Mangers]" displayFolder="" count="2" memberValueDatatype="130" unbalanced="0">
      <fieldsUsage count="2">
        <fieldUsage x="-1"/>
        <fieldUsage x="2"/>
      </fieldsUsage>
    </cacheHierarchy>
    <cacheHierarchy uniqueName="[Mangers].[Region]" caption="Region" attribute="1" defaultMemberUniqueName="[Mangers].[Region].[All]" allUniqueName="[Mangers].[Region].[All]" dimensionUniqueName="[Mangers]" displayFolder="" count="2" memberValueDatatype="130" unbalanced="0">
      <fieldsUsage count="2">
        <fieldUsage x="-1"/>
        <fieldUsage x="1"/>
      </fieldsUsage>
    </cacheHierarchy>
    <cacheHierarchy uniqueName="[Orders].[Row ID]" caption="Row ID" attribute="1" defaultMemberUniqueName="[Orders].[Row ID].[All]" allUniqueName="[Orders].[Row ID].[All]" dimensionUniqueName="[Orders]" displayFolder="" count="0" memberValueDatatype="2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Order Delivery (Days)]" caption="Order Delivery (Days)" attribute="1" defaultMemberUniqueName="[Orders].[Order Delivery (Days)].[All]" allUniqueName="[Orders].[Order Delivery (Days)].[All]" dimensionUniqueName="[Orders]" displayFolder="" count="0" memberValueDatatype="20" unbalanced="0"/>
    <cacheHierarchy uniqueName="[Orders].[Order Month/Year]" caption="Order Month/Year" attribute="1" time="1" defaultMemberUniqueName="[Orders].[Order Month/Year].[All]" allUniqueName="[Orders].[Order Month/Year].[All]" dimensionUniqueName="[Orders]" displayFolder="" count="0" memberValueDatatype="7" unbalanced="0"/>
    <cacheHierarchy uniqueName="[Orders].[Year]" caption="Year" attribute="1" defaultMemberUniqueName="[Orders].[Year].[All]" allUniqueName="[Orders].[Year].[All]" dimensionUniqueName="[Orders]" displayFolder="" count="2" memberValueDatatype="130" unbalanced="0">
      <fieldsUsage count="2">
        <fieldUsage x="-1"/>
        <fieldUsage x="5"/>
      </fieldsUsage>
    </cacheHierarchy>
    <cacheHierarchy uniqueName="[Orders].[Ship Mode]" caption="Ship Mode" attribute="1" defaultMemberUniqueName="[Orders].[Ship Mode].[All]" allUniqueName="[Orders].[Ship Mode].[All]" dimensionUniqueName="[Orders]" displayFolder="" count="0" memberValueDatatype="130" unbalanced="0"/>
    <cacheHierarchy uniqueName="[Orders].[Customer ID]" caption="Customer ID" attribute="1" defaultMemberUniqueName="[Orders].[Customer ID].[All]" allUniqueName="[Orders].[Customer ID].[All]" dimensionUniqueName="[Orders]" displayFolder="" count="0" memberValueDatatype="13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egment]" caption="Segment" attribute="1" defaultMemberUniqueName="[Orders].[Segment].[All]" allUniqueName="[Orders].[Segment].[All]" dimensionUniqueName="[Orders]" displayFolder="" count="0" memberValueDatatype="130" unbalanced="0"/>
    <cacheHierarchy uniqueName="[Orders].[Country]" caption="Country" attribute="1" defaultMemberUniqueName="[Orders].[Country].[All]" allUniqueName="[Orders].[Country].[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State]" caption="State" attribute="1" defaultMemberUniqueName="[Orders].[State].[All]" allUniqueName="[Orders].[State].[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Category]" caption="Category" attribute="1" defaultMemberUniqueName="[Orders].[Category].[All]" allUniqueName="[Orders].[Category].[All]" dimensionUniqueName="[Orders]" displayFolder="" count="0" memberValueDatatype="130" unbalanced="0"/>
    <cacheHierarchy uniqueName="[Orders].[Sub-Category]" caption="Sub-Category" attribute="1" defaultMemberUniqueName="[Orders].[Sub-Category].[All]" allUniqueName="[Orders].[Sub-Category].[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Sales]" caption="Sales" attribute="1" defaultMemberUniqueName="[Orders].[Sales].[All]" allUniqueName="[Orders].[Sales].[All]" dimensionUniqueName="[Orders]" displayFolder="" count="0" memberValueDatatype="5" unbalanced="0"/>
    <cacheHierarchy uniqueName="[Orders].[Quantity]" caption="Quantity" attribute="1" defaultMemberUniqueName="[Orders].[Quantity].[All]" allUniqueName="[Orders].[Quantity].[All]" dimensionUniqueName="[Orders]" displayFolder="" count="0" memberValueDatatype="20" unbalanced="0"/>
    <cacheHierarchy uniqueName="[Orders].[Discount]" caption="Discount" attribute="1" defaultMemberUniqueName="[Orders].[Discount].[All]" allUniqueName="[Orders].[Discount].[All]" dimensionUniqueName="[Orders]" displayFolder="" count="0" memberValueDatatype="5" unbalanced="0"/>
    <cacheHierarchy uniqueName="[Orders].[Profit]" caption="Profit" attribute="1" defaultMemberUniqueName="[Orders].[Profit].[All]" allUniqueName="[Orders].[Profit].[All]" dimensionUniqueName="[Orders]" displayFolder="" count="0" memberValueDatatype="5" unbalanced="0"/>
    <cacheHierarchy uniqueName="[Orders].[Returned]" caption="Returned" attribute="1" defaultMemberUniqueName="[Orders].[Returned].[All]" allUniqueName="[Orders].[Returned].[All]" dimensionUniqueName="[Orders]" displayFolder="" count="0" memberValueDatatype="130" unbalanced="0"/>
    <cacheHierarchy uniqueName="[Returns].[Returned]" caption="Returned" attribute="1" defaultMemberUniqueName="[Returns].[Returned].[All]" allUniqueName="[Returns].[Returned].[All]" dimensionUniqueName="[Returns]" displayFolder="" count="2" memberValueDatatype="130" unbalanced="0">
      <fieldsUsage count="2">
        <fieldUsage x="-1"/>
        <fieldUsage x="0"/>
      </fieldsUsage>
    </cacheHierarchy>
    <cacheHierarchy uniqueName="[Returns].[Order ID]" caption="Order ID" attribute="1" defaultMemberUniqueName="[Returns].[Order ID].[All]" allUniqueName="[Returns].[Order ID].[All]" dimensionUniqueName="[Returns]" displayFolder="" count="0" memberValueDatatype="130" unbalanced="0"/>
    <cacheHierarchy uniqueName="[Measures].[Count of Ship Mode]" caption="Count of Ship Mode" measure="1" displayFolder="" measureGroup="Orders" count="0">
      <extLst>
        <ext xmlns:x15="http://schemas.microsoft.com/office/spreadsheetml/2010/11/main" uri="{B97F6D7D-B522-45F9-BDA1-12C45D357490}">
          <x15:cacheHierarchy aggregatedColumn="9"/>
        </ext>
      </extLst>
    </cacheHierarchy>
    <cacheHierarchy uniqueName="[Measures].[Count of Returned]" caption="Count of Returned" measure="1" displayFolder="" measureGroup="Returns" count="0">
      <extLst>
        <ext xmlns:x15="http://schemas.microsoft.com/office/spreadsheetml/2010/11/main" uri="{B97F6D7D-B522-45F9-BDA1-12C45D357490}">
          <x15:cacheHierarchy aggregatedColumn="27"/>
        </ext>
      </extLst>
    </cacheHierarchy>
    <cacheHierarchy uniqueName="[Measures].[Sum of Sales]" caption="Sum of Sales" measure="1" displayFolder="" measureGroup="Orders" count="0" oneField="1">
      <fieldsUsage count="1">
        <fieldUsage x="3"/>
      </fieldsUsage>
      <extLst>
        <ext xmlns:x15="http://schemas.microsoft.com/office/spreadsheetml/2010/11/main" uri="{B97F6D7D-B522-45F9-BDA1-12C45D357490}">
          <x15:cacheHierarchy aggregatedColumn="22"/>
        </ext>
      </extLst>
    </cacheHierarchy>
    <cacheHierarchy uniqueName="[Measures].[Sum of Quantity]" caption="Sum of Quantity" measure="1" displayFolder="" measureGroup="Orders" count="0" oneField="1">
      <fieldsUsage count="1">
        <fieldUsage x="4"/>
      </fieldsUsage>
      <extLst>
        <ext xmlns:x15="http://schemas.microsoft.com/office/spreadsheetml/2010/11/main" uri="{B97F6D7D-B522-45F9-BDA1-12C45D357490}">
          <x15:cacheHierarchy aggregatedColumn="23"/>
        </ext>
      </extLst>
    </cacheHierarchy>
    <cacheHierarchy uniqueName="[Measures].[Count of Customer ID]" caption="Count of Customer ID" measure="1" displayFolder="" measureGroup="Orders" count="0">
      <extLst>
        <ext xmlns:x15="http://schemas.microsoft.com/office/spreadsheetml/2010/11/main" uri="{B97F6D7D-B522-45F9-BDA1-12C45D357490}">
          <x15:cacheHierarchy aggregatedColumn="10"/>
        </ext>
      </extLst>
    </cacheHierarchy>
    <cacheHierarchy uniqueName="[Measures].[Distinct Count of Customer ID]" caption="Distinct Count of Customer ID" measure="1" displayFolder="" measureGroup="Orders" count="0">
      <extLst>
        <ext xmlns:x15="http://schemas.microsoft.com/office/spreadsheetml/2010/11/main" uri="{B97F6D7D-B522-45F9-BDA1-12C45D357490}">
          <x15:cacheHierarchy aggregatedColumn="10"/>
        </ext>
      </extLst>
    </cacheHierarchy>
    <cacheHierarchy uniqueName="[Measures].[Count of Returned 2]" caption="Count of Returned 2" measure="1" displayFolder="" measureGroup="Orders" count="0">
      <extLst>
        <ext xmlns:x15="http://schemas.microsoft.com/office/spreadsheetml/2010/11/main" uri="{B97F6D7D-B522-45F9-BDA1-12C45D357490}">
          <x15:cacheHierarchy aggregatedColumn="26"/>
        </ext>
      </extLst>
    </cacheHierarchy>
    <cacheHierarchy uniqueName="[Measures].[Total Sales]" caption="Total Sales" measure="1" displayFolder="" measureGroup="Orders" count="0"/>
    <cacheHierarchy uniqueName="[Measures].[Total Profit]" caption="Total Profit" measure="1" displayFolder="" measureGroup="Orders" count="0"/>
    <cacheHierarchy uniqueName="[Measures].[Total Orders]" caption="Total Orders" measure="1" displayFolder="" measureGroup="Orders" count="0"/>
    <cacheHierarchy uniqueName="[Measures].[Total Units Sold]" caption="Total Units Sold" measure="1" displayFolder="" measureGroup="Orders" count="0"/>
    <cacheHierarchy uniqueName="[Measures].[Average Sales Per Order]" caption="Average Sales Per Order" measure="1" displayFolder="" measureGroup="Orders" count="0"/>
    <cacheHierarchy uniqueName="[Measures].[Return  Rate (%)]" caption="Return  Rate (%)" measure="1" displayFolder="" measureGroup="Orders" count="0"/>
    <cacheHierarchy uniqueName="[Measures].[Returned Orders Count]" caption="Returned Orders Count" measure="1" displayFolder="" measureGroup="Orders" count="0"/>
    <cacheHierarchy uniqueName="[Measures].[Total Discount Amount]" caption="Total Discount Amount" measure="1" displayFolder="" measureGroup="Orders" count="0"/>
    <cacheHierarchy uniqueName="[Measures].[__XL_Count Mangers]" caption="__XL_Count Mangers" measure="1" displayFolder="" measureGroup="Mangers" count="0" hidden="1"/>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No measures defined]" caption="__No measures defined" measure="1" displayFolder="" count="0" hidden="1"/>
  </cacheHierarchies>
  <kpis count="0"/>
  <dimensions count="4">
    <dimension name="Mangers" uniqueName="[Mangers]" caption="Mangers"/>
    <dimension measure="1" name="Measures" uniqueName="[Measures]" caption="Measures"/>
    <dimension name="Orders" uniqueName="[Orders]" caption="Orders"/>
    <dimension name="Returns" uniqueName="[Returns]" caption="Returns"/>
  </dimensions>
  <measureGroups count="3">
    <measureGroup name="Mangers" caption="Mangers"/>
    <measureGroup name="Orders" caption="Orders"/>
    <measureGroup name="Returns" caption="Return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amed elsayed" refreshedDate="45874.731988888889" createdVersion="5" refreshedVersion="7" minRefreshableVersion="3" recordCount="0" supportSubquery="1" supportAdvancedDrill="1" xr:uid="{B3FD3366-B10D-4DA5-A7EF-046573D4378B}">
  <cacheSource type="external" connectionId="4"/>
  <cacheFields count="3">
    <cacheField name="[Mangers].[Person].[Person]" caption="Person" numFmtId="0" level="1">
      <sharedItems count="4">
        <s v="Anna Andreadi"/>
        <s v="Cassandra Brandow"/>
        <s v="Chuck Magee"/>
        <s v="Kelly Williams"/>
      </sharedItems>
    </cacheField>
    <cacheField name="[Measures].[Count of Returned 2]" caption="Count of Returned 2" numFmtId="0" hierarchy="35" level="32767"/>
    <cacheField name="[Orders].[Year].[Year]" caption="Year" numFmtId="0" hierarchy="8" level="1">
      <sharedItems containsSemiMixedTypes="0" containsNonDate="0" containsString="0"/>
    </cacheField>
  </cacheFields>
  <cacheHierarchies count="48">
    <cacheHierarchy uniqueName="[Mangers].[Person]" caption="Person" attribute="1" defaultMemberUniqueName="[Mangers].[Person].[All]" allUniqueName="[Mangers].[Person].[All]" dimensionUniqueName="[Mangers]" displayFolder="" count="2" memberValueDatatype="130" unbalanced="0">
      <fieldsUsage count="2">
        <fieldUsage x="-1"/>
        <fieldUsage x="0"/>
      </fieldsUsage>
    </cacheHierarchy>
    <cacheHierarchy uniqueName="[Mangers].[Region]" caption="Region" attribute="1" defaultMemberUniqueName="[Mangers].[Region].[All]" allUniqueName="[Mangers].[Region].[All]" dimensionUniqueName="[Mangers]" displayFolder="" count="0" memberValueDatatype="130" unbalanced="0"/>
    <cacheHierarchy uniqueName="[Orders].[Row ID]" caption="Row ID" attribute="1" defaultMemberUniqueName="[Orders].[Row ID].[All]" allUniqueName="[Orders].[Row ID].[All]" dimensionUniqueName="[Orders]" displayFolder="" count="0" memberValueDatatype="2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Order Delivery (Days)]" caption="Order Delivery (Days)" attribute="1" defaultMemberUniqueName="[Orders].[Order Delivery (Days)].[All]" allUniqueName="[Orders].[Order Delivery (Days)].[All]" dimensionUniqueName="[Orders]" displayFolder="" count="0" memberValueDatatype="20" unbalanced="0"/>
    <cacheHierarchy uniqueName="[Orders].[Order Month/Year]" caption="Order Month/Year" attribute="1" time="1" defaultMemberUniqueName="[Orders].[Order Month/Year].[All]" allUniqueName="[Orders].[Order Month/Year].[All]" dimensionUniqueName="[Orders]" displayFolder="" count="0" memberValueDatatype="7" unbalanced="0"/>
    <cacheHierarchy uniqueName="[Orders].[Year]" caption="Year" attribute="1" defaultMemberUniqueName="[Orders].[Year].[All]" allUniqueName="[Orders].[Year].[All]" dimensionUniqueName="[Orders]" displayFolder="" count="2" memberValueDatatype="130" unbalanced="0">
      <fieldsUsage count="2">
        <fieldUsage x="-1"/>
        <fieldUsage x="2"/>
      </fieldsUsage>
    </cacheHierarchy>
    <cacheHierarchy uniqueName="[Orders].[Ship Mode]" caption="Ship Mode" attribute="1" defaultMemberUniqueName="[Orders].[Ship Mode].[All]" allUniqueName="[Orders].[Ship Mode].[All]" dimensionUniqueName="[Orders]" displayFolder="" count="0" memberValueDatatype="130" unbalanced="0"/>
    <cacheHierarchy uniqueName="[Orders].[Customer ID]" caption="Customer ID" attribute="1" defaultMemberUniqueName="[Orders].[Customer ID].[All]" allUniqueName="[Orders].[Customer ID].[All]" dimensionUniqueName="[Orders]" displayFolder="" count="0" memberValueDatatype="13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egment]" caption="Segment" attribute="1" defaultMemberUniqueName="[Orders].[Segment].[All]" allUniqueName="[Orders].[Segment].[All]" dimensionUniqueName="[Orders]" displayFolder="" count="0" memberValueDatatype="130" unbalanced="0"/>
    <cacheHierarchy uniqueName="[Orders].[Country]" caption="Country" attribute="1" defaultMemberUniqueName="[Orders].[Country].[All]" allUniqueName="[Orders].[Country].[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State]" caption="State" attribute="1" defaultMemberUniqueName="[Orders].[State].[All]" allUniqueName="[Orders].[State].[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Category]" caption="Category" attribute="1" defaultMemberUniqueName="[Orders].[Category].[All]" allUniqueName="[Orders].[Category].[All]" dimensionUniqueName="[Orders]" displayFolder="" count="2" memberValueDatatype="130" unbalanced="0"/>
    <cacheHierarchy uniqueName="[Orders].[Sub-Category]" caption="Sub-Category" attribute="1" defaultMemberUniqueName="[Orders].[Sub-Category].[All]" allUniqueName="[Orders].[Sub-Category].[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Sales]" caption="Sales" attribute="1" defaultMemberUniqueName="[Orders].[Sales].[All]" allUniqueName="[Orders].[Sales].[All]" dimensionUniqueName="[Orders]" displayFolder="" count="0" memberValueDatatype="5" unbalanced="0"/>
    <cacheHierarchy uniqueName="[Orders].[Quantity]" caption="Quantity" attribute="1" defaultMemberUniqueName="[Orders].[Quantity].[All]" allUniqueName="[Orders].[Quantity].[All]" dimensionUniqueName="[Orders]" displayFolder="" count="0" memberValueDatatype="20" unbalanced="0"/>
    <cacheHierarchy uniqueName="[Orders].[Discount]" caption="Discount" attribute="1" defaultMemberUniqueName="[Orders].[Discount].[All]" allUniqueName="[Orders].[Discount].[All]" dimensionUniqueName="[Orders]" displayFolder="" count="0" memberValueDatatype="5" unbalanced="0"/>
    <cacheHierarchy uniqueName="[Orders].[Profit]" caption="Profit" attribute="1" defaultMemberUniqueName="[Orders].[Profit].[All]" allUniqueName="[Orders].[Profit].[All]" dimensionUniqueName="[Orders]" displayFolder="" count="0" memberValueDatatype="5" unbalanced="0"/>
    <cacheHierarchy uniqueName="[Orders].[Returned]" caption="Returned" attribute="1" defaultMemberUniqueName="[Orders].[Returned].[All]" allUniqueName="[Orders].[Returned].[All]" dimensionUniqueName="[Orders]" displayFolder="" count="0" memberValueDatatype="130" unbalanced="0"/>
    <cacheHierarchy uniqueName="[Returns].[Returned]" caption="Returned" attribute="1" defaultMemberUniqueName="[Returns].[Returned].[All]" allUniqueName="[Returns].[Returned].[All]" dimensionUniqueName="[Returns]" displayFolder="" count="0" memberValueDatatype="130" unbalanced="0"/>
    <cacheHierarchy uniqueName="[Returns].[Order ID]" caption="Order ID" attribute="1" defaultMemberUniqueName="[Returns].[Order ID].[All]" allUniqueName="[Returns].[Order ID].[All]" dimensionUniqueName="[Returns]" displayFolder="" count="0" memberValueDatatype="130" unbalanced="0"/>
    <cacheHierarchy uniqueName="[Measures].[Count of Ship Mode]" caption="Count of Ship Mode" measure="1" displayFolder="" measureGroup="Orders" count="0">
      <extLst>
        <ext xmlns:x15="http://schemas.microsoft.com/office/spreadsheetml/2010/11/main" uri="{B97F6D7D-B522-45F9-BDA1-12C45D357490}">
          <x15:cacheHierarchy aggregatedColumn="9"/>
        </ext>
      </extLst>
    </cacheHierarchy>
    <cacheHierarchy uniqueName="[Measures].[Count of Returned]" caption="Count of Returned" measure="1" displayFolder="" measureGroup="Returns" count="0">
      <extLst>
        <ext xmlns:x15="http://schemas.microsoft.com/office/spreadsheetml/2010/11/main" uri="{B97F6D7D-B522-45F9-BDA1-12C45D357490}">
          <x15:cacheHierarchy aggregatedColumn="27"/>
        </ext>
      </extLst>
    </cacheHierarchy>
    <cacheHierarchy uniqueName="[Measures].[Sum of Sales]" caption="Sum of Sales" measure="1" displayFolder="" measureGroup="Orders" count="0">
      <extLst>
        <ext xmlns:x15="http://schemas.microsoft.com/office/spreadsheetml/2010/11/main" uri="{B97F6D7D-B522-45F9-BDA1-12C45D357490}">
          <x15:cacheHierarchy aggregatedColumn="22"/>
        </ext>
      </extLst>
    </cacheHierarchy>
    <cacheHierarchy uniqueName="[Measures].[Sum of Quantity]" caption="Sum of Quantity" measure="1" displayFolder="" measureGroup="Orders" count="0">
      <extLst>
        <ext xmlns:x15="http://schemas.microsoft.com/office/spreadsheetml/2010/11/main" uri="{B97F6D7D-B522-45F9-BDA1-12C45D357490}">
          <x15:cacheHierarchy aggregatedColumn="23"/>
        </ext>
      </extLst>
    </cacheHierarchy>
    <cacheHierarchy uniqueName="[Measures].[Count of Customer ID]" caption="Count of Customer ID" measure="1" displayFolder="" measureGroup="Orders" count="0">
      <extLst>
        <ext xmlns:x15="http://schemas.microsoft.com/office/spreadsheetml/2010/11/main" uri="{B97F6D7D-B522-45F9-BDA1-12C45D357490}">
          <x15:cacheHierarchy aggregatedColumn="10"/>
        </ext>
      </extLst>
    </cacheHierarchy>
    <cacheHierarchy uniqueName="[Measures].[Distinct Count of Customer ID]" caption="Distinct Count of Customer ID" measure="1" displayFolder="" measureGroup="Orders" count="0">
      <extLst>
        <ext xmlns:x15="http://schemas.microsoft.com/office/spreadsheetml/2010/11/main" uri="{B97F6D7D-B522-45F9-BDA1-12C45D357490}">
          <x15:cacheHierarchy aggregatedColumn="10"/>
        </ext>
      </extLst>
    </cacheHierarchy>
    <cacheHierarchy uniqueName="[Measures].[Count of Returned 2]" caption="Count of Returned 2" measure="1" displayFolder="" measureGroup="Orders" count="0" oneField="1">
      <fieldsUsage count="1">
        <fieldUsage x="1"/>
      </fieldsUsage>
      <extLst>
        <ext xmlns:x15="http://schemas.microsoft.com/office/spreadsheetml/2010/11/main" uri="{B97F6D7D-B522-45F9-BDA1-12C45D357490}">
          <x15:cacheHierarchy aggregatedColumn="26"/>
        </ext>
      </extLst>
    </cacheHierarchy>
    <cacheHierarchy uniqueName="[Measures].[Total Sales]" caption="Total Sales" measure="1" displayFolder="" measureGroup="Orders" count="0"/>
    <cacheHierarchy uniqueName="[Measures].[Total Profit]" caption="Total Profit" measure="1" displayFolder="" measureGroup="Orders" count="0"/>
    <cacheHierarchy uniqueName="[Measures].[Total Orders]" caption="Total Orders" measure="1" displayFolder="" measureGroup="Orders" count="0"/>
    <cacheHierarchy uniqueName="[Measures].[Total Units Sold]" caption="Total Units Sold" measure="1" displayFolder="" measureGroup="Orders" count="0"/>
    <cacheHierarchy uniqueName="[Measures].[Average Sales Per Order]" caption="Average Sales Per Order" measure="1" displayFolder="" measureGroup="Orders" count="0"/>
    <cacheHierarchy uniqueName="[Measures].[Return  Rate (%)]" caption="Return  Rate (%)" measure="1" displayFolder="" measureGroup="Orders" count="0"/>
    <cacheHierarchy uniqueName="[Measures].[Returned Orders Count]" caption="Returned Orders Count" measure="1" displayFolder="" measureGroup="Orders" count="0"/>
    <cacheHierarchy uniqueName="[Measures].[Total Discount Amount]" caption="Total Discount Amount" measure="1" displayFolder="" measureGroup="Orders" count="0"/>
    <cacheHierarchy uniqueName="[Measures].[__XL_Count Mangers]" caption="__XL_Count Mangers" measure="1" displayFolder="" measureGroup="Mangers" count="0" hidden="1"/>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No measures defined]" caption="__No measures defined" measure="1" displayFolder="" count="0" hidden="1"/>
  </cacheHierarchies>
  <kpis count="0"/>
  <dimensions count="4">
    <dimension name="Mangers" uniqueName="[Mangers]" caption="Mangers"/>
    <dimension measure="1" name="Measures" uniqueName="[Measures]" caption="Measures"/>
    <dimension name="Orders" uniqueName="[Orders]" caption="Orders"/>
    <dimension name="Returns" uniqueName="[Returns]" caption="Returns"/>
  </dimensions>
  <measureGroups count="3">
    <measureGroup name="Mangers" caption="Mangers"/>
    <measureGroup name="Orders" caption="Orders"/>
    <measureGroup name="Returns" caption="Return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amed elsayed" refreshedDate="45874.731989467589" createdVersion="5" refreshedVersion="7" minRefreshableVersion="3" recordCount="0" supportSubquery="1" supportAdvancedDrill="1" xr:uid="{71204427-B2FF-4FE1-A4F4-CC2B2121D5B4}">
  <cacheSource type="external" connectionId="4"/>
  <cacheFields count="4">
    <cacheField name="[Orders].[Product Name].[Product Name]" caption="Product Name" numFmtId="0" hierarchy="21" level="1">
      <sharedItems count="5">
        <s v="Logitech Desktop MK120 Mouse and keyboard Combo"/>
        <s v="Memorex Micro Travel Drive 16 GB"/>
        <s v="Memorex Mini Travel Drive 16 GB USB 2.0 Flash Drive"/>
        <s v="Motorola HK250 Universal Bluetooth Headset"/>
        <s v="Nortel Networks T7316 E Nt8 B27"/>
      </sharedItems>
    </cacheField>
    <cacheField name="[Measures].[Sum of Quantity]" caption="Sum of Quantity" numFmtId="0" hierarchy="32" level="32767"/>
    <cacheField name="[Orders].[Category].[Category]" caption="Category" numFmtId="0" hierarchy="19" level="1">
      <sharedItems containsSemiMixedTypes="0" containsNonDate="0" containsString="0"/>
    </cacheField>
    <cacheField name="[Orders].[Year].[Year]" caption="Year" numFmtId="0" hierarchy="8" level="1">
      <sharedItems containsSemiMixedTypes="0" containsNonDate="0" containsString="0"/>
    </cacheField>
  </cacheFields>
  <cacheHierarchies count="48">
    <cacheHierarchy uniqueName="[Mangers].[Person]" caption="Person" attribute="1" defaultMemberUniqueName="[Mangers].[Person].[All]" allUniqueName="[Mangers].[Person].[All]" dimensionUniqueName="[Mangers]" displayFolder="" count="0" memberValueDatatype="130" unbalanced="0"/>
    <cacheHierarchy uniqueName="[Mangers].[Region]" caption="Region" attribute="1" defaultMemberUniqueName="[Mangers].[Region].[All]" allUniqueName="[Mangers].[Region].[All]" dimensionUniqueName="[Mangers]" displayFolder="" count="0" memberValueDatatype="130" unbalanced="0"/>
    <cacheHierarchy uniqueName="[Orders].[Row ID]" caption="Row ID" attribute="1" defaultMemberUniqueName="[Orders].[Row ID].[All]" allUniqueName="[Orders].[Row ID].[All]" dimensionUniqueName="[Orders]" displayFolder="" count="0" memberValueDatatype="2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Order Delivery (Days)]" caption="Order Delivery (Days)" attribute="1" defaultMemberUniqueName="[Orders].[Order Delivery (Days)].[All]" allUniqueName="[Orders].[Order Delivery (Days)].[All]" dimensionUniqueName="[Orders]" displayFolder="" count="0" memberValueDatatype="20" unbalanced="0"/>
    <cacheHierarchy uniqueName="[Orders].[Order Month/Year]" caption="Order Month/Year" attribute="1" time="1" defaultMemberUniqueName="[Orders].[Order Month/Year].[All]" allUniqueName="[Orders].[Order Month/Year].[All]" dimensionUniqueName="[Orders]" displayFolder="" count="0" memberValueDatatype="7" unbalanced="0"/>
    <cacheHierarchy uniqueName="[Orders].[Year]" caption="Year" attribute="1" defaultMemberUniqueName="[Orders].[Year].[All]" allUniqueName="[Orders].[Year].[All]" dimensionUniqueName="[Orders]" displayFolder="" count="2" memberValueDatatype="130" unbalanced="0">
      <fieldsUsage count="2">
        <fieldUsage x="-1"/>
        <fieldUsage x="3"/>
      </fieldsUsage>
    </cacheHierarchy>
    <cacheHierarchy uniqueName="[Orders].[Ship Mode]" caption="Ship Mode" attribute="1" defaultMemberUniqueName="[Orders].[Ship Mode].[All]" allUniqueName="[Orders].[Ship Mode].[All]" dimensionUniqueName="[Orders]" displayFolder="" count="0" memberValueDatatype="130" unbalanced="0"/>
    <cacheHierarchy uniqueName="[Orders].[Customer ID]" caption="Customer ID" attribute="1" defaultMemberUniqueName="[Orders].[Customer ID].[All]" allUniqueName="[Orders].[Customer ID].[All]" dimensionUniqueName="[Orders]" displayFolder="" count="0" memberValueDatatype="13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egment]" caption="Segment" attribute="1" defaultMemberUniqueName="[Orders].[Segment].[All]" allUniqueName="[Orders].[Segment].[All]" dimensionUniqueName="[Orders]" displayFolder="" count="0" memberValueDatatype="130" unbalanced="0"/>
    <cacheHierarchy uniqueName="[Orders].[Country]" caption="Country" attribute="1" defaultMemberUniqueName="[Orders].[Country].[All]" allUniqueName="[Orders].[Country].[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State]" caption="State" attribute="1" defaultMemberUniqueName="[Orders].[State].[All]" allUniqueName="[Orders].[State].[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Category]" caption="Category" attribute="1" defaultMemberUniqueName="[Orders].[Category].[All]" allUniqueName="[Orders].[Category].[All]" dimensionUniqueName="[Orders]" displayFolder="" count="2" memberValueDatatype="130" unbalanced="0">
      <fieldsUsage count="2">
        <fieldUsage x="-1"/>
        <fieldUsage x="2"/>
      </fieldsUsage>
    </cacheHierarchy>
    <cacheHierarchy uniqueName="[Orders].[Sub-Category]" caption="Sub-Category" attribute="1" defaultMemberUniqueName="[Orders].[Sub-Category].[All]" allUniqueName="[Orders].[Sub-Category].[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2" memberValueDatatype="130" unbalanced="0">
      <fieldsUsage count="2">
        <fieldUsage x="-1"/>
        <fieldUsage x="0"/>
      </fieldsUsage>
    </cacheHierarchy>
    <cacheHierarchy uniqueName="[Orders].[Sales]" caption="Sales" attribute="1" defaultMemberUniqueName="[Orders].[Sales].[All]" allUniqueName="[Orders].[Sales].[All]" dimensionUniqueName="[Orders]" displayFolder="" count="0" memberValueDatatype="5" unbalanced="0"/>
    <cacheHierarchy uniqueName="[Orders].[Quantity]" caption="Quantity" attribute="1" defaultMemberUniqueName="[Orders].[Quantity].[All]" allUniqueName="[Orders].[Quantity].[All]" dimensionUniqueName="[Orders]" displayFolder="" count="0" memberValueDatatype="20" unbalanced="0"/>
    <cacheHierarchy uniqueName="[Orders].[Discount]" caption="Discount" attribute="1" defaultMemberUniqueName="[Orders].[Discount].[All]" allUniqueName="[Orders].[Discount].[All]" dimensionUniqueName="[Orders]" displayFolder="" count="0" memberValueDatatype="5" unbalanced="0"/>
    <cacheHierarchy uniqueName="[Orders].[Profit]" caption="Profit" attribute="1" defaultMemberUniqueName="[Orders].[Profit].[All]" allUniqueName="[Orders].[Profit].[All]" dimensionUniqueName="[Orders]" displayFolder="" count="0" memberValueDatatype="5" unbalanced="0"/>
    <cacheHierarchy uniqueName="[Orders].[Returned]" caption="Returned" attribute="1" defaultMemberUniqueName="[Orders].[Returned].[All]" allUniqueName="[Orders].[Returned].[All]" dimensionUniqueName="[Orders]" displayFolder="" count="0" memberValueDatatype="130" unbalanced="0"/>
    <cacheHierarchy uniqueName="[Returns].[Returned]" caption="Returned" attribute="1" defaultMemberUniqueName="[Returns].[Returned].[All]" allUniqueName="[Returns].[Returned].[All]" dimensionUniqueName="[Returns]" displayFolder="" count="0" memberValueDatatype="130" unbalanced="0"/>
    <cacheHierarchy uniqueName="[Returns].[Order ID]" caption="Order ID" attribute="1" defaultMemberUniqueName="[Returns].[Order ID].[All]" allUniqueName="[Returns].[Order ID].[All]" dimensionUniqueName="[Returns]" displayFolder="" count="0" memberValueDatatype="130" unbalanced="0"/>
    <cacheHierarchy uniqueName="[Measures].[Count of Ship Mode]" caption="Count of Ship Mode" measure="1" displayFolder="" measureGroup="Orders" count="0">
      <extLst>
        <ext xmlns:x15="http://schemas.microsoft.com/office/spreadsheetml/2010/11/main" uri="{B97F6D7D-B522-45F9-BDA1-12C45D357490}">
          <x15:cacheHierarchy aggregatedColumn="9"/>
        </ext>
      </extLst>
    </cacheHierarchy>
    <cacheHierarchy uniqueName="[Measures].[Count of Returned]" caption="Count of Returned" measure="1" displayFolder="" measureGroup="Returns" count="0">
      <extLst>
        <ext xmlns:x15="http://schemas.microsoft.com/office/spreadsheetml/2010/11/main" uri="{B97F6D7D-B522-45F9-BDA1-12C45D357490}">
          <x15:cacheHierarchy aggregatedColumn="27"/>
        </ext>
      </extLst>
    </cacheHierarchy>
    <cacheHierarchy uniqueName="[Measures].[Sum of Sales]" caption="Sum of Sales" measure="1" displayFolder="" measureGroup="Orders" count="0">
      <extLst>
        <ext xmlns:x15="http://schemas.microsoft.com/office/spreadsheetml/2010/11/main" uri="{B97F6D7D-B522-45F9-BDA1-12C45D357490}">
          <x15:cacheHierarchy aggregatedColumn="22"/>
        </ext>
      </extLst>
    </cacheHierarchy>
    <cacheHierarchy uniqueName="[Measures].[Sum of Quantity]" caption="Sum of Quantity" measure="1" displayFolder="" measureGroup="Orders" count="0" oneField="1">
      <fieldsUsage count="1">
        <fieldUsage x="1"/>
      </fieldsUsage>
      <extLst>
        <ext xmlns:x15="http://schemas.microsoft.com/office/spreadsheetml/2010/11/main" uri="{B97F6D7D-B522-45F9-BDA1-12C45D357490}">
          <x15:cacheHierarchy aggregatedColumn="23"/>
        </ext>
      </extLst>
    </cacheHierarchy>
    <cacheHierarchy uniqueName="[Measures].[Count of Customer ID]" caption="Count of Customer ID" measure="1" displayFolder="" measureGroup="Orders" count="0">
      <extLst>
        <ext xmlns:x15="http://schemas.microsoft.com/office/spreadsheetml/2010/11/main" uri="{B97F6D7D-B522-45F9-BDA1-12C45D357490}">
          <x15:cacheHierarchy aggregatedColumn="10"/>
        </ext>
      </extLst>
    </cacheHierarchy>
    <cacheHierarchy uniqueName="[Measures].[Distinct Count of Customer ID]" caption="Distinct Count of Customer ID" measure="1" displayFolder="" measureGroup="Orders" count="0">
      <extLst>
        <ext xmlns:x15="http://schemas.microsoft.com/office/spreadsheetml/2010/11/main" uri="{B97F6D7D-B522-45F9-BDA1-12C45D357490}">
          <x15:cacheHierarchy aggregatedColumn="10"/>
        </ext>
      </extLst>
    </cacheHierarchy>
    <cacheHierarchy uniqueName="[Measures].[Count of Returned 2]" caption="Count of Returned 2" measure="1" displayFolder="" measureGroup="Orders" count="0">
      <extLst>
        <ext xmlns:x15="http://schemas.microsoft.com/office/spreadsheetml/2010/11/main" uri="{B97F6D7D-B522-45F9-BDA1-12C45D357490}">
          <x15:cacheHierarchy aggregatedColumn="26"/>
        </ext>
      </extLst>
    </cacheHierarchy>
    <cacheHierarchy uniqueName="[Measures].[Total Sales]" caption="Total Sales" measure="1" displayFolder="" measureGroup="Orders" count="0"/>
    <cacheHierarchy uniqueName="[Measures].[Total Profit]" caption="Total Profit" measure="1" displayFolder="" measureGroup="Orders" count="0"/>
    <cacheHierarchy uniqueName="[Measures].[Total Orders]" caption="Total Orders" measure="1" displayFolder="" measureGroup="Orders" count="0"/>
    <cacheHierarchy uniqueName="[Measures].[Total Units Sold]" caption="Total Units Sold" measure="1" displayFolder="" measureGroup="Orders" count="0"/>
    <cacheHierarchy uniqueName="[Measures].[Average Sales Per Order]" caption="Average Sales Per Order" measure="1" displayFolder="" measureGroup="Orders" count="0"/>
    <cacheHierarchy uniqueName="[Measures].[Return  Rate (%)]" caption="Return  Rate (%)" measure="1" displayFolder="" measureGroup="Orders" count="0"/>
    <cacheHierarchy uniqueName="[Measures].[Returned Orders Count]" caption="Returned Orders Count" measure="1" displayFolder="" measureGroup="Orders" count="0"/>
    <cacheHierarchy uniqueName="[Measures].[Total Discount Amount]" caption="Total Discount Amount" measure="1" displayFolder="" measureGroup="Orders" count="0"/>
    <cacheHierarchy uniqueName="[Measures].[__XL_Count Mangers]" caption="__XL_Count Mangers" measure="1" displayFolder="" measureGroup="Mangers" count="0" hidden="1"/>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No measures defined]" caption="__No measures defined" measure="1" displayFolder="" count="0" hidden="1"/>
  </cacheHierarchies>
  <kpis count="0"/>
  <dimensions count="4">
    <dimension name="Mangers" uniqueName="[Mangers]" caption="Mangers"/>
    <dimension measure="1" name="Measures" uniqueName="[Measures]" caption="Measures"/>
    <dimension name="Orders" uniqueName="[Orders]" caption="Orders"/>
    <dimension name="Returns" uniqueName="[Returns]" caption="Returns"/>
  </dimensions>
  <measureGroups count="3">
    <measureGroup name="Mangers" caption="Mangers"/>
    <measureGroup name="Orders" caption="Orders"/>
    <measureGroup name="Returns" caption="Return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amed elsayed" refreshedDate="45874.731990277774" createdVersion="5" refreshedVersion="7" minRefreshableVersion="3" recordCount="0" supportSubquery="1" supportAdvancedDrill="1" xr:uid="{84AD084D-2403-4608-95EC-C258932D34A1}">
  <cacheSource type="external" connectionId="4"/>
  <cacheFields count="3">
    <cacheField name="[Orders].[Product Name].[Product Name]" caption="Product Name" numFmtId="0" hierarchy="21" level="1">
      <sharedItems count="5">
        <s v="Canon imageCLASS 2200 Advanced Copier"/>
        <s v="GBC DocuBind TL300 Electric Binding System"/>
        <s v="Hewlett Packard LaserJet 3310 Copier"/>
        <s v="Martin Yale Chadless Opener Electric Letter Opener"/>
        <s v="Samsung Galaxy Mega 6.3"/>
      </sharedItems>
    </cacheField>
    <cacheField name="[Measures].[Sum of Sales]" caption="Sum of Sales" numFmtId="0" hierarchy="31" level="32767"/>
    <cacheField name="[Orders].[Year].[Year]" caption="Year" numFmtId="0" hierarchy="8" level="1">
      <sharedItems containsSemiMixedTypes="0" containsNonDate="0" containsString="0"/>
    </cacheField>
  </cacheFields>
  <cacheHierarchies count="48">
    <cacheHierarchy uniqueName="[Mangers].[Person]" caption="Person" attribute="1" defaultMemberUniqueName="[Mangers].[Person].[All]" allUniqueName="[Mangers].[Person].[All]" dimensionUniqueName="[Mangers]" displayFolder="" count="0" memberValueDatatype="130" unbalanced="0"/>
    <cacheHierarchy uniqueName="[Mangers].[Region]" caption="Region" attribute="1" defaultMemberUniqueName="[Mangers].[Region].[All]" allUniqueName="[Mangers].[Region].[All]" dimensionUniqueName="[Mangers]" displayFolder="" count="0" memberValueDatatype="130" unbalanced="0"/>
    <cacheHierarchy uniqueName="[Orders].[Row ID]" caption="Row ID" attribute="1" defaultMemberUniqueName="[Orders].[Row ID].[All]" allUniqueName="[Orders].[Row ID].[All]" dimensionUniqueName="[Orders]" displayFolder="" count="0" memberValueDatatype="2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Order Delivery (Days)]" caption="Order Delivery (Days)" attribute="1" defaultMemberUniqueName="[Orders].[Order Delivery (Days)].[All]" allUniqueName="[Orders].[Order Delivery (Days)].[All]" dimensionUniqueName="[Orders]" displayFolder="" count="0" memberValueDatatype="20" unbalanced="0"/>
    <cacheHierarchy uniqueName="[Orders].[Order Month/Year]" caption="Order Month/Year" attribute="1" time="1" defaultMemberUniqueName="[Orders].[Order Month/Year].[All]" allUniqueName="[Orders].[Order Month/Year].[All]" dimensionUniqueName="[Orders]" displayFolder="" count="0" memberValueDatatype="7" unbalanced="0"/>
    <cacheHierarchy uniqueName="[Orders].[Year]" caption="Year" attribute="1" defaultMemberUniqueName="[Orders].[Year].[All]" allUniqueName="[Orders].[Year].[All]" dimensionUniqueName="[Orders]" displayFolder="" count="2" memberValueDatatype="130" unbalanced="0">
      <fieldsUsage count="2">
        <fieldUsage x="-1"/>
        <fieldUsage x="2"/>
      </fieldsUsage>
    </cacheHierarchy>
    <cacheHierarchy uniqueName="[Orders].[Ship Mode]" caption="Ship Mode" attribute="1" defaultMemberUniqueName="[Orders].[Ship Mode].[All]" allUniqueName="[Orders].[Ship Mode].[All]" dimensionUniqueName="[Orders]" displayFolder="" count="0" memberValueDatatype="130" unbalanced="0"/>
    <cacheHierarchy uniqueName="[Orders].[Customer ID]" caption="Customer ID" attribute="1" defaultMemberUniqueName="[Orders].[Customer ID].[All]" allUniqueName="[Orders].[Customer ID].[All]" dimensionUniqueName="[Orders]" displayFolder="" count="0" memberValueDatatype="13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egment]" caption="Segment" attribute="1" defaultMemberUniqueName="[Orders].[Segment].[All]" allUniqueName="[Orders].[Segment].[All]" dimensionUniqueName="[Orders]" displayFolder="" count="0" memberValueDatatype="130" unbalanced="0"/>
    <cacheHierarchy uniqueName="[Orders].[Country]" caption="Country" attribute="1" defaultMemberUniqueName="[Orders].[Country].[All]" allUniqueName="[Orders].[Country].[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State]" caption="State" attribute="1" defaultMemberUniqueName="[Orders].[State].[All]" allUniqueName="[Orders].[State].[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Category]" caption="Category" attribute="1" defaultMemberUniqueName="[Orders].[Category].[All]" allUniqueName="[Orders].[Category].[All]" dimensionUniqueName="[Orders]" displayFolder="" count="2" memberValueDatatype="130" unbalanced="0"/>
    <cacheHierarchy uniqueName="[Orders].[Sub-Category]" caption="Sub-Category" attribute="1" defaultMemberUniqueName="[Orders].[Sub-Category].[All]" allUniqueName="[Orders].[Sub-Category].[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2" memberValueDatatype="130" unbalanced="0">
      <fieldsUsage count="2">
        <fieldUsage x="-1"/>
        <fieldUsage x="0"/>
      </fieldsUsage>
    </cacheHierarchy>
    <cacheHierarchy uniqueName="[Orders].[Sales]" caption="Sales" attribute="1" defaultMemberUniqueName="[Orders].[Sales].[All]" allUniqueName="[Orders].[Sales].[All]" dimensionUniqueName="[Orders]" displayFolder="" count="0" memberValueDatatype="5" unbalanced="0"/>
    <cacheHierarchy uniqueName="[Orders].[Quantity]" caption="Quantity" attribute="1" defaultMemberUniqueName="[Orders].[Quantity].[All]" allUniqueName="[Orders].[Quantity].[All]" dimensionUniqueName="[Orders]" displayFolder="" count="0" memberValueDatatype="20" unbalanced="0"/>
    <cacheHierarchy uniqueName="[Orders].[Discount]" caption="Discount" attribute="1" defaultMemberUniqueName="[Orders].[Discount].[All]" allUniqueName="[Orders].[Discount].[All]" dimensionUniqueName="[Orders]" displayFolder="" count="0" memberValueDatatype="5" unbalanced="0"/>
    <cacheHierarchy uniqueName="[Orders].[Profit]" caption="Profit" attribute="1" defaultMemberUniqueName="[Orders].[Profit].[All]" allUniqueName="[Orders].[Profit].[All]" dimensionUniqueName="[Orders]" displayFolder="" count="0" memberValueDatatype="5" unbalanced="0"/>
    <cacheHierarchy uniqueName="[Orders].[Returned]" caption="Returned" attribute="1" defaultMemberUniqueName="[Orders].[Returned].[All]" allUniqueName="[Orders].[Returned].[All]" dimensionUniqueName="[Orders]" displayFolder="" count="0" memberValueDatatype="130" unbalanced="0"/>
    <cacheHierarchy uniqueName="[Returns].[Returned]" caption="Returned" attribute="1" defaultMemberUniqueName="[Returns].[Returned].[All]" allUniqueName="[Returns].[Returned].[All]" dimensionUniqueName="[Returns]" displayFolder="" count="0" memberValueDatatype="130" unbalanced="0"/>
    <cacheHierarchy uniqueName="[Returns].[Order ID]" caption="Order ID" attribute="1" defaultMemberUniqueName="[Returns].[Order ID].[All]" allUniqueName="[Returns].[Order ID].[All]" dimensionUniqueName="[Returns]" displayFolder="" count="0" memberValueDatatype="130" unbalanced="0"/>
    <cacheHierarchy uniqueName="[Measures].[Count of Ship Mode]" caption="Count of Ship Mode" measure="1" displayFolder="" measureGroup="Orders" count="0">
      <extLst>
        <ext xmlns:x15="http://schemas.microsoft.com/office/spreadsheetml/2010/11/main" uri="{B97F6D7D-B522-45F9-BDA1-12C45D357490}">
          <x15:cacheHierarchy aggregatedColumn="9"/>
        </ext>
      </extLst>
    </cacheHierarchy>
    <cacheHierarchy uniqueName="[Measures].[Count of Returned]" caption="Count of Returned" measure="1" displayFolder="" measureGroup="Returns" count="0">
      <extLst>
        <ext xmlns:x15="http://schemas.microsoft.com/office/spreadsheetml/2010/11/main" uri="{B97F6D7D-B522-45F9-BDA1-12C45D357490}">
          <x15:cacheHierarchy aggregatedColumn="27"/>
        </ext>
      </extLst>
    </cacheHierarchy>
    <cacheHierarchy uniqueName="[Measures].[Sum of Sales]" caption="Sum of Sales" measure="1" displayFolder="" measureGroup="Orders" count="0" oneField="1">
      <fieldsUsage count="1">
        <fieldUsage x="1"/>
      </fieldsUsage>
      <extLst>
        <ext xmlns:x15="http://schemas.microsoft.com/office/spreadsheetml/2010/11/main" uri="{B97F6D7D-B522-45F9-BDA1-12C45D357490}">
          <x15:cacheHierarchy aggregatedColumn="22"/>
        </ext>
      </extLst>
    </cacheHierarchy>
    <cacheHierarchy uniqueName="[Measures].[Sum of Quantity]" caption="Sum of Quantity" measure="1" displayFolder="" measureGroup="Orders" count="0">
      <extLst>
        <ext xmlns:x15="http://schemas.microsoft.com/office/spreadsheetml/2010/11/main" uri="{B97F6D7D-B522-45F9-BDA1-12C45D357490}">
          <x15:cacheHierarchy aggregatedColumn="23"/>
        </ext>
      </extLst>
    </cacheHierarchy>
    <cacheHierarchy uniqueName="[Measures].[Count of Customer ID]" caption="Count of Customer ID" measure="1" displayFolder="" measureGroup="Orders" count="0">
      <extLst>
        <ext xmlns:x15="http://schemas.microsoft.com/office/spreadsheetml/2010/11/main" uri="{B97F6D7D-B522-45F9-BDA1-12C45D357490}">
          <x15:cacheHierarchy aggregatedColumn="10"/>
        </ext>
      </extLst>
    </cacheHierarchy>
    <cacheHierarchy uniqueName="[Measures].[Distinct Count of Customer ID]" caption="Distinct Count of Customer ID" measure="1" displayFolder="" measureGroup="Orders" count="0">
      <extLst>
        <ext xmlns:x15="http://schemas.microsoft.com/office/spreadsheetml/2010/11/main" uri="{B97F6D7D-B522-45F9-BDA1-12C45D357490}">
          <x15:cacheHierarchy aggregatedColumn="10"/>
        </ext>
      </extLst>
    </cacheHierarchy>
    <cacheHierarchy uniqueName="[Measures].[Count of Returned 2]" caption="Count of Returned 2" measure="1" displayFolder="" measureGroup="Orders" count="0">
      <extLst>
        <ext xmlns:x15="http://schemas.microsoft.com/office/spreadsheetml/2010/11/main" uri="{B97F6D7D-B522-45F9-BDA1-12C45D357490}">
          <x15:cacheHierarchy aggregatedColumn="26"/>
        </ext>
      </extLst>
    </cacheHierarchy>
    <cacheHierarchy uniqueName="[Measures].[Total Sales]" caption="Total Sales" measure="1" displayFolder="" measureGroup="Orders" count="0"/>
    <cacheHierarchy uniqueName="[Measures].[Total Profit]" caption="Total Profit" measure="1" displayFolder="" measureGroup="Orders" count="0"/>
    <cacheHierarchy uniqueName="[Measures].[Total Orders]" caption="Total Orders" measure="1" displayFolder="" measureGroup="Orders" count="0"/>
    <cacheHierarchy uniqueName="[Measures].[Total Units Sold]" caption="Total Units Sold" measure="1" displayFolder="" measureGroup="Orders" count="0"/>
    <cacheHierarchy uniqueName="[Measures].[Average Sales Per Order]" caption="Average Sales Per Order" measure="1" displayFolder="" measureGroup="Orders" count="0"/>
    <cacheHierarchy uniqueName="[Measures].[Return  Rate (%)]" caption="Return  Rate (%)" measure="1" displayFolder="" measureGroup="Orders" count="0"/>
    <cacheHierarchy uniqueName="[Measures].[Returned Orders Count]" caption="Returned Orders Count" measure="1" displayFolder="" measureGroup="Orders" count="0"/>
    <cacheHierarchy uniqueName="[Measures].[Total Discount Amount]" caption="Total Discount Amount" measure="1" displayFolder="" measureGroup="Orders" count="0"/>
    <cacheHierarchy uniqueName="[Measures].[__XL_Count Mangers]" caption="__XL_Count Mangers" measure="1" displayFolder="" measureGroup="Mangers" count="0" hidden="1"/>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No measures defined]" caption="__No measures defined" measure="1" displayFolder="" count="0" hidden="1"/>
  </cacheHierarchies>
  <kpis count="0"/>
  <dimensions count="4">
    <dimension name="Mangers" uniqueName="[Mangers]" caption="Mangers"/>
    <dimension measure="1" name="Measures" uniqueName="[Measures]" caption="Measures"/>
    <dimension name="Orders" uniqueName="[Orders]" caption="Orders"/>
    <dimension name="Returns" uniqueName="[Returns]" caption="Returns"/>
  </dimensions>
  <measureGroups count="3">
    <measureGroup name="Mangers" caption="Mangers"/>
    <measureGroup name="Orders" caption="Orders"/>
    <measureGroup name="Returns" caption="Return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amed elsayed" refreshedDate="45874.731990624998" createdVersion="5" refreshedVersion="7" minRefreshableVersion="3" recordCount="0" supportSubquery="1" supportAdvancedDrill="1" xr:uid="{AEA45E3C-8B69-4BCB-BC84-ED61072A2E1A}">
  <cacheSource type="external" connectionId="4"/>
  <cacheFields count="9">
    <cacheField name="[Measures].[Total Sales]" caption="Total Sales" numFmtId="0" hierarchy="36" level="32767"/>
    <cacheField name="[Measures].[Total Profit]" caption="Total Profit" numFmtId="0" hierarchy="37" level="32767"/>
    <cacheField name="[Measures].[Total Orders]" caption="Total Orders" numFmtId="0" hierarchy="38" level="32767"/>
    <cacheField name="[Measures].[Total Units Sold]" caption="Total Units Sold" numFmtId="0" hierarchy="39" level="32767"/>
    <cacheField name="[Measures].[Average Sales Per Order]" caption="Average Sales Per Order" numFmtId="0" hierarchy="40" level="32767"/>
    <cacheField name="[Measures].[Return  Rate (%)]" caption="Return  Rate (%)" numFmtId="0" hierarchy="41" level="32767"/>
    <cacheField name="[Measures].[Returned Orders Count]" caption="Returned Orders Count" numFmtId="0" hierarchy="42" level="32767"/>
    <cacheField name="[Measures].[Total Discount Amount]" caption="Total Discount Amount" numFmtId="0" hierarchy="43" level="32767"/>
    <cacheField name="[Orders].[Year].[Year]" caption="Year" numFmtId="0" hierarchy="8" level="1">
      <sharedItems containsSemiMixedTypes="0" containsNonDate="0" containsString="0"/>
    </cacheField>
  </cacheFields>
  <cacheHierarchies count="48">
    <cacheHierarchy uniqueName="[Mangers].[Person]" caption="Person" attribute="1" defaultMemberUniqueName="[Mangers].[Person].[All]" allUniqueName="[Mangers].[Person].[All]" dimensionUniqueName="[Mangers]" displayFolder="" count="0" memberValueDatatype="130" unbalanced="0"/>
    <cacheHierarchy uniqueName="[Mangers].[Region]" caption="Region" attribute="1" defaultMemberUniqueName="[Mangers].[Region].[All]" allUniqueName="[Mangers].[Region].[All]" dimensionUniqueName="[Mangers]" displayFolder="" count="0" memberValueDatatype="130" unbalanced="0"/>
    <cacheHierarchy uniqueName="[Orders].[Row ID]" caption="Row ID" attribute="1" defaultMemberUniqueName="[Orders].[Row ID].[All]" allUniqueName="[Orders].[Row ID].[All]" dimensionUniqueName="[Orders]" displayFolder="" count="0" memberValueDatatype="2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Order Delivery (Days)]" caption="Order Delivery (Days)" attribute="1" defaultMemberUniqueName="[Orders].[Order Delivery (Days)].[All]" allUniqueName="[Orders].[Order Delivery (Days)].[All]" dimensionUniqueName="[Orders]" displayFolder="" count="0" memberValueDatatype="20" unbalanced="0"/>
    <cacheHierarchy uniqueName="[Orders].[Order Month/Year]" caption="Order Month/Year" attribute="1" time="1" defaultMemberUniqueName="[Orders].[Order Month/Year].[All]" allUniqueName="[Orders].[Order Month/Year].[All]" dimensionUniqueName="[Orders]" displayFolder="" count="0" memberValueDatatype="7" unbalanced="0"/>
    <cacheHierarchy uniqueName="[Orders].[Year]" caption="Year" attribute="1" defaultMemberUniqueName="[Orders].[Year].[All]" allUniqueName="[Orders].[Year].[All]" dimensionUniqueName="[Orders]" displayFolder="" count="2" memberValueDatatype="130" unbalanced="0">
      <fieldsUsage count="2">
        <fieldUsage x="-1"/>
        <fieldUsage x="8"/>
      </fieldsUsage>
    </cacheHierarchy>
    <cacheHierarchy uniqueName="[Orders].[Ship Mode]" caption="Ship Mode" attribute="1" defaultMemberUniqueName="[Orders].[Ship Mode].[All]" allUniqueName="[Orders].[Ship Mode].[All]" dimensionUniqueName="[Orders]" displayFolder="" count="0" memberValueDatatype="130" unbalanced="0"/>
    <cacheHierarchy uniqueName="[Orders].[Customer ID]" caption="Customer ID" attribute="1" defaultMemberUniqueName="[Orders].[Customer ID].[All]" allUniqueName="[Orders].[Customer ID].[All]" dimensionUniqueName="[Orders]" displayFolder="" count="0" memberValueDatatype="13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egment]" caption="Segment" attribute="1" defaultMemberUniqueName="[Orders].[Segment].[All]" allUniqueName="[Orders].[Segment].[All]" dimensionUniqueName="[Orders]" displayFolder="" count="0" memberValueDatatype="130" unbalanced="0"/>
    <cacheHierarchy uniqueName="[Orders].[Country]" caption="Country" attribute="1" defaultMemberUniqueName="[Orders].[Country].[All]" allUniqueName="[Orders].[Country].[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State]" caption="State" attribute="1" defaultMemberUniqueName="[Orders].[State].[All]" allUniqueName="[Orders].[State].[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Category]" caption="Category" attribute="1" defaultMemberUniqueName="[Orders].[Category].[All]" allUniqueName="[Orders].[Category].[All]" dimensionUniqueName="[Orders]" displayFolder="" count="0" memberValueDatatype="130" unbalanced="0"/>
    <cacheHierarchy uniqueName="[Orders].[Sub-Category]" caption="Sub-Category" attribute="1" defaultMemberUniqueName="[Orders].[Sub-Category].[All]" allUniqueName="[Orders].[Sub-Category].[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Sales]" caption="Sales" attribute="1" defaultMemberUniqueName="[Orders].[Sales].[All]" allUniqueName="[Orders].[Sales].[All]" dimensionUniqueName="[Orders]" displayFolder="" count="0" memberValueDatatype="5" unbalanced="0"/>
    <cacheHierarchy uniqueName="[Orders].[Quantity]" caption="Quantity" attribute="1" defaultMemberUniqueName="[Orders].[Quantity].[All]" allUniqueName="[Orders].[Quantity].[All]" dimensionUniqueName="[Orders]" displayFolder="" count="0" memberValueDatatype="20" unbalanced="0"/>
    <cacheHierarchy uniqueName="[Orders].[Discount]" caption="Discount" attribute="1" defaultMemberUniqueName="[Orders].[Discount].[All]" allUniqueName="[Orders].[Discount].[All]" dimensionUniqueName="[Orders]" displayFolder="" count="0" memberValueDatatype="5" unbalanced="0"/>
    <cacheHierarchy uniqueName="[Orders].[Profit]" caption="Profit" attribute="1" defaultMemberUniqueName="[Orders].[Profit].[All]" allUniqueName="[Orders].[Profit].[All]" dimensionUniqueName="[Orders]" displayFolder="" count="0" memberValueDatatype="5" unbalanced="0"/>
    <cacheHierarchy uniqueName="[Orders].[Returned]" caption="Returned" attribute="1" defaultMemberUniqueName="[Orders].[Returned].[All]" allUniqueName="[Orders].[Returned].[All]" dimensionUniqueName="[Orders]" displayFolder="" count="0" memberValueDatatype="130" unbalanced="0"/>
    <cacheHierarchy uniqueName="[Returns].[Returned]" caption="Returned" attribute="1" defaultMemberUniqueName="[Returns].[Returned].[All]" allUniqueName="[Returns].[Returned].[All]" dimensionUniqueName="[Returns]" displayFolder="" count="0" memberValueDatatype="130" unbalanced="0"/>
    <cacheHierarchy uniqueName="[Returns].[Order ID]" caption="Order ID" attribute="1" defaultMemberUniqueName="[Returns].[Order ID].[All]" allUniqueName="[Returns].[Order ID].[All]" dimensionUniqueName="[Returns]" displayFolder="" count="0" memberValueDatatype="130" unbalanced="0"/>
    <cacheHierarchy uniqueName="[Measures].[Count of Ship Mode]" caption="Count of Ship Mode" measure="1" displayFolder="" measureGroup="Orders" count="0">
      <extLst>
        <ext xmlns:x15="http://schemas.microsoft.com/office/spreadsheetml/2010/11/main" uri="{B97F6D7D-B522-45F9-BDA1-12C45D357490}">
          <x15:cacheHierarchy aggregatedColumn="9"/>
        </ext>
      </extLst>
    </cacheHierarchy>
    <cacheHierarchy uniqueName="[Measures].[Count of Returned]" caption="Count of Returned" measure="1" displayFolder="" measureGroup="Returns" count="0">
      <extLst>
        <ext xmlns:x15="http://schemas.microsoft.com/office/spreadsheetml/2010/11/main" uri="{B97F6D7D-B522-45F9-BDA1-12C45D357490}">
          <x15:cacheHierarchy aggregatedColumn="27"/>
        </ext>
      </extLst>
    </cacheHierarchy>
    <cacheHierarchy uniqueName="[Measures].[Sum of Sales]" caption="Sum of Sales" measure="1" displayFolder="" measureGroup="Orders" count="0">
      <extLst>
        <ext xmlns:x15="http://schemas.microsoft.com/office/spreadsheetml/2010/11/main" uri="{B97F6D7D-B522-45F9-BDA1-12C45D357490}">
          <x15:cacheHierarchy aggregatedColumn="22"/>
        </ext>
      </extLst>
    </cacheHierarchy>
    <cacheHierarchy uniqueName="[Measures].[Sum of Quantity]" caption="Sum of Quantity" measure="1" displayFolder="" measureGroup="Orders" count="0">
      <extLst>
        <ext xmlns:x15="http://schemas.microsoft.com/office/spreadsheetml/2010/11/main" uri="{B97F6D7D-B522-45F9-BDA1-12C45D357490}">
          <x15:cacheHierarchy aggregatedColumn="23"/>
        </ext>
      </extLst>
    </cacheHierarchy>
    <cacheHierarchy uniqueName="[Measures].[Count of Customer ID]" caption="Count of Customer ID" measure="1" displayFolder="" measureGroup="Orders" count="0">
      <extLst>
        <ext xmlns:x15="http://schemas.microsoft.com/office/spreadsheetml/2010/11/main" uri="{B97F6D7D-B522-45F9-BDA1-12C45D357490}">
          <x15:cacheHierarchy aggregatedColumn="10"/>
        </ext>
      </extLst>
    </cacheHierarchy>
    <cacheHierarchy uniqueName="[Measures].[Distinct Count of Customer ID]" caption="Distinct Count of Customer ID" measure="1" displayFolder="" measureGroup="Orders" count="0">
      <extLst>
        <ext xmlns:x15="http://schemas.microsoft.com/office/spreadsheetml/2010/11/main" uri="{B97F6D7D-B522-45F9-BDA1-12C45D357490}">
          <x15:cacheHierarchy aggregatedColumn="10"/>
        </ext>
      </extLst>
    </cacheHierarchy>
    <cacheHierarchy uniqueName="[Measures].[Count of Returned 2]" caption="Count of Returned 2" measure="1" displayFolder="" measureGroup="Orders" count="0">
      <extLst>
        <ext xmlns:x15="http://schemas.microsoft.com/office/spreadsheetml/2010/11/main" uri="{B97F6D7D-B522-45F9-BDA1-12C45D357490}">
          <x15:cacheHierarchy aggregatedColumn="26"/>
        </ext>
      </extLst>
    </cacheHierarchy>
    <cacheHierarchy uniqueName="[Measures].[Total Sales]" caption="Total Sales" measure="1" displayFolder="" measureGroup="Orders" count="0" oneField="1">
      <fieldsUsage count="1">
        <fieldUsage x="0"/>
      </fieldsUsage>
    </cacheHierarchy>
    <cacheHierarchy uniqueName="[Measures].[Total Profit]" caption="Total Profit" measure="1" displayFolder="" measureGroup="Orders" count="0" oneField="1">
      <fieldsUsage count="1">
        <fieldUsage x="1"/>
      </fieldsUsage>
    </cacheHierarchy>
    <cacheHierarchy uniqueName="[Measures].[Total Orders]" caption="Total Orders" measure="1" displayFolder="" measureGroup="Orders" count="0" oneField="1">
      <fieldsUsage count="1">
        <fieldUsage x="2"/>
      </fieldsUsage>
    </cacheHierarchy>
    <cacheHierarchy uniqueName="[Measures].[Total Units Sold]" caption="Total Units Sold" measure="1" displayFolder="" measureGroup="Orders" count="0" oneField="1">
      <fieldsUsage count="1">
        <fieldUsage x="3"/>
      </fieldsUsage>
    </cacheHierarchy>
    <cacheHierarchy uniqueName="[Measures].[Average Sales Per Order]" caption="Average Sales Per Order" measure="1" displayFolder="" measureGroup="Orders" count="0" oneField="1">
      <fieldsUsage count="1">
        <fieldUsage x="4"/>
      </fieldsUsage>
    </cacheHierarchy>
    <cacheHierarchy uniqueName="[Measures].[Return  Rate (%)]" caption="Return  Rate (%)" measure="1" displayFolder="" measureGroup="Orders" count="0" oneField="1">
      <fieldsUsage count="1">
        <fieldUsage x="5"/>
      </fieldsUsage>
    </cacheHierarchy>
    <cacheHierarchy uniqueName="[Measures].[Returned Orders Count]" caption="Returned Orders Count" measure="1" displayFolder="" measureGroup="Orders" count="0" oneField="1">
      <fieldsUsage count="1">
        <fieldUsage x="6"/>
      </fieldsUsage>
    </cacheHierarchy>
    <cacheHierarchy uniqueName="[Measures].[Total Discount Amount]" caption="Total Discount Amount" measure="1" displayFolder="" measureGroup="Orders" count="0" oneField="1">
      <fieldsUsage count="1">
        <fieldUsage x="7"/>
      </fieldsUsage>
    </cacheHierarchy>
    <cacheHierarchy uniqueName="[Measures].[__XL_Count Mangers]" caption="__XL_Count Mangers" measure="1" displayFolder="" measureGroup="Mangers" count="0" hidden="1"/>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No measures defined]" caption="__No measures defined" measure="1" displayFolder="" count="0" hidden="1"/>
  </cacheHierarchies>
  <kpis count="0"/>
  <dimensions count="4">
    <dimension name="Mangers" uniqueName="[Mangers]" caption="Mangers"/>
    <dimension measure="1" name="Measures" uniqueName="[Measures]" caption="Measures"/>
    <dimension name="Orders" uniqueName="[Orders]" caption="Orders"/>
    <dimension name="Returns" uniqueName="[Returns]" caption="Returns"/>
  </dimensions>
  <measureGroups count="3">
    <measureGroup name="Mangers" caption="Mangers"/>
    <measureGroup name="Orders" caption="Orders"/>
    <measureGroup name="Returns" caption="Return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amed elsayed" refreshedDate="45874.133694791664" createdVersion="3" refreshedVersion="7" minRefreshableVersion="3" recordCount="0" supportSubquery="1" supportAdvancedDrill="1" xr:uid="{E2F543A4-AC2D-441A-9B5D-FB59FC81C03D}">
  <cacheSource type="external" connectionId="4">
    <extLst>
      <ext xmlns:x14="http://schemas.microsoft.com/office/spreadsheetml/2009/9/main" uri="{F057638F-6D5F-4e77-A914-E7F072B9BCA8}">
        <x14:sourceConnection name="ThisWorkbookDataModel"/>
      </ext>
    </extLst>
  </cacheSource>
  <cacheFields count="0"/>
  <cacheHierarchies count="48">
    <cacheHierarchy uniqueName="[Mangers].[Person]" caption="Person" attribute="1" defaultMemberUniqueName="[Mangers].[Person].[All]" allUniqueName="[Mangers].[Person].[All]" dimensionUniqueName="[Mangers]" displayFolder="" count="0" memberValueDatatype="130" unbalanced="0"/>
    <cacheHierarchy uniqueName="[Mangers].[Region]" caption="Region" attribute="1" defaultMemberUniqueName="[Mangers].[Region].[All]" allUniqueName="[Mangers].[Region].[All]" dimensionUniqueName="[Mangers]" displayFolder="" count="0" memberValueDatatype="130" unbalanced="0"/>
    <cacheHierarchy uniqueName="[Orders].[Row ID]" caption="Row ID" attribute="1" defaultMemberUniqueName="[Orders].[Row ID].[All]" allUniqueName="[Orders].[Row ID].[All]" dimensionUniqueName="[Orders]" displayFolder="" count="0" memberValueDatatype="2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Order Delivery (Days)]" caption="Order Delivery (Days)" attribute="1" defaultMemberUniqueName="[Orders].[Order Delivery (Days)].[All]" allUniqueName="[Orders].[Order Delivery (Days)].[All]" dimensionUniqueName="[Orders]" displayFolder="" count="0" memberValueDatatype="20" unbalanced="0"/>
    <cacheHierarchy uniqueName="[Orders].[Order Month/Year]" caption="Order Month/Year" attribute="1" time="1" defaultMemberUniqueName="[Orders].[Order Month/Year].[All]" allUniqueName="[Orders].[Order Month/Year].[All]" dimensionUniqueName="[Orders]" displayFolder="" count="0" memberValueDatatype="7" unbalanced="0"/>
    <cacheHierarchy uniqueName="[Orders].[Year]" caption="Year" attribute="1" defaultMemberUniqueName="[Orders].[Year].[All]" allUniqueName="[Orders].[Year].[All]" dimensionUniqueName="[Orders]" displayFolder="" count="0" memberValueDatatype="130" unbalanced="0"/>
    <cacheHierarchy uniqueName="[Orders].[Ship Mode]" caption="Ship Mode" attribute="1" defaultMemberUniqueName="[Orders].[Ship Mode].[All]" allUniqueName="[Orders].[Ship Mode].[All]" dimensionUniqueName="[Orders]" displayFolder="" count="0" memberValueDatatype="130" unbalanced="0"/>
    <cacheHierarchy uniqueName="[Orders].[Customer ID]" caption="Customer ID" attribute="1" defaultMemberUniqueName="[Orders].[Customer ID].[All]" allUniqueName="[Orders].[Customer ID].[All]" dimensionUniqueName="[Orders]" displayFolder="" count="0" memberValueDatatype="13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egment]" caption="Segment" attribute="1" defaultMemberUniqueName="[Orders].[Segment].[All]" allUniqueName="[Orders].[Segment].[All]" dimensionUniqueName="[Orders]" displayFolder="" count="2" memberValueDatatype="130" unbalanced="0"/>
    <cacheHierarchy uniqueName="[Orders].[Country]" caption="Country" attribute="1" defaultMemberUniqueName="[Orders].[Country].[All]" allUniqueName="[Orders].[Country].[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State]" caption="State" attribute="1" defaultMemberUniqueName="[Orders].[State].[All]" allUniqueName="[Orders].[State].[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Category]" caption="Category" attribute="1" defaultMemberUniqueName="[Orders].[Category].[All]" allUniqueName="[Orders].[Category].[All]" dimensionUniqueName="[Orders]" displayFolder="" count="0" memberValueDatatype="130" unbalanced="0"/>
    <cacheHierarchy uniqueName="[Orders].[Sub-Category]" caption="Sub-Category" attribute="1" defaultMemberUniqueName="[Orders].[Sub-Category].[All]" allUniqueName="[Orders].[Sub-Category].[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Sales]" caption="Sales" attribute="1" defaultMemberUniqueName="[Orders].[Sales].[All]" allUniqueName="[Orders].[Sales].[All]" dimensionUniqueName="[Orders]" displayFolder="" count="0" memberValueDatatype="5" unbalanced="0"/>
    <cacheHierarchy uniqueName="[Orders].[Quantity]" caption="Quantity" attribute="1" defaultMemberUniqueName="[Orders].[Quantity].[All]" allUniqueName="[Orders].[Quantity].[All]" dimensionUniqueName="[Orders]" displayFolder="" count="0" memberValueDatatype="20" unbalanced="0"/>
    <cacheHierarchy uniqueName="[Orders].[Discount]" caption="Discount" attribute="1" defaultMemberUniqueName="[Orders].[Discount].[All]" allUniqueName="[Orders].[Discount].[All]" dimensionUniqueName="[Orders]" displayFolder="" count="0" memberValueDatatype="5" unbalanced="0"/>
    <cacheHierarchy uniqueName="[Orders].[Profit]" caption="Profit" attribute="1" defaultMemberUniqueName="[Orders].[Profit].[All]" allUniqueName="[Orders].[Profit].[All]" dimensionUniqueName="[Orders]" displayFolder="" count="0" memberValueDatatype="5" unbalanced="0"/>
    <cacheHierarchy uniqueName="[Orders].[Returned]" caption="Returned" attribute="1" defaultMemberUniqueName="[Orders].[Returned].[All]" allUniqueName="[Orders].[Returned].[All]" dimensionUniqueName="[Orders]" displayFolder="" count="0" memberValueDatatype="130" unbalanced="0"/>
    <cacheHierarchy uniqueName="[Returns].[Returned]" caption="Returned" attribute="1" defaultMemberUniqueName="[Returns].[Returned].[All]" allUniqueName="[Returns].[Returned].[All]" dimensionUniqueName="[Returns]" displayFolder="" count="0" memberValueDatatype="130" unbalanced="0"/>
    <cacheHierarchy uniqueName="[Returns].[Order ID]" caption="Order ID" attribute="1" defaultMemberUniqueName="[Returns].[Order ID].[All]" allUniqueName="[Returns].[Order ID].[All]" dimensionUniqueName="[Returns]" displayFolder="" count="0" memberValueDatatype="130" unbalanced="0"/>
    <cacheHierarchy uniqueName="[Measures].[Count of Ship Mode]" caption="Count of Ship Mode" measure="1" displayFolder="" measureGroup="Orders" count="0">
      <extLst>
        <ext xmlns:x15="http://schemas.microsoft.com/office/spreadsheetml/2010/11/main" uri="{B97F6D7D-B522-45F9-BDA1-12C45D357490}">
          <x15:cacheHierarchy aggregatedColumn="9"/>
        </ext>
      </extLst>
    </cacheHierarchy>
    <cacheHierarchy uniqueName="[Measures].[Count of Returned]" caption="Count of Returned" measure="1" displayFolder="" measureGroup="Returns" count="0">
      <extLst>
        <ext xmlns:x15="http://schemas.microsoft.com/office/spreadsheetml/2010/11/main" uri="{B97F6D7D-B522-45F9-BDA1-12C45D357490}">
          <x15:cacheHierarchy aggregatedColumn="27"/>
        </ext>
      </extLst>
    </cacheHierarchy>
    <cacheHierarchy uniqueName="[Measures].[Sum of Sales]" caption="Sum of Sales" measure="1" displayFolder="" measureGroup="Orders" count="0">
      <extLst>
        <ext xmlns:x15="http://schemas.microsoft.com/office/spreadsheetml/2010/11/main" uri="{B97F6D7D-B522-45F9-BDA1-12C45D357490}">
          <x15:cacheHierarchy aggregatedColumn="22"/>
        </ext>
      </extLst>
    </cacheHierarchy>
    <cacheHierarchy uniqueName="[Measures].[Sum of Quantity]" caption="Sum of Quantity" measure="1" displayFolder="" measureGroup="Orders" count="0">
      <extLst>
        <ext xmlns:x15="http://schemas.microsoft.com/office/spreadsheetml/2010/11/main" uri="{B97F6D7D-B522-45F9-BDA1-12C45D357490}">
          <x15:cacheHierarchy aggregatedColumn="23"/>
        </ext>
      </extLst>
    </cacheHierarchy>
    <cacheHierarchy uniqueName="[Measures].[Count of Customer ID]" caption="Count of Customer ID" measure="1" displayFolder="" measureGroup="Orders" count="0">
      <extLst>
        <ext xmlns:x15="http://schemas.microsoft.com/office/spreadsheetml/2010/11/main" uri="{B97F6D7D-B522-45F9-BDA1-12C45D357490}">
          <x15:cacheHierarchy aggregatedColumn="10"/>
        </ext>
      </extLst>
    </cacheHierarchy>
    <cacheHierarchy uniqueName="[Measures].[Distinct Count of Customer ID]" caption="Distinct Count of Customer ID" measure="1" displayFolder="" measureGroup="Orders" count="0">
      <extLst>
        <ext xmlns:x15="http://schemas.microsoft.com/office/spreadsheetml/2010/11/main" uri="{B97F6D7D-B522-45F9-BDA1-12C45D357490}">
          <x15:cacheHierarchy aggregatedColumn="10"/>
        </ext>
      </extLst>
    </cacheHierarchy>
    <cacheHierarchy uniqueName="[Measures].[Count of Returned 2]" caption="Count of Returned 2" measure="1" displayFolder="" measureGroup="Orders" count="0">
      <extLst>
        <ext xmlns:x15="http://schemas.microsoft.com/office/spreadsheetml/2010/11/main" uri="{B97F6D7D-B522-45F9-BDA1-12C45D357490}">
          <x15:cacheHierarchy aggregatedColumn="26"/>
        </ext>
      </extLst>
    </cacheHierarchy>
    <cacheHierarchy uniqueName="[Measures].[Total Sales]" caption="Total Sales" measure="1" displayFolder="" measureGroup="Orders" count="0"/>
    <cacheHierarchy uniqueName="[Measures].[Total Profit]" caption="Total Profit" measure="1" displayFolder="" measureGroup="Orders" count="0"/>
    <cacheHierarchy uniqueName="[Measures].[Total Orders]" caption="Total Orders" measure="1" displayFolder="" measureGroup="Orders" count="0"/>
    <cacheHierarchy uniqueName="[Measures].[Total Units Sold]" caption="Total Units Sold" measure="1" displayFolder="" measureGroup="Orders" count="0"/>
    <cacheHierarchy uniqueName="[Measures].[Average Sales Per Order]" caption="Average Sales Per Order" measure="1" displayFolder="" measureGroup="Orders" count="0"/>
    <cacheHierarchy uniqueName="[Measures].[Return  Rate (%)]" caption="Return  Rate (%)" measure="1" displayFolder="" measureGroup="Orders" count="0"/>
    <cacheHierarchy uniqueName="[Measures].[Returned Orders Count]" caption="Returned Orders Count" measure="1" displayFolder="" measureGroup="Orders" count="0"/>
    <cacheHierarchy uniqueName="[Measures].[Total Discount Amount]" caption="Total Discount Amount" measure="1" displayFolder="" measureGroup="Orders" count="0"/>
    <cacheHierarchy uniqueName="[Measures].[__XL_Count Mangers]" caption="__XL_Count Mangers" measure="1" displayFolder="" measureGroup="Mangers" count="0" hidden="1"/>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844662869"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amed elsayed" refreshedDate="45874.13369722222" createdVersion="3" refreshedVersion="7" minRefreshableVersion="3" recordCount="0" supportSubquery="1" supportAdvancedDrill="1" xr:uid="{46AA89C5-A977-4C01-8AEA-787BD68CF4FF}">
  <cacheSource type="external" connectionId="4">
    <extLst>
      <ext xmlns:x14="http://schemas.microsoft.com/office/spreadsheetml/2009/9/main" uri="{F057638F-6D5F-4e77-A914-E7F072B9BCA8}">
        <x14:sourceConnection name="ThisWorkbookDataModel"/>
      </ext>
    </extLst>
  </cacheSource>
  <cacheFields count="0"/>
  <cacheHierarchies count="48">
    <cacheHierarchy uniqueName="[Mangers].[Person]" caption="Person" attribute="1" defaultMemberUniqueName="[Mangers].[Person].[All]" allUniqueName="[Mangers].[Person].[All]" dimensionUniqueName="[Mangers]" displayFolder="" count="0" memberValueDatatype="130" unbalanced="0"/>
    <cacheHierarchy uniqueName="[Mangers].[Region]" caption="Region" attribute="1" defaultMemberUniqueName="[Mangers].[Region].[All]" allUniqueName="[Mangers].[Region].[All]" dimensionUniqueName="[Mangers]" displayFolder="" count="0" memberValueDatatype="130" unbalanced="0"/>
    <cacheHierarchy uniqueName="[Orders].[Row ID]" caption="Row ID" attribute="1" defaultMemberUniqueName="[Orders].[Row ID].[All]" allUniqueName="[Orders].[Row ID].[All]" dimensionUniqueName="[Orders]" displayFolder="" count="0" memberValueDatatype="2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Order Delivery (Days)]" caption="Order Delivery (Days)" attribute="1" defaultMemberUniqueName="[Orders].[Order Delivery (Days)].[All]" allUniqueName="[Orders].[Order Delivery (Days)].[All]" dimensionUniqueName="[Orders]" displayFolder="" count="0" memberValueDatatype="20" unbalanced="0"/>
    <cacheHierarchy uniqueName="[Orders].[Order Month/Year]" caption="Order Month/Year" attribute="1" time="1" defaultMemberUniqueName="[Orders].[Order Month/Year].[All]" allUniqueName="[Orders].[Order Month/Year].[All]" dimensionUniqueName="[Orders]" displayFolder="" count="0" memberValueDatatype="7" unbalanced="0"/>
    <cacheHierarchy uniqueName="[Orders].[Year]" caption="Year" attribute="1" defaultMemberUniqueName="[Orders].[Year].[All]" allUniqueName="[Orders].[Year].[All]" dimensionUniqueName="[Orders]" displayFolder="" count="2" memberValueDatatype="130" unbalanced="0"/>
    <cacheHierarchy uniqueName="[Orders].[Ship Mode]" caption="Ship Mode" attribute="1" defaultMemberUniqueName="[Orders].[Ship Mode].[All]" allUniqueName="[Orders].[Ship Mode].[All]" dimensionUniqueName="[Orders]" displayFolder="" count="0" memberValueDatatype="130" unbalanced="0"/>
    <cacheHierarchy uniqueName="[Orders].[Customer ID]" caption="Customer ID" attribute="1" defaultMemberUniqueName="[Orders].[Customer ID].[All]" allUniqueName="[Orders].[Customer ID].[All]" dimensionUniqueName="[Orders]" displayFolder="" count="0" memberValueDatatype="13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egment]" caption="Segment" attribute="1" defaultMemberUniqueName="[Orders].[Segment].[All]" allUniqueName="[Orders].[Segment].[All]" dimensionUniqueName="[Orders]" displayFolder="" count="0" memberValueDatatype="130" unbalanced="0"/>
    <cacheHierarchy uniqueName="[Orders].[Country]" caption="Country" attribute="1" defaultMemberUniqueName="[Orders].[Country].[All]" allUniqueName="[Orders].[Country].[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State]" caption="State" attribute="1" defaultMemberUniqueName="[Orders].[State].[All]" allUniqueName="[Orders].[State].[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Category]" caption="Category" attribute="1" defaultMemberUniqueName="[Orders].[Category].[All]" allUniqueName="[Orders].[Category].[All]" dimensionUniqueName="[Orders]" displayFolder="" count="2" memberValueDatatype="130" unbalanced="0"/>
    <cacheHierarchy uniqueName="[Orders].[Sub-Category]" caption="Sub-Category" attribute="1" defaultMemberUniqueName="[Orders].[Sub-Category].[All]" allUniqueName="[Orders].[Sub-Category].[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Sales]" caption="Sales" attribute="1" defaultMemberUniqueName="[Orders].[Sales].[All]" allUniqueName="[Orders].[Sales].[All]" dimensionUniqueName="[Orders]" displayFolder="" count="0" memberValueDatatype="5" unbalanced="0"/>
    <cacheHierarchy uniqueName="[Orders].[Quantity]" caption="Quantity" attribute="1" defaultMemberUniqueName="[Orders].[Quantity].[All]" allUniqueName="[Orders].[Quantity].[All]" dimensionUniqueName="[Orders]" displayFolder="" count="0" memberValueDatatype="20" unbalanced="0"/>
    <cacheHierarchy uniqueName="[Orders].[Discount]" caption="Discount" attribute="1" defaultMemberUniqueName="[Orders].[Discount].[All]" allUniqueName="[Orders].[Discount].[All]" dimensionUniqueName="[Orders]" displayFolder="" count="0" memberValueDatatype="5" unbalanced="0"/>
    <cacheHierarchy uniqueName="[Orders].[Profit]" caption="Profit" attribute="1" defaultMemberUniqueName="[Orders].[Profit].[All]" allUniqueName="[Orders].[Profit].[All]" dimensionUniqueName="[Orders]" displayFolder="" count="0" memberValueDatatype="5" unbalanced="0"/>
    <cacheHierarchy uniqueName="[Orders].[Returned]" caption="Returned" attribute="1" defaultMemberUniqueName="[Orders].[Returned].[All]" allUniqueName="[Orders].[Returned].[All]" dimensionUniqueName="[Orders]" displayFolder="" count="0" memberValueDatatype="130" unbalanced="0"/>
    <cacheHierarchy uniqueName="[Returns].[Returned]" caption="Returned" attribute="1" defaultMemberUniqueName="[Returns].[Returned].[All]" allUniqueName="[Returns].[Returned].[All]" dimensionUniqueName="[Returns]" displayFolder="" count="0" memberValueDatatype="130" unbalanced="0"/>
    <cacheHierarchy uniqueName="[Returns].[Order ID]" caption="Order ID" attribute="1" defaultMemberUniqueName="[Returns].[Order ID].[All]" allUniqueName="[Returns].[Order ID].[All]" dimensionUniqueName="[Returns]" displayFolder="" count="0" memberValueDatatype="130" unbalanced="0"/>
    <cacheHierarchy uniqueName="[Measures].[Count of Ship Mode]" caption="Count of Ship Mode" measure="1" displayFolder="" measureGroup="Orders" count="0">
      <extLst>
        <ext xmlns:x15="http://schemas.microsoft.com/office/spreadsheetml/2010/11/main" uri="{B97F6D7D-B522-45F9-BDA1-12C45D357490}">
          <x15:cacheHierarchy aggregatedColumn="9"/>
        </ext>
      </extLst>
    </cacheHierarchy>
    <cacheHierarchy uniqueName="[Measures].[Count of Returned]" caption="Count of Returned" measure="1" displayFolder="" measureGroup="Returns" count="0">
      <extLst>
        <ext xmlns:x15="http://schemas.microsoft.com/office/spreadsheetml/2010/11/main" uri="{B97F6D7D-B522-45F9-BDA1-12C45D357490}">
          <x15:cacheHierarchy aggregatedColumn="27"/>
        </ext>
      </extLst>
    </cacheHierarchy>
    <cacheHierarchy uniqueName="[Measures].[Sum of Sales]" caption="Sum of Sales" measure="1" displayFolder="" measureGroup="Orders" count="0">
      <extLst>
        <ext xmlns:x15="http://schemas.microsoft.com/office/spreadsheetml/2010/11/main" uri="{B97F6D7D-B522-45F9-BDA1-12C45D357490}">
          <x15:cacheHierarchy aggregatedColumn="22"/>
        </ext>
      </extLst>
    </cacheHierarchy>
    <cacheHierarchy uniqueName="[Measures].[Sum of Quantity]" caption="Sum of Quantity" measure="1" displayFolder="" measureGroup="Orders" count="0">
      <extLst>
        <ext xmlns:x15="http://schemas.microsoft.com/office/spreadsheetml/2010/11/main" uri="{B97F6D7D-B522-45F9-BDA1-12C45D357490}">
          <x15:cacheHierarchy aggregatedColumn="23"/>
        </ext>
      </extLst>
    </cacheHierarchy>
    <cacheHierarchy uniqueName="[Measures].[Count of Customer ID]" caption="Count of Customer ID" measure="1" displayFolder="" measureGroup="Orders" count="0">
      <extLst>
        <ext xmlns:x15="http://schemas.microsoft.com/office/spreadsheetml/2010/11/main" uri="{B97F6D7D-B522-45F9-BDA1-12C45D357490}">
          <x15:cacheHierarchy aggregatedColumn="10"/>
        </ext>
      </extLst>
    </cacheHierarchy>
    <cacheHierarchy uniqueName="[Measures].[Distinct Count of Customer ID]" caption="Distinct Count of Customer ID" measure="1" displayFolder="" measureGroup="Orders" count="0">
      <extLst>
        <ext xmlns:x15="http://schemas.microsoft.com/office/spreadsheetml/2010/11/main" uri="{B97F6D7D-B522-45F9-BDA1-12C45D357490}">
          <x15:cacheHierarchy aggregatedColumn="10"/>
        </ext>
      </extLst>
    </cacheHierarchy>
    <cacheHierarchy uniqueName="[Measures].[Count of Returned 2]" caption="Count of Returned 2" measure="1" displayFolder="" measureGroup="Orders" count="0">
      <extLst>
        <ext xmlns:x15="http://schemas.microsoft.com/office/spreadsheetml/2010/11/main" uri="{B97F6D7D-B522-45F9-BDA1-12C45D357490}">
          <x15:cacheHierarchy aggregatedColumn="26"/>
        </ext>
      </extLst>
    </cacheHierarchy>
    <cacheHierarchy uniqueName="[Measures].[Total Sales]" caption="Total Sales" measure="1" displayFolder="" measureGroup="Orders" count="0"/>
    <cacheHierarchy uniqueName="[Measures].[Total Profit]" caption="Total Profit" measure="1" displayFolder="" measureGroup="Orders" count="0"/>
    <cacheHierarchy uniqueName="[Measures].[Total Orders]" caption="Total Orders" measure="1" displayFolder="" measureGroup="Orders" count="0"/>
    <cacheHierarchy uniqueName="[Measures].[Total Units Sold]" caption="Total Units Sold" measure="1" displayFolder="" measureGroup="Orders" count="0"/>
    <cacheHierarchy uniqueName="[Measures].[Average Sales Per Order]" caption="Average Sales Per Order" measure="1" displayFolder="" measureGroup="Orders" count="0"/>
    <cacheHierarchy uniqueName="[Measures].[Return  Rate (%)]" caption="Return  Rate (%)" measure="1" displayFolder="" measureGroup="Orders" count="0"/>
    <cacheHierarchy uniqueName="[Measures].[Returned Orders Count]" caption="Returned Orders Count" measure="1" displayFolder="" measureGroup="Orders" count="0"/>
    <cacheHierarchy uniqueName="[Measures].[Total Discount Amount]" caption="Total Discount Amount" measure="1" displayFolder="" measureGroup="Orders" count="0"/>
    <cacheHierarchy uniqueName="[Measures].[__XL_Count Mangers]" caption="__XL_Count Mangers" measure="1" displayFolder="" measureGroup="Mangers" count="0" hidden="1"/>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725339243"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1BC9503-026D-4937-B8FF-8B3F736DB046}" name="Region Sales &amp; Quantity" cacheId="109" applyNumberFormats="0" applyBorderFormats="0" applyFontFormats="0" applyPatternFormats="0" applyAlignmentFormats="0" applyWidthHeightFormats="1" dataCaption="Values" tag="a7ee6f70-dfe9-42d5-8bef-e352b5f37548" updatedVersion="7" minRefreshableVersion="3" useAutoFormatting="1" subtotalHiddenItems="1" itemPrintTitles="1" createdVersion="5" indent="0" outline="1" outlineData="1" multipleFieldFilters="0" chartFormat="19">
  <location ref="B3:D8" firstHeaderRow="0" firstDataRow="1" firstDataCol="1"/>
  <pivotFields count="6">
    <pivotField allDrilled="1" subtotalTop="0" showAll="0" dataSourceSort="1" defaultSubtotal="0" defaultAttributeDrillState="1">
      <items count="1">
        <item s="1" x="0"/>
      </items>
    </pivotField>
    <pivotField axis="axisRow" allDrilled="1" subtotalTop="0" showAll="0" sortType="descending" defaultSubtotal="0">
      <items count="4">
        <item x="0" e="0"/>
        <item x="1" e="0"/>
        <item x="2" e="0"/>
        <item x="3" e="0"/>
      </items>
      <autoSortScope>
        <pivotArea dataOnly="0" outline="0" fieldPosition="0">
          <references count="1">
            <reference field="4294967294" count="1" selected="0">
              <x v="0"/>
            </reference>
          </references>
        </pivotArea>
      </autoSortScope>
    </pivotField>
    <pivotField axis="axisRow" allDrilled="1" subtotalTop="0" showAll="0" dataSourceSort="1" defaultSubtotal="0" defaultAttributeDrillState="1">
      <items count="4">
        <item x="0"/>
        <item x="1"/>
        <item x="2"/>
        <item x="3"/>
      </items>
    </pivotField>
    <pivotField dataField="1" subtotalTop="0" showAll="0" defaultSubtotal="0"/>
    <pivotField dataField="1" subtotalTop="0" showAll="0" defaultSubtotal="0"/>
    <pivotField allDrilled="1" subtotalTop="0" showAll="0" dataSourceSort="1" defaultSubtotal="0" defaultAttributeDrillState="1"/>
  </pivotFields>
  <rowFields count="2">
    <field x="1"/>
    <field x="2"/>
  </rowFields>
  <rowItems count="5">
    <i>
      <x v="3"/>
    </i>
    <i>
      <x v="1"/>
    </i>
    <i>
      <x/>
    </i>
    <i>
      <x v="2"/>
    </i>
    <i t="grand">
      <x/>
    </i>
  </rowItems>
  <colFields count="1">
    <field x="-2"/>
  </colFields>
  <colItems count="2">
    <i>
      <x/>
    </i>
    <i i="1">
      <x v="1"/>
    </i>
  </colItems>
  <dataFields count="2">
    <dataField name="Sum of Sales" fld="3" baseField="0" baseItem="0" numFmtId="43"/>
    <dataField name="Sum of Quantity" fld="4" baseField="0" baseItem="0"/>
  </dataFields>
  <formats count="1">
    <format dxfId="16">
      <pivotArea outline="0" collapsedLevelsAreSubtotals="1" fieldPosition="0">
        <references count="1">
          <reference field="4294967294" count="1" selected="0">
            <x v="0"/>
          </reference>
        </references>
      </pivotArea>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Hierarchies count="48">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Year].&amp;[2017]"/>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1"/>
    <rowHierarchyUsage hierarchyUsage="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Returns]"/>
        <x15:activeTabTopLevelEntity name="[Mang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E95F6C4-B6AF-43D3-9666-A0AEE0E58C42}" name="Top 5 Products by Quantity" cacheId="115" applyNumberFormats="0" applyBorderFormats="0" applyFontFormats="0" applyPatternFormats="0" applyAlignmentFormats="0" applyWidthHeightFormats="1" dataCaption="Values" tag="8068a4a1-e34e-42ea-89d9-aac606a44677" updatedVersion="7" minRefreshableVersion="3" useAutoFormatting="1" subtotalHiddenItems="1" itemPrintTitles="1" createdVersion="5" indent="0" outline="1" outlineData="1" multipleFieldFilters="0" chartFormat="31">
  <location ref="B3:C9" firstHeaderRow="1" firstDataRow="1" firstDataCol="1" rowPageCount="1" colPageCount="1"/>
  <pivotFields count="4">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axis="axisPage" allDrilled="1" subtotalTop="0" showAll="0" dataSourceSort="1" defaultSubtotal="0" defaultAttributeDrillState="1"/>
    <pivotField allDrilled="1" subtotalTop="0" showAll="0" dataSourceSort="1" defaultSubtotal="0" defaultAttributeDrillState="1"/>
  </pivotFields>
  <rowFields count="1">
    <field x="0"/>
  </rowFields>
  <rowItems count="6">
    <i>
      <x v="2"/>
    </i>
    <i>
      <x/>
    </i>
    <i>
      <x v="3"/>
    </i>
    <i>
      <x v="4"/>
    </i>
    <i>
      <x v="1"/>
    </i>
    <i t="grand">
      <x/>
    </i>
  </rowItems>
  <colItems count="1">
    <i/>
  </colItems>
  <pageFields count="1">
    <pageField fld="2" hier="19" name="[Orders].[Category].&amp;[Technology]" cap="Technology"/>
  </pageFields>
  <dataFields count="1">
    <dataField name="Sum of Quantity" fld="1"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Hierarchies count="48">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Year].&amp;[2017]"/>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2" iMeasureHier="32">
      <autoFilter ref="A1">
        <filterColumn colId="0">
          <top10 val="5" filterVal="5"/>
        </filterColumn>
      </autoFilter>
    </filter>
  </filters>
  <rowHierarchiesUsage count="1">
    <rowHierarchyUsage hierarchyUsage="2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F21A48E-3701-463C-B113-933E735159BD}" name="Distinct-Customer-Count" cacheId="1" applyNumberFormats="0" applyBorderFormats="0" applyFontFormats="0" applyPatternFormats="0" applyAlignmentFormats="0" applyWidthHeightFormats="1" dataCaption="Values" tag="d3fcc443-647f-44a7-b335-d06e87d7de5a" updatedVersion="7" minRefreshableVersion="3" useAutoFormatting="1" itemPrintTitles="1" createdVersion="5" indent="0" outline="1" outlineData="1" multipleFieldFilters="0" chartFormat="13">
  <location ref="B3:C8" firstHeaderRow="1" firstDataRow="1" firstDataCol="1"/>
  <pivotFields count="3">
    <pivotField axis="axisRow"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s>
  <rowFields count="1">
    <field x="0"/>
  </rowFields>
  <rowItems count="5">
    <i>
      <x/>
    </i>
    <i>
      <x v="1"/>
    </i>
    <i>
      <x v="2"/>
    </i>
    <i>
      <x v="3"/>
    </i>
    <i t="grand">
      <x/>
    </i>
  </rowItems>
  <colItems count="1">
    <i/>
  </colItems>
  <dataFields count="1">
    <dataField name="Distinct Count of Customer ID" fld="1" subtotal="count" baseField="0" baseItem="0">
      <extLst>
        <ext xmlns:x15="http://schemas.microsoft.com/office/spreadsheetml/2010/11/main" uri="{FABC7310-3BB5-11E1-824E-6D434824019B}">
          <x15:dataField isCountDistinct="1"/>
        </ext>
      </extLst>
    </dataField>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48">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members count="1" level="1">
        <member name="[Orders].[Segment].&amp;[Home Office]"/>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Distinct Count of Customer ID"/>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6370802-873B-45FA-B441-0D431DCD7F78}" name="Returned Orders by Manager" cacheId="112" applyNumberFormats="0" applyBorderFormats="0" applyFontFormats="0" applyPatternFormats="0" applyAlignmentFormats="0" applyWidthHeightFormats="1" dataCaption="Values" tag="9c7cea2d-9ede-4d83-ab4b-58063a844640" updatedVersion="7" minRefreshableVersion="3" useAutoFormatting="1" subtotalHiddenItems="1" itemPrintTitles="1" createdVersion="5" indent="0" outline="1" outlineData="1" multipleFieldFilters="0" chartFormat="12">
  <location ref="B3:C8" firstHeaderRow="1" firstDataRow="1" firstDataCol="1"/>
  <pivotFields count="3">
    <pivotField axis="axisRow" allDrilled="1" subtotalTop="0" showAll="0" sortType="de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5">
    <i>
      <x/>
    </i>
    <i>
      <x v="2"/>
    </i>
    <i>
      <x v="3"/>
    </i>
    <i>
      <x v="1"/>
    </i>
    <i t="grand">
      <x/>
    </i>
  </rowItems>
  <colItems count="1">
    <i/>
  </colItems>
  <dataFields count="1">
    <dataField name="Count of Returned" fld="1" subtotal="count" baseField="0" baseItem="0"/>
  </dataFields>
  <chartFormats count="10">
    <chartFormat chart="0" format="0" series="1">
      <pivotArea type="data" outline="0" fieldPosition="0">
        <references count="1">
          <reference field="4294967294" count="1" selected="0">
            <x v="0"/>
          </reference>
        </references>
      </pivotArea>
    </chartFormat>
    <chartFormat chart="3" format="7" series="1">
      <pivotArea type="data" outline="0" fieldPosition="0">
        <references count="1">
          <reference field="4294967294" count="1" selected="0">
            <x v="0"/>
          </reference>
        </references>
      </pivotArea>
    </chartFormat>
    <chartFormat chart="3" format="8">
      <pivotArea type="data" outline="0" fieldPosition="0">
        <references count="2">
          <reference field="4294967294" count="1" selected="0">
            <x v="0"/>
          </reference>
          <reference field="0" count="1" selected="0">
            <x v="0"/>
          </reference>
        </references>
      </pivotArea>
    </chartFormat>
    <chartFormat chart="3" format="9">
      <pivotArea type="data" outline="0" fieldPosition="0">
        <references count="2">
          <reference field="4294967294" count="1" selected="0">
            <x v="0"/>
          </reference>
          <reference field="0" count="1" selected="0">
            <x v="2"/>
          </reference>
        </references>
      </pivotArea>
    </chartFormat>
    <chartFormat chart="3" format="10">
      <pivotArea type="data" outline="0" fieldPosition="0">
        <references count="2">
          <reference field="4294967294" count="1" selected="0">
            <x v="0"/>
          </reference>
          <reference field="0" count="1" selected="0">
            <x v="3"/>
          </reference>
        </references>
      </pivotArea>
    </chartFormat>
    <chartFormat chart="3" format="11">
      <pivotArea type="data" outline="0" fieldPosition="0">
        <references count="2">
          <reference field="4294967294" count="1" selected="0">
            <x v="0"/>
          </reference>
          <reference field="0" count="1" selected="0">
            <x v="1"/>
          </reference>
        </references>
      </pivotArea>
    </chartFormat>
    <chartFormat chart="0" format="2">
      <pivotArea type="data" outline="0" fieldPosition="0">
        <references count="2">
          <reference field="4294967294" count="1" selected="0">
            <x v="0"/>
          </reference>
          <reference field="0" count="1" selected="0">
            <x v="0"/>
          </reference>
        </references>
      </pivotArea>
    </chartFormat>
    <chartFormat chart="0" format="3">
      <pivotArea type="data" outline="0" fieldPosition="0">
        <references count="2">
          <reference field="4294967294" count="1" selected="0">
            <x v="0"/>
          </reference>
          <reference field="0" count="1" selected="0">
            <x v="2"/>
          </reference>
        </references>
      </pivotArea>
    </chartFormat>
    <chartFormat chart="0" format="4">
      <pivotArea type="data" outline="0" fieldPosition="0">
        <references count="2">
          <reference field="4294967294" count="1" selected="0">
            <x v="0"/>
          </reference>
          <reference field="0" count="1" selected="0">
            <x v="3"/>
          </reference>
        </references>
      </pivotArea>
    </chartFormat>
    <chartFormat chart="0" format="5">
      <pivotArea type="data" outline="0" fieldPosition="0">
        <references count="2">
          <reference field="4294967294" count="1" selected="0">
            <x v="0"/>
          </reference>
          <reference field="0" count="1" selected="0">
            <x v="1"/>
          </reference>
        </references>
      </pivotArea>
    </chartFormat>
  </chartFormats>
  <pivotHierarchies count="48">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Year].&amp;[2017]"/>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ang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BDDEEC8-508A-4BC3-98E0-E58A7F86DDCC}" name="Top 5 Products by Sales" cacheId="118" applyNumberFormats="0" applyBorderFormats="0" applyFontFormats="0" applyPatternFormats="0" applyAlignmentFormats="0" applyWidthHeightFormats="1" dataCaption="Values" tag="b21689a9-2cfb-41c5-a001-b8ae556df820" updatedVersion="7" minRefreshableVersion="3" useAutoFormatting="1" subtotalHiddenItems="1" itemPrintTitles="1" createdVersion="5" indent="0" outline="1" outlineData="1" multipleFieldFilters="0" chartFormat="13">
  <location ref="B3:C9" firstHeaderRow="1" firstDataRow="1" firstDataCol="1"/>
  <pivotFields count="3">
    <pivotField axis="axisRow" allDrilled="1" subtotalTop="0" showAll="0" measureFilter="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Fields count="1">
    <field x="0"/>
  </rowFields>
  <rowItems count="6">
    <i>
      <x/>
    </i>
    <i>
      <x v="1"/>
    </i>
    <i>
      <x v="2"/>
    </i>
    <i>
      <x v="3"/>
    </i>
    <i>
      <x v="4"/>
    </i>
    <i t="grand">
      <x/>
    </i>
  </rowItems>
  <colItems count="1">
    <i/>
  </colItems>
  <dataFields count="1">
    <dataField name="Sum of Sales" fld="1" baseField="0" baseItem="0" numFmtId="43"/>
  </dataFields>
  <formats count="1">
    <format dxfId="15">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Hierarchies count="48">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Year].&amp;[2017]"/>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2" iMeasureHier="31">
      <autoFilter ref="A1">
        <filterColumn colId="0">
          <top10 val="5" filterVal="5"/>
        </filterColumn>
      </autoFilter>
    </filter>
  </filters>
  <rowHierarchiesUsage count="1">
    <rowHierarchyUsage hierarchyUsage="2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AB880DE-156C-4594-AB5E-407A24683811}" name="PivotTable6" cacheId="0" applyNumberFormats="0" applyBorderFormats="0" applyFontFormats="0" applyPatternFormats="0" applyAlignmentFormats="0" applyWidthHeightFormats="1" dataCaption="Values" tag="6f7c4959-91ab-4467-9b5b-565c224e9828" updatedVersion="7" minRefreshableVersion="3" useAutoFormatting="1" subtotalHiddenItems="1" itemPrintTitles="1" createdVersion="5" indent="0" outline="1" outlineData="1" multipleFieldFilters="0" rowHeaderCaption="State">
  <location ref="B3:C53" firstHeaderRow="1" firstDataRow="1" firstDataCol="1"/>
  <pivotFields count="2">
    <pivotField axis="axisRow" allDrilled="1" subtotalTop="0" showAll="0" sortType="descending" defaultSubtotal="0" defaultAttributeDrillState="1">
      <items count="4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50">
    <i>
      <x v="3"/>
    </i>
    <i>
      <x v="30"/>
    </i>
    <i>
      <x v="41"/>
    </i>
    <i>
      <x v="45"/>
    </i>
    <i>
      <x v="36"/>
    </i>
    <i>
      <x v="8"/>
    </i>
    <i>
      <x v="11"/>
    </i>
    <i>
      <x v="33"/>
    </i>
    <i>
      <x v="20"/>
    </i>
    <i>
      <x v="44"/>
    </i>
    <i>
      <x v="31"/>
    </i>
    <i>
      <x v="12"/>
    </i>
    <i>
      <x v="9"/>
    </i>
    <i>
      <x v="15"/>
    </i>
    <i>
      <x v="28"/>
    </i>
    <i>
      <x v="1"/>
    </i>
    <i>
      <x v="47"/>
    </i>
    <i>
      <x v="4"/>
    </i>
    <i>
      <x v="40"/>
    </i>
    <i>
      <x v="21"/>
    </i>
    <i>
      <x v="19"/>
    </i>
    <i>
      <x v="6"/>
    </i>
    <i>
      <x v="18"/>
    </i>
    <i>
      <x v="37"/>
    </i>
    <i>
      <x v="23"/>
    </i>
    <i>
      <x v="34"/>
    </i>
    <i>
      <x/>
    </i>
    <i>
      <x v="35"/>
    </i>
    <i>
      <x v="26"/>
    </i>
    <i>
      <x v="5"/>
    </i>
    <i>
      <x v="2"/>
    </i>
    <i>
      <x v="42"/>
    </i>
    <i>
      <x v="22"/>
    </i>
    <i>
      <x v="16"/>
    </i>
    <i>
      <x v="43"/>
    </i>
    <i>
      <x v="38"/>
    </i>
    <i>
      <x v="25"/>
    </i>
    <i>
      <x v="27"/>
    </i>
    <i>
      <x v="24"/>
    </i>
    <i>
      <x v="29"/>
    </i>
    <i>
      <x v="13"/>
    </i>
    <i>
      <x v="10"/>
    </i>
    <i>
      <x v="14"/>
    </i>
    <i>
      <x v="7"/>
    </i>
    <i>
      <x v="48"/>
    </i>
    <i>
      <x v="39"/>
    </i>
    <i>
      <x v="17"/>
    </i>
    <i>
      <x v="46"/>
    </i>
    <i>
      <x v="32"/>
    </i>
    <i t="grand">
      <x/>
    </i>
  </rowItems>
  <colItems count="1">
    <i/>
  </colItems>
  <dataFields count="1">
    <dataField name="Sum of Sales" fld="1" baseField="0" baseItem="0" numFmtId="43"/>
  </dataFields>
  <formats count="1">
    <format dxfId="14">
      <pivotArea outline="0" collapsedLevelsAreSubtotals="1" fieldPosition="0"/>
    </format>
  </formats>
  <pivotHierarchies count="4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1BFA035-CF06-4B6E-9AF9-C75845EE0A0B}" name="Layer Dashboard" cacheId="121" applyNumberFormats="0" applyBorderFormats="0" applyFontFormats="0" applyPatternFormats="0" applyAlignmentFormats="0" applyWidthHeightFormats="1" dataCaption="Values" tag="48b19c80-e506-42ae-8bf1-4ee29a7a3265" updatedVersion="7" minRefreshableVersion="3" useAutoFormatting="1" subtotalHiddenItems="1" itemPrintTitles="1" createdVersion="5" indent="0" outline="1" outlineData="1" multipleFieldFilters="0">
  <location ref="A3:H4" firstHeaderRow="0" firstDataRow="1" firstDataCol="0"/>
  <pivotFields count="9">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8">
    <i>
      <x/>
    </i>
    <i i="1">
      <x v="1"/>
    </i>
    <i i="2">
      <x v="2"/>
    </i>
    <i i="3">
      <x v="3"/>
    </i>
    <i i="4">
      <x v="4"/>
    </i>
    <i i="5">
      <x v="5"/>
    </i>
    <i i="6">
      <x v="6"/>
    </i>
    <i i="7">
      <x v="7"/>
    </i>
  </colItems>
  <dataFields count="8">
    <dataField fld="0" subtotal="count" baseField="0" baseItem="0"/>
    <dataField fld="1" subtotal="count" baseField="0" baseItem="0"/>
    <dataField fld="2" subtotal="count" baseField="0" baseItem="0"/>
    <dataField fld="3" subtotal="count" baseField="0" baseItem="0"/>
    <dataField fld="4" subtotal="count" baseField="0" baseItem="0"/>
    <dataField fld="5" subtotal="count" baseField="0" baseItem="0"/>
    <dataField fld="6" subtotal="count" baseField="0" baseItem="0"/>
    <dataField fld="7" subtotal="count" baseField="0" baseItem="0"/>
  </dataFields>
  <pivotHierarchies count="48">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Year].&amp;[2017]"/>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E402E0AD-AD6E-419D-B0CB-0A264BC4B7E1}" sourceName="[Orders].[Year]">
  <pivotTables>
    <pivotTable tabId="1" name="Region Sales &amp; Quantity"/>
    <pivotTable tabId="4" name="Returned Orders by Manager"/>
    <pivotTable tabId="2" name="Top 5 Products by Quantity"/>
    <pivotTable tabId="5" name="Top 5 Products by Sales"/>
    <pivotTable tabId="6" name="Layer Dashboard"/>
  </pivotTables>
  <data>
    <olap pivotCacheId="1725339243">
      <levels count="2">
        <level uniqueName="[Orders].[Year].[(All)]" sourceCaption="(All)" count="0"/>
        <level uniqueName="[Orders].[Year].[Year]" sourceCaption="Year" count="4" crossFilter="none">
          <ranges>
            <range startItem="0">
              <i n="[Orders].[Year].&amp;[2014]" c="2014"/>
              <i n="[Orders].[Year].&amp;[2015]" c="2015"/>
              <i n="[Orders].[Year].&amp;[2016]" c="2016"/>
              <i n="[Orders].[Year].&amp;[2017]" c="2017"/>
            </range>
          </ranges>
        </level>
      </levels>
      <selections count="1">
        <selection n="[Orders].[Year].&amp;[2017]"/>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gment" xr10:uid="{2D224FFB-FA5B-48E9-8A94-CD9F876E58B6}" sourceName="[Orders].[Segment]">
  <pivotTables>
    <pivotTable tabId="3" name="Distinct-Customer-Count"/>
  </pivotTables>
  <data>
    <olap pivotCacheId="1844662869">
      <levels count="2">
        <level uniqueName="[Orders].[Segment].[(All)]" sourceCaption="(All)" count="0"/>
        <level uniqueName="[Orders].[Segment].[Segment]" sourceCaption="Segment" count="3">
          <ranges>
            <range startItem="0">
              <i n="[Orders].[Segment].&amp;[Consumer]" c="Consumer"/>
              <i n="[Orders].[Segment].&amp;[Corporate]" c="Corporate"/>
              <i n="[Orders].[Segment].&amp;[Home Office]" c="Home Office"/>
            </range>
          </ranges>
        </level>
      </levels>
      <selections count="1">
        <selection n="[Orders].[Segment].&amp;[Home Office]"/>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00FCA04C-A120-46F5-B2DC-F4E47E45C8C1}" sourceName="[Orders].[Category]">
  <pivotTables>
    <pivotTable tabId="5" name="Top 5 Products by Sales"/>
    <pivotTable tabId="4" name="Returned Orders by Manager"/>
  </pivotTables>
  <data>
    <olap pivotCacheId="1725339243">
      <levels count="2">
        <level uniqueName="[Orders].[Category].[(All)]" sourceCaption="(All)" count="0"/>
        <level uniqueName="[Orders].[Category].[Category]" sourceCaption="Category" count="3">
          <ranges>
            <range startItem="0">
              <i n="[Orders].[Category].&amp;[Furniture]" c="Furniture"/>
              <i n="[Orders].[Category].&amp;[Office Supplies]" c="Office Supplies"/>
              <i n="[Orders].[Category].&amp;[Technology]" c="Technology"/>
            </range>
          </ranges>
        </level>
      </levels>
      <selections count="1">
        <selection n="[Orders].[Category].[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9012E054-8E05-4340-B627-63054E4967F6}" cache="Slicer_Year" caption="Year" level="1" style="My Style 2"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gment" xr10:uid="{673E3187-ABA5-4DB5-A535-971CE0E2AB00}" cache="Slicer_Segment" caption="Segment" level="1" style="My Style 2"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5DD98B48-E600-4CF0-BA77-13066B242E39}" cache="Slicer_Category" caption="Category" level="1" style="SlicerStyleDark3"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2" xr10:uid="{801FABE6-021C-49F2-8876-357A2D4546C1}" cache="Slicer_Year" caption="Year" level="1" style="My Style 2"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2" Type="http://schemas.microsoft.com/office/2007/relationships/slicer" Target="../slicers/slicer4.xml"/><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3:D8"/>
  <sheetViews>
    <sheetView workbookViewId="0">
      <selection activeCell="B3" sqref="B3:D8"/>
    </sheetView>
  </sheetViews>
  <sheetFormatPr defaultRowHeight="15" x14ac:dyDescent="0.25"/>
  <cols>
    <col min="1" max="1" width="18.42578125" bestFit="1" customWidth="1"/>
    <col min="2" max="2" width="13.140625" bestFit="1" customWidth="1"/>
    <col min="3" max="3" width="12.140625" bestFit="1" customWidth="1"/>
    <col min="4" max="4" width="15.42578125" bestFit="1" customWidth="1"/>
    <col min="5" max="6" width="11.28515625" bestFit="1" customWidth="1"/>
  </cols>
  <sheetData>
    <row r="3" spans="2:4" x14ac:dyDescent="0.25">
      <c r="B3" s="1" t="s">
        <v>5</v>
      </c>
      <c r="C3" t="s">
        <v>10</v>
      </c>
      <c r="D3" t="s">
        <v>11</v>
      </c>
    </row>
    <row r="4" spans="2:4" x14ac:dyDescent="0.25">
      <c r="B4" s="2" t="s">
        <v>9</v>
      </c>
      <c r="C4" s="5">
        <v>250128.36550000022</v>
      </c>
      <c r="D4" s="3">
        <v>4270</v>
      </c>
    </row>
    <row r="5" spans="2:4" x14ac:dyDescent="0.25">
      <c r="B5" s="2" t="s">
        <v>7</v>
      </c>
      <c r="C5" s="5">
        <v>213082.90400000004</v>
      </c>
      <c r="D5" s="3">
        <v>3411</v>
      </c>
    </row>
    <row r="6" spans="2:4" x14ac:dyDescent="0.25">
      <c r="B6" s="2" t="s">
        <v>6</v>
      </c>
      <c r="C6" s="5">
        <v>147098.12820000001</v>
      </c>
      <c r="D6" s="3">
        <v>2880</v>
      </c>
    </row>
    <row r="7" spans="2:4" x14ac:dyDescent="0.25">
      <c r="B7" s="2" t="s">
        <v>8</v>
      </c>
      <c r="C7" s="5">
        <v>122905.8575</v>
      </c>
      <c r="D7" s="3">
        <v>1915</v>
      </c>
    </row>
    <row r="8" spans="2:4" x14ac:dyDescent="0.25">
      <c r="B8" s="2" t="s">
        <v>0</v>
      </c>
      <c r="C8" s="5">
        <v>733215.25520000129</v>
      </c>
      <c r="D8" s="3">
        <v>12476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D7E6C6-6F1A-488B-8B1E-00F736706205}">
  <dimension ref="B1:C9"/>
  <sheetViews>
    <sheetView topLeftCell="B1" workbookViewId="0">
      <selection activeCell="B3" sqref="B3:C9"/>
    </sheetView>
  </sheetViews>
  <sheetFormatPr defaultRowHeight="15" x14ac:dyDescent="0.25"/>
  <cols>
    <col min="2" max="2" width="49.28515625" bestFit="1" customWidth="1"/>
    <col min="3" max="3" width="15.42578125" bestFit="1" customWidth="1"/>
  </cols>
  <sheetData>
    <row r="1" spans="2:3" x14ac:dyDescent="0.25">
      <c r="B1" s="1" t="s">
        <v>22</v>
      </c>
      <c r="C1" t="s" vm="1">
        <v>23</v>
      </c>
    </row>
    <row r="3" spans="2:3" x14ac:dyDescent="0.25">
      <c r="B3" s="1" t="s">
        <v>5</v>
      </c>
      <c r="C3" t="s">
        <v>11</v>
      </c>
    </row>
    <row r="4" spans="2:3" x14ac:dyDescent="0.25">
      <c r="B4" s="2" t="s">
        <v>18</v>
      </c>
      <c r="C4" s="3">
        <v>34</v>
      </c>
    </row>
    <row r="5" spans="2:3" x14ac:dyDescent="0.25">
      <c r="B5" s="2" t="s">
        <v>15</v>
      </c>
      <c r="C5" s="3">
        <v>29</v>
      </c>
    </row>
    <row r="6" spans="2:3" x14ac:dyDescent="0.25">
      <c r="B6" s="2" t="s">
        <v>19</v>
      </c>
      <c r="C6" s="3">
        <v>26</v>
      </c>
    </row>
    <row r="7" spans="2:3" x14ac:dyDescent="0.25">
      <c r="B7" s="2" t="s">
        <v>20</v>
      </c>
      <c r="C7" s="3">
        <v>25</v>
      </c>
    </row>
    <row r="8" spans="2:3" x14ac:dyDescent="0.25">
      <c r="B8" s="2" t="s">
        <v>17</v>
      </c>
      <c r="C8" s="3">
        <v>25</v>
      </c>
    </row>
    <row r="9" spans="2:3" x14ac:dyDescent="0.25">
      <c r="B9" s="2" t="s">
        <v>0</v>
      </c>
      <c r="C9" s="3">
        <v>139</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F6597D-D15B-46BA-91D1-361820F61010}">
  <dimension ref="B3:C8"/>
  <sheetViews>
    <sheetView workbookViewId="0">
      <selection activeCell="B3" sqref="B3:C8"/>
    </sheetView>
  </sheetViews>
  <sheetFormatPr defaultRowHeight="15" x14ac:dyDescent="0.25"/>
  <cols>
    <col min="2" max="2" width="13.140625" bestFit="1" customWidth="1"/>
    <col min="3" max="3" width="27.5703125" bestFit="1" customWidth="1"/>
  </cols>
  <sheetData>
    <row r="3" spans="2:3" x14ac:dyDescent="0.25">
      <c r="B3" s="1" t="s">
        <v>5</v>
      </c>
      <c r="C3" t="s">
        <v>28</v>
      </c>
    </row>
    <row r="4" spans="2:3" x14ac:dyDescent="0.25">
      <c r="B4" s="2" t="s">
        <v>24</v>
      </c>
      <c r="C4" s="3">
        <v>105</v>
      </c>
    </row>
    <row r="5" spans="2:3" x14ac:dyDescent="0.25">
      <c r="B5" s="2" t="s">
        <v>25</v>
      </c>
      <c r="C5" s="3">
        <v>113</v>
      </c>
    </row>
    <row r="6" spans="2:3" x14ac:dyDescent="0.25">
      <c r="B6" s="2" t="s">
        <v>26</v>
      </c>
      <c r="C6" s="3">
        <v>113</v>
      </c>
    </row>
    <row r="7" spans="2:3" x14ac:dyDescent="0.25">
      <c r="B7" s="2" t="s">
        <v>27</v>
      </c>
      <c r="C7" s="3">
        <v>128</v>
      </c>
    </row>
    <row r="8" spans="2:3" x14ac:dyDescent="0.25">
      <c r="B8" s="2" t="s">
        <v>0</v>
      </c>
      <c r="C8" s="3">
        <v>148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F98736-44DB-4471-9AAF-52E13580ADE0}">
  <dimension ref="B3:C8"/>
  <sheetViews>
    <sheetView workbookViewId="0">
      <selection activeCell="B3" sqref="B3:C8"/>
    </sheetView>
  </sheetViews>
  <sheetFormatPr defaultRowHeight="15" x14ac:dyDescent="0.25"/>
  <cols>
    <col min="2" max="2" width="18.42578125" bestFit="1" customWidth="1"/>
    <col min="3" max="3" width="17.5703125" bestFit="1" customWidth="1"/>
    <col min="4" max="4" width="18.5703125" bestFit="1" customWidth="1"/>
  </cols>
  <sheetData>
    <row r="3" spans="2:3" x14ac:dyDescent="0.25">
      <c r="B3" s="1" t="s">
        <v>5</v>
      </c>
      <c r="C3" t="s">
        <v>29</v>
      </c>
    </row>
    <row r="4" spans="2:3" x14ac:dyDescent="0.25">
      <c r="B4" s="2" t="s">
        <v>1</v>
      </c>
      <c r="C4" s="3">
        <v>1095</v>
      </c>
    </row>
    <row r="5" spans="2:3" x14ac:dyDescent="0.25">
      <c r="B5" s="2" t="s">
        <v>3</v>
      </c>
      <c r="C5" s="3">
        <v>921</v>
      </c>
    </row>
    <row r="6" spans="2:3" x14ac:dyDescent="0.25">
      <c r="B6" s="2" t="s">
        <v>4</v>
      </c>
      <c r="C6" s="3">
        <v>778</v>
      </c>
    </row>
    <row r="7" spans="2:3" x14ac:dyDescent="0.25">
      <c r="B7" s="2" t="s">
        <v>2</v>
      </c>
      <c r="C7" s="3">
        <v>518</v>
      </c>
    </row>
    <row r="8" spans="2:3" x14ac:dyDescent="0.25">
      <c r="B8" s="2" t="s">
        <v>0</v>
      </c>
      <c r="C8" s="3">
        <v>3312</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57DE67-8114-4A6E-BBC8-0E564BEE67BE}">
  <dimension ref="B3:C9"/>
  <sheetViews>
    <sheetView topLeftCell="B1" workbookViewId="0">
      <selection activeCell="B3" sqref="B3:C9"/>
    </sheetView>
  </sheetViews>
  <sheetFormatPr defaultRowHeight="15" x14ac:dyDescent="0.25"/>
  <cols>
    <col min="2" max="2" width="47.42578125" bestFit="1" customWidth="1"/>
    <col min="3" max="3" width="12.140625" bestFit="1" customWidth="1"/>
  </cols>
  <sheetData>
    <row r="3" spans="2:3" x14ac:dyDescent="0.25">
      <c r="B3" s="1" t="s">
        <v>5</v>
      </c>
      <c r="C3" t="s">
        <v>10</v>
      </c>
    </row>
    <row r="4" spans="2:3" x14ac:dyDescent="0.25">
      <c r="B4" s="2" t="s">
        <v>12</v>
      </c>
      <c r="C4" s="5">
        <v>35699.898000000001</v>
      </c>
    </row>
    <row r="5" spans="2:3" x14ac:dyDescent="0.25">
      <c r="B5" s="2" t="s">
        <v>13</v>
      </c>
      <c r="C5" s="5">
        <v>10943.278</v>
      </c>
    </row>
    <row r="6" spans="2:3" x14ac:dyDescent="0.25">
      <c r="B6" s="2" t="s">
        <v>14</v>
      </c>
      <c r="C6" s="5">
        <v>9239.8460000000014</v>
      </c>
    </row>
    <row r="7" spans="2:3" x14ac:dyDescent="0.25">
      <c r="B7" s="2" t="s">
        <v>16</v>
      </c>
      <c r="C7" s="5">
        <v>11825.902</v>
      </c>
    </row>
    <row r="8" spans="2:3" x14ac:dyDescent="0.25">
      <c r="B8" s="2" t="s">
        <v>21</v>
      </c>
      <c r="C8" s="5">
        <v>9239.7800000000025</v>
      </c>
    </row>
    <row r="9" spans="2:3" x14ac:dyDescent="0.25">
      <c r="B9" s="2" t="s">
        <v>0</v>
      </c>
      <c r="C9" s="5">
        <v>76948.703999999998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2F73A3-7738-422A-9237-9782E08FBAA7}">
  <dimension ref="B3:H53"/>
  <sheetViews>
    <sheetView workbookViewId="0">
      <selection activeCell="H4" sqref="H4:H53"/>
    </sheetView>
  </sheetViews>
  <sheetFormatPr defaultRowHeight="15" x14ac:dyDescent="0.25"/>
  <cols>
    <col min="2" max="2" width="18.7109375" bestFit="1" customWidth="1"/>
    <col min="3" max="3" width="13.28515625" bestFit="1" customWidth="1"/>
    <col min="8" max="8" width="13.28515625" bestFit="1" customWidth="1"/>
  </cols>
  <sheetData>
    <row r="3" spans="2:8" x14ac:dyDescent="0.25">
      <c r="B3" s="1" t="s">
        <v>87</v>
      </c>
      <c r="C3" t="s">
        <v>10</v>
      </c>
      <c r="G3" t="str">
        <f>B3</f>
        <v>State</v>
      </c>
      <c r="H3" t="str">
        <f>C3</f>
        <v>Sum of Sales</v>
      </c>
    </row>
    <row r="4" spans="2:8" x14ac:dyDescent="0.25">
      <c r="B4" s="2" t="s">
        <v>41</v>
      </c>
      <c r="C4" s="5">
        <v>457687.63150000037</v>
      </c>
      <c r="G4" t="str">
        <f t="shared" ref="G4:G13" si="0">B4</f>
        <v>California</v>
      </c>
      <c r="H4" s="11">
        <f t="shared" ref="H4:H13" si="1">C4</f>
        <v>457687.63150000037</v>
      </c>
    </row>
    <row r="5" spans="2:8" x14ac:dyDescent="0.25">
      <c r="B5" s="2" t="s">
        <v>68</v>
      </c>
      <c r="C5" s="5">
        <v>310876.27100000024</v>
      </c>
      <c r="G5" t="str">
        <f t="shared" si="0"/>
        <v>New York</v>
      </c>
      <c r="H5" s="11">
        <f t="shared" si="1"/>
        <v>310876.27100000024</v>
      </c>
    </row>
    <row r="6" spans="2:8" x14ac:dyDescent="0.25">
      <c r="B6" s="2" t="s">
        <v>79</v>
      </c>
      <c r="C6" s="5">
        <v>170188.04579999996</v>
      </c>
      <c r="G6" t="str">
        <f t="shared" si="0"/>
        <v>Texas</v>
      </c>
      <c r="H6" s="11">
        <f t="shared" si="1"/>
        <v>170188.04579999996</v>
      </c>
    </row>
    <row r="7" spans="2:8" x14ac:dyDescent="0.25">
      <c r="B7" s="2" t="s">
        <v>83</v>
      </c>
      <c r="C7" s="5">
        <v>138641.27000000008</v>
      </c>
      <c r="G7" t="str">
        <f t="shared" si="0"/>
        <v>Washington</v>
      </c>
      <c r="H7" s="11">
        <f t="shared" si="1"/>
        <v>138641.27000000008</v>
      </c>
    </row>
    <row r="8" spans="2:8" x14ac:dyDescent="0.25">
      <c r="B8" s="2" t="s">
        <v>74</v>
      </c>
      <c r="C8" s="5">
        <v>116511.91399999996</v>
      </c>
      <c r="G8" t="str">
        <f t="shared" si="0"/>
        <v>Pennsylvania</v>
      </c>
      <c r="H8" s="11">
        <f t="shared" si="1"/>
        <v>116511.91399999996</v>
      </c>
    </row>
    <row r="9" spans="2:8" x14ac:dyDescent="0.25">
      <c r="B9" s="2" t="s">
        <v>46</v>
      </c>
      <c r="C9" s="5">
        <v>89473.707999999955</v>
      </c>
      <c r="G9" t="str">
        <f t="shared" si="0"/>
        <v>Florida</v>
      </c>
      <c r="H9" s="11">
        <f t="shared" si="1"/>
        <v>89473.707999999955</v>
      </c>
    </row>
    <row r="10" spans="2:8" x14ac:dyDescent="0.25">
      <c r="B10" s="2" t="s">
        <v>49</v>
      </c>
      <c r="C10" s="5">
        <v>80166.10100000001</v>
      </c>
      <c r="G10" t="str">
        <f t="shared" si="0"/>
        <v>Illinois</v>
      </c>
      <c r="H10" s="11">
        <f t="shared" si="1"/>
        <v>80166.10100000001</v>
      </c>
    </row>
    <row r="11" spans="2:8" x14ac:dyDescent="0.25">
      <c r="B11" s="2" t="s">
        <v>71</v>
      </c>
      <c r="C11" s="5">
        <v>78258.135999999969</v>
      </c>
      <c r="G11" t="str">
        <f t="shared" si="0"/>
        <v>Ohio</v>
      </c>
      <c r="H11" s="11">
        <f t="shared" si="1"/>
        <v>78258.135999999969</v>
      </c>
    </row>
    <row r="12" spans="2:8" x14ac:dyDescent="0.25">
      <c r="B12" s="2" t="s">
        <v>58</v>
      </c>
      <c r="C12" s="5">
        <v>76269.614000000016</v>
      </c>
      <c r="G12" t="str">
        <f t="shared" si="0"/>
        <v>Michigan</v>
      </c>
      <c r="H12" s="11">
        <f t="shared" si="1"/>
        <v>76269.614000000016</v>
      </c>
    </row>
    <row r="13" spans="2:8" x14ac:dyDescent="0.25">
      <c r="B13" s="2" t="s">
        <v>82</v>
      </c>
      <c r="C13" s="5">
        <v>70636.72</v>
      </c>
      <c r="G13" t="str">
        <f t="shared" si="0"/>
        <v>Virginia</v>
      </c>
      <c r="H13" s="11">
        <f t="shared" si="1"/>
        <v>70636.72</v>
      </c>
    </row>
    <row r="14" spans="2:8" x14ac:dyDescent="0.25">
      <c r="B14" s="2" t="s">
        <v>69</v>
      </c>
      <c r="C14" s="5">
        <v>55603.163999999982</v>
      </c>
      <c r="G14" t="str">
        <f>B14</f>
        <v>North Carolina</v>
      </c>
      <c r="H14" s="11">
        <f>C14</f>
        <v>55603.163999999982</v>
      </c>
    </row>
    <row r="15" spans="2:8" x14ac:dyDescent="0.25">
      <c r="B15" s="2" t="s">
        <v>50</v>
      </c>
      <c r="C15" s="5">
        <v>53555.360000000022</v>
      </c>
      <c r="G15" t="str">
        <f t="shared" ref="G15:G22" si="2">B15</f>
        <v>Indiana</v>
      </c>
      <c r="H15" s="11">
        <f t="shared" ref="H15:H22" si="3">C15</f>
        <v>53555.360000000022</v>
      </c>
    </row>
    <row r="16" spans="2:8" x14ac:dyDescent="0.25">
      <c r="B16" s="2" t="s">
        <v>47</v>
      </c>
      <c r="C16" s="5">
        <v>49095.840000000011</v>
      </c>
      <c r="G16" t="str">
        <f t="shared" si="2"/>
        <v>Georgia</v>
      </c>
      <c r="H16" s="11">
        <f t="shared" si="3"/>
        <v>49095.840000000011</v>
      </c>
    </row>
    <row r="17" spans="2:8" x14ac:dyDescent="0.25">
      <c r="B17" s="2" t="s">
        <v>53</v>
      </c>
      <c r="C17" s="5">
        <v>36591.75</v>
      </c>
      <c r="G17" t="str">
        <f t="shared" si="2"/>
        <v>Kentucky</v>
      </c>
      <c r="H17" s="11">
        <f t="shared" si="3"/>
        <v>36591.75</v>
      </c>
    </row>
    <row r="18" spans="2:8" x14ac:dyDescent="0.25">
      <c r="B18" s="2" t="s">
        <v>66</v>
      </c>
      <c r="C18" s="5">
        <v>35764.312000000013</v>
      </c>
      <c r="G18" t="str">
        <f t="shared" si="2"/>
        <v>New Jersey</v>
      </c>
      <c r="H18" s="11">
        <f t="shared" si="3"/>
        <v>35764.312000000013</v>
      </c>
    </row>
    <row r="19" spans="2:8" x14ac:dyDescent="0.25">
      <c r="B19" s="2" t="s">
        <v>39</v>
      </c>
      <c r="C19" s="5">
        <v>35282.001000000018</v>
      </c>
      <c r="G19" t="str">
        <f t="shared" si="2"/>
        <v>Arizona</v>
      </c>
      <c r="H19" s="11">
        <f t="shared" si="3"/>
        <v>35282.001000000018</v>
      </c>
    </row>
    <row r="20" spans="2:8" x14ac:dyDescent="0.25">
      <c r="B20" s="2" t="s">
        <v>85</v>
      </c>
      <c r="C20" s="5">
        <v>32114.61000000003</v>
      </c>
      <c r="G20" t="str">
        <f t="shared" si="2"/>
        <v>Wisconsin</v>
      </c>
      <c r="H20" s="11">
        <f t="shared" si="3"/>
        <v>32114.61000000003</v>
      </c>
    </row>
    <row r="21" spans="2:8" x14ac:dyDescent="0.25">
      <c r="B21" s="2" t="s">
        <v>42</v>
      </c>
      <c r="C21" s="5">
        <v>32108.118000000006</v>
      </c>
      <c r="G21" t="str">
        <f t="shared" si="2"/>
        <v>Colorado</v>
      </c>
      <c r="H21" s="11">
        <f t="shared" si="3"/>
        <v>32108.118000000006</v>
      </c>
    </row>
    <row r="22" spans="2:8" x14ac:dyDescent="0.25">
      <c r="B22" s="2" t="s">
        <v>78</v>
      </c>
      <c r="C22" s="5">
        <v>30661.872999999981</v>
      </c>
      <c r="G22" t="str">
        <f t="shared" si="2"/>
        <v>Tennessee</v>
      </c>
      <c r="H22" s="11">
        <f t="shared" si="3"/>
        <v>30661.872999999981</v>
      </c>
    </row>
    <row r="23" spans="2:8" x14ac:dyDescent="0.25">
      <c r="B23" s="2" t="s">
        <v>59</v>
      </c>
      <c r="C23" s="5">
        <v>29863.149999999991</v>
      </c>
      <c r="G23" t="str">
        <f t="shared" ref="G23:G46" si="4">B23</f>
        <v>Minnesota</v>
      </c>
      <c r="H23" s="11">
        <f t="shared" ref="H23:H46" si="5">C23</f>
        <v>29863.149999999991</v>
      </c>
    </row>
    <row r="24" spans="2:8" x14ac:dyDescent="0.25">
      <c r="B24" s="2" t="s">
        <v>57</v>
      </c>
      <c r="C24" s="5">
        <v>28634.433999999987</v>
      </c>
      <c r="G24" t="str">
        <f t="shared" si="4"/>
        <v>Massachusetts</v>
      </c>
      <c r="H24" s="11">
        <f t="shared" si="5"/>
        <v>28634.433999999987</v>
      </c>
    </row>
    <row r="25" spans="2:8" x14ac:dyDescent="0.25">
      <c r="B25" s="2" t="s">
        <v>44</v>
      </c>
      <c r="C25" s="5">
        <v>27451.068999999992</v>
      </c>
      <c r="G25" t="str">
        <f t="shared" si="4"/>
        <v>Delaware</v>
      </c>
      <c r="H25" s="11">
        <f t="shared" si="5"/>
        <v>27451.068999999992</v>
      </c>
    </row>
    <row r="26" spans="2:8" x14ac:dyDescent="0.25">
      <c r="B26" s="2" t="s">
        <v>56</v>
      </c>
      <c r="C26" s="5">
        <v>23705.523000000008</v>
      </c>
      <c r="G26" t="str">
        <f t="shared" si="4"/>
        <v>Maryland</v>
      </c>
      <c r="H26" s="11">
        <f t="shared" si="5"/>
        <v>23705.523000000008</v>
      </c>
    </row>
    <row r="27" spans="2:8" x14ac:dyDescent="0.25">
      <c r="B27" s="2" t="s">
        <v>75</v>
      </c>
      <c r="C27" s="5">
        <v>22627.955999999998</v>
      </c>
      <c r="G27" t="str">
        <f t="shared" si="4"/>
        <v>Rhode Island</v>
      </c>
      <c r="H27" s="11">
        <f t="shared" si="5"/>
        <v>22627.955999999998</v>
      </c>
    </row>
    <row r="28" spans="2:8" x14ac:dyDescent="0.25">
      <c r="B28" s="2" t="s">
        <v>61</v>
      </c>
      <c r="C28" s="5">
        <v>22205.150000000005</v>
      </c>
      <c r="G28" t="str">
        <f t="shared" si="4"/>
        <v>Missouri</v>
      </c>
      <c r="H28" s="11">
        <f t="shared" si="5"/>
        <v>22205.150000000005</v>
      </c>
    </row>
    <row r="29" spans="2:8" x14ac:dyDescent="0.25">
      <c r="B29" s="2" t="s">
        <v>72</v>
      </c>
      <c r="C29" s="5">
        <v>19683.390000000003</v>
      </c>
      <c r="G29" t="str">
        <f t="shared" si="4"/>
        <v>Oklahoma</v>
      </c>
      <c r="H29" s="11">
        <f t="shared" si="5"/>
        <v>19683.390000000003</v>
      </c>
    </row>
    <row r="30" spans="2:8" x14ac:dyDescent="0.25">
      <c r="B30" s="2" t="s">
        <v>38</v>
      </c>
      <c r="C30" s="5">
        <v>19510.639999999992</v>
      </c>
      <c r="G30" t="str">
        <f t="shared" si="4"/>
        <v>Alabama</v>
      </c>
      <c r="H30" s="11">
        <f t="shared" si="5"/>
        <v>19510.639999999992</v>
      </c>
    </row>
    <row r="31" spans="2:8" x14ac:dyDescent="0.25">
      <c r="B31" s="2" t="s">
        <v>73</v>
      </c>
      <c r="C31" s="5">
        <v>17431.149999999994</v>
      </c>
      <c r="G31" t="str">
        <f t="shared" si="4"/>
        <v>Oregon</v>
      </c>
      <c r="H31" s="11">
        <f t="shared" si="5"/>
        <v>17431.149999999994</v>
      </c>
    </row>
    <row r="32" spans="2:8" x14ac:dyDescent="0.25">
      <c r="B32" s="2" t="s">
        <v>64</v>
      </c>
      <c r="C32" s="5">
        <v>16729.102000000003</v>
      </c>
      <c r="G32" t="str">
        <f t="shared" si="4"/>
        <v>Nevada</v>
      </c>
      <c r="H32" s="11">
        <f t="shared" si="5"/>
        <v>16729.102000000003</v>
      </c>
    </row>
    <row r="33" spans="2:8" x14ac:dyDescent="0.25">
      <c r="B33" s="2" t="s">
        <v>43</v>
      </c>
      <c r="C33" s="5">
        <v>13384.357</v>
      </c>
      <c r="G33" t="str">
        <f t="shared" si="4"/>
        <v>Connecticut</v>
      </c>
      <c r="H33" s="11">
        <f t="shared" si="5"/>
        <v>13384.357</v>
      </c>
    </row>
    <row r="34" spans="2:8" x14ac:dyDescent="0.25">
      <c r="B34" s="2" t="s">
        <v>40</v>
      </c>
      <c r="C34" s="5">
        <v>11678.13</v>
      </c>
      <c r="G34" t="str">
        <f t="shared" si="4"/>
        <v>Arkansas</v>
      </c>
      <c r="H34" s="11">
        <f t="shared" si="5"/>
        <v>11678.13</v>
      </c>
    </row>
    <row r="35" spans="2:8" x14ac:dyDescent="0.25">
      <c r="B35" s="2" t="s">
        <v>80</v>
      </c>
      <c r="C35" s="5">
        <v>11220.055999999997</v>
      </c>
      <c r="G35" t="str">
        <f t="shared" si="4"/>
        <v>Utah</v>
      </c>
      <c r="H35" s="11">
        <f t="shared" si="5"/>
        <v>11220.055999999997</v>
      </c>
    </row>
    <row r="36" spans="2:8" x14ac:dyDescent="0.25">
      <c r="B36" s="2" t="s">
        <v>60</v>
      </c>
      <c r="C36" s="5">
        <v>10771.340000000006</v>
      </c>
      <c r="G36" t="str">
        <f t="shared" si="4"/>
        <v>Mississippi</v>
      </c>
      <c r="H36" s="11">
        <f t="shared" si="5"/>
        <v>10771.340000000006</v>
      </c>
    </row>
    <row r="37" spans="2:8" x14ac:dyDescent="0.25">
      <c r="B37" s="2" t="s">
        <v>54</v>
      </c>
      <c r="C37" s="5">
        <v>9217.029999999997</v>
      </c>
      <c r="G37" t="str">
        <f t="shared" si="4"/>
        <v>Louisiana</v>
      </c>
      <c r="H37" s="11">
        <f t="shared" si="5"/>
        <v>9217.029999999997</v>
      </c>
    </row>
    <row r="38" spans="2:8" x14ac:dyDescent="0.25">
      <c r="B38" s="2" t="s">
        <v>81</v>
      </c>
      <c r="C38" s="5">
        <v>8929.3700000000008</v>
      </c>
      <c r="G38" t="str">
        <f t="shared" si="4"/>
        <v>Vermont</v>
      </c>
      <c r="H38" s="11">
        <f t="shared" si="5"/>
        <v>8929.3700000000008</v>
      </c>
    </row>
    <row r="39" spans="2:8" x14ac:dyDescent="0.25">
      <c r="B39" s="2" t="s">
        <v>76</v>
      </c>
      <c r="C39" s="5">
        <v>8481.7099999999991</v>
      </c>
      <c r="G39" t="str">
        <f t="shared" si="4"/>
        <v>South Carolina</v>
      </c>
      <c r="H39" s="11">
        <f t="shared" si="5"/>
        <v>8481.7099999999991</v>
      </c>
    </row>
    <row r="40" spans="2:8" x14ac:dyDescent="0.25">
      <c r="B40" s="2" t="s">
        <v>63</v>
      </c>
      <c r="C40" s="5">
        <v>7464.9299999999985</v>
      </c>
      <c r="G40" t="str">
        <f t="shared" si="4"/>
        <v>Nebraska</v>
      </c>
      <c r="H40" s="11">
        <f t="shared" si="5"/>
        <v>7464.9299999999985</v>
      </c>
    </row>
    <row r="41" spans="2:8" x14ac:dyDescent="0.25">
      <c r="B41" s="2" t="s">
        <v>65</v>
      </c>
      <c r="C41" s="5">
        <v>7292.5239999999985</v>
      </c>
      <c r="G41" t="str">
        <f t="shared" si="4"/>
        <v>New Hampshire</v>
      </c>
      <c r="H41" s="11">
        <f t="shared" si="5"/>
        <v>7292.5239999999985</v>
      </c>
    </row>
    <row r="42" spans="2:8" x14ac:dyDescent="0.25">
      <c r="B42" s="2" t="s">
        <v>62</v>
      </c>
      <c r="C42" s="5">
        <v>5589.351999999999</v>
      </c>
      <c r="G42" t="str">
        <f t="shared" si="4"/>
        <v>Montana</v>
      </c>
      <c r="H42" s="11">
        <f t="shared" si="5"/>
        <v>5589.351999999999</v>
      </c>
    </row>
    <row r="43" spans="2:8" x14ac:dyDescent="0.25">
      <c r="B43" s="2" t="s">
        <v>67</v>
      </c>
      <c r="C43" s="5">
        <v>4783.5219999999999</v>
      </c>
      <c r="G43" t="str">
        <f t="shared" si="4"/>
        <v>New Mexico</v>
      </c>
      <c r="H43" s="11">
        <f t="shared" si="5"/>
        <v>4783.5219999999999</v>
      </c>
    </row>
    <row r="44" spans="2:8" x14ac:dyDescent="0.25">
      <c r="B44" s="2" t="s">
        <v>51</v>
      </c>
      <c r="C44" s="5">
        <v>4579.76</v>
      </c>
      <c r="G44" t="str">
        <f t="shared" si="4"/>
        <v>Iowa</v>
      </c>
      <c r="H44" s="11">
        <f t="shared" si="5"/>
        <v>4579.76</v>
      </c>
    </row>
    <row r="45" spans="2:8" x14ac:dyDescent="0.25">
      <c r="B45" s="2" t="s">
        <v>48</v>
      </c>
      <c r="C45" s="5">
        <v>4382.4859999999999</v>
      </c>
      <c r="G45" t="str">
        <f t="shared" si="4"/>
        <v>Idaho</v>
      </c>
      <c r="H45" s="11">
        <f t="shared" si="5"/>
        <v>4382.4859999999999</v>
      </c>
    </row>
    <row r="46" spans="2:8" x14ac:dyDescent="0.25">
      <c r="B46" s="2" t="s">
        <v>52</v>
      </c>
      <c r="C46" s="5">
        <v>2914.3100000000004</v>
      </c>
      <c r="G46" t="str">
        <f t="shared" si="4"/>
        <v>Kansas</v>
      </c>
      <c r="H46" s="11">
        <f t="shared" si="5"/>
        <v>2914.3100000000004</v>
      </c>
    </row>
    <row r="47" spans="2:8" x14ac:dyDescent="0.25">
      <c r="B47" s="2" t="s">
        <v>45</v>
      </c>
      <c r="C47" s="5">
        <v>2865.0199999999991</v>
      </c>
      <c r="G47" t="str">
        <f t="shared" ref="G47:G53" si="6">B47</f>
        <v>District of Columbia</v>
      </c>
      <c r="H47" s="11">
        <f t="shared" ref="H47:H53" si="7">C47</f>
        <v>2865.0199999999991</v>
      </c>
    </row>
    <row r="48" spans="2:8" x14ac:dyDescent="0.25">
      <c r="B48" s="2" t="s">
        <v>86</v>
      </c>
      <c r="C48" s="5">
        <v>1603.1360000000002</v>
      </c>
      <c r="G48" t="str">
        <f t="shared" si="6"/>
        <v>Wyoming</v>
      </c>
      <c r="H48" s="11">
        <f t="shared" si="7"/>
        <v>1603.1360000000002</v>
      </c>
    </row>
    <row r="49" spans="2:8" x14ac:dyDescent="0.25">
      <c r="B49" s="2" t="s">
        <v>77</v>
      </c>
      <c r="C49" s="5">
        <v>1315.56</v>
      </c>
      <c r="G49" t="str">
        <f t="shared" si="6"/>
        <v>South Dakota</v>
      </c>
      <c r="H49" s="11">
        <f t="shared" si="7"/>
        <v>1315.56</v>
      </c>
    </row>
    <row r="50" spans="2:8" x14ac:dyDescent="0.25">
      <c r="B50" s="2" t="s">
        <v>55</v>
      </c>
      <c r="C50" s="5">
        <v>1270.5300000000002</v>
      </c>
      <c r="G50" t="str">
        <f t="shared" si="6"/>
        <v>Maine</v>
      </c>
      <c r="H50" s="11">
        <f t="shared" si="7"/>
        <v>1270.5300000000002</v>
      </c>
    </row>
    <row r="51" spans="2:8" x14ac:dyDescent="0.25">
      <c r="B51" s="2" t="s">
        <v>84</v>
      </c>
      <c r="C51" s="5">
        <v>1209.8240000000001</v>
      </c>
      <c r="G51" t="str">
        <f t="shared" si="6"/>
        <v>West Virginia</v>
      </c>
      <c r="H51" s="11">
        <f t="shared" si="7"/>
        <v>1209.8240000000001</v>
      </c>
    </row>
    <row r="52" spans="2:8" x14ac:dyDescent="0.25">
      <c r="B52" s="2" t="s">
        <v>70</v>
      </c>
      <c r="C52" s="5">
        <v>919.91</v>
      </c>
      <c r="G52" t="str">
        <f t="shared" si="6"/>
        <v>North Dakota</v>
      </c>
      <c r="H52" s="11">
        <f t="shared" si="7"/>
        <v>919.91</v>
      </c>
    </row>
    <row r="53" spans="2:8" x14ac:dyDescent="0.25">
      <c r="B53" s="2" t="s">
        <v>0</v>
      </c>
      <c r="C53" s="5">
        <v>2297200.8602999737</v>
      </c>
      <c r="G53" t="str">
        <f t="shared" si="6"/>
        <v>Grand Total</v>
      </c>
      <c r="H53" s="11">
        <f t="shared" si="7"/>
        <v>2297200.8602999737</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62BBF3-C9A2-455B-81AF-A5141E84ADE1}">
  <dimension ref="A3:H11"/>
  <sheetViews>
    <sheetView topLeftCell="B10" workbookViewId="0">
      <selection activeCell="H17" sqref="H17"/>
    </sheetView>
  </sheetViews>
  <sheetFormatPr defaultRowHeight="15" x14ac:dyDescent="0.25"/>
  <cols>
    <col min="1" max="1" width="10.42578125" bestFit="1" customWidth="1"/>
    <col min="2" max="2" width="10.85546875" bestFit="1" customWidth="1"/>
    <col min="3" max="3" width="11.85546875" bestFit="1" customWidth="1"/>
    <col min="4" max="4" width="15" bestFit="1" customWidth="1"/>
    <col min="5" max="5" width="22.7109375" bestFit="1" customWidth="1"/>
    <col min="6" max="6" width="15.42578125" bestFit="1" customWidth="1"/>
    <col min="7" max="7" width="21.85546875" bestFit="1" customWidth="1"/>
    <col min="8" max="8" width="21.5703125" bestFit="1" customWidth="1"/>
  </cols>
  <sheetData>
    <row r="3" spans="1:8" x14ac:dyDescent="0.25">
      <c r="A3" t="s">
        <v>30</v>
      </c>
      <c r="B3" t="s">
        <v>31</v>
      </c>
      <c r="C3" t="s">
        <v>32</v>
      </c>
      <c r="D3" t="s">
        <v>33</v>
      </c>
      <c r="E3" t="s">
        <v>34</v>
      </c>
      <c r="F3" t="s">
        <v>35</v>
      </c>
      <c r="G3" t="s">
        <v>36</v>
      </c>
      <c r="H3" t="s">
        <v>37</v>
      </c>
    </row>
    <row r="4" spans="1:8" x14ac:dyDescent="0.25">
      <c r="A4" s="6">
        <v>733215.25520000129</v>
      </c>
      <c r="B4" s="7">
        <v>93439.26960000032</v>
      </c>
      <c r="C4" s="7">
        <v>3312</v>
      </c>
      <c r="D4" s="7">
        <v>12476</v>
      </c>
      <c r="E4" s="4">
        <v>221.38141763285063</v>
      </c>
      <c r="F4" s="8">
        <v>8.7258454106280192E-2</v>
      </c>
      <c r="G4" s="3">
        <v>289</v>
      </c>
      <c r="H4" s="7">
        <v>518.22</v>
      </c>
    </row>
    <row r="11" spans="1:8" x14ac:dyDescent="0.25">
      <c r="A11" s="9">
        <f>GETPIVOTDATA("[Measures].[Total Sales]",$A$3)</f>
        <v>733215.25520000129</v>
      </c>
      <c r="B11" s="9">
        <f>GETPIVOTDATA("[Measures].[Total Profit]",$A$3)</f>
        <v>93439.26960000032</v>
      </c>
      <c r="C11" s="9">
        <f>GETPIVOTDATA("[Measures].[Total Orders]",$A$3)</f>
        <v>3312</v>
      </c>
      <c r="D11" s="12">
        <f>GETPIVOTDATA("[Measures].[Total Units Sold]",$A$3)</f>
        <v>12476</v>
      </c>
      <c r="E11" s="9">
        <f>GETPIVOTDATA("[Measures].[Average Sales Per Order]",$A$3)</f>
        <v>221.38141763285063</v>
      </c>
      <c r="F11" s="10">
        <f>GETPIVOTDATA("[Measures].[Return  Rate (%)]",$A$3)</f>
        <v>8.7258454106280192E-2</v>
      </c>
      <c r="G11">
        <f>GETPIVOTDATA("[Measures].[Returned Orders Count]",$A$3)</f>
        <v>289</v>
      </c>
      <c r="H11">
        <f>GETPIVOTDATA("[Measures].[Total Discount Amount]",$A$3)</f>
        <v>518.22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E06C62-4846-4070-896E-DBE4A0B2AD47}">
  <dimension ref="A1"/>
  <sheetViews>
    <sheetView showGridLines="0" tabSelected="1" zoomScaleNormal="100" workbookViewId="0">
      <selection activeCell="AE16" sqref="AE16"/>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4 8 b 1 9 c 8 0 - e 5 0 6 - 4 2 a e - 8 b f 1 - 4 e e 2 9 a 7 a 3 2 6 5 " > < C u s t o m C o n t e n t > < ! [ C D A T A [ < ? x m l   v e r s i o n = " 1 . 0 "   e n c o d i n g = " u t f - 1 6 " ? > < S e t t i n g s > < C a l c u l a t e d F i e l d s > < i t e m > < M e a s u r e N a m e > T o t a l   S a l e s < / M e a s u r e N a m e > < D i s p l a y N a m e > T o t a l   S a l e s < / D i s p l a y N a m e > < V i s i b l e > F a l s e < / V i s i b l e > < / i t e m > < i t e m > < M e a s u r e N a m e > T o t a l   P r o f i t < / M e a s u r e N a m e > < D i s p l a y N a m e > T o t a l   P r o f i t < / D i s p l a y N a m e > < V i s i b l e > F a l s e < / V i s i b l e > < / i t e m > < i t e m > < M e a s u r e N a m e > T o t a l   O r d e r s < / M e a s u r e N a m e > < D i s p l a y N a m e > T o t a l   O r d e r s < / D i s p l a y N a m e > < V i s i b l e > F a l s e < / V i s i b l e > < / i t e m > < i t e m > < M e a s u r e N a m e > T o t a l   U n i t s   S o l d < / M e a s u r e N a m e > < D i s p l a y N a m e > T o t a l   U n i t s   S o l d < / D i s p l a y N a m e > < V i s i b l e > F a l s e < / V i s i b l e > < / i t e m > < i t e m > < M e a s u r e N a m e > A v e r a g e   S a l e s   P e r   O r d e r < / M e a s u r e N a m e > < D i s p l a y N a m e > A v e r a g e   S a l e s   P e r   O r d e r < / D i s p l a y N a m e > < V i s i b l e > F a l s e < / V i s i b l e > < / i t e m > < i t e m > < M e a s u r e N a m e > R e t u r n     R a t e   ( % ) < / M e a s u r e N a m e > < D i s p l a y N a m e > R e t u r n     R a t e   ( % ) < / D i s p l a y N a m e > < V i s i b l e > F a l s e < / V i s i b l e > < / i t e m > < i t e m > < M e a s u r e N a m e > R e t u r n e d   O r d e r s   C o u n t < / M e a s u r e N a m e > < D i s p l a y N a m e > R e t u r n e d   O r d e r s   C o u n t < / D i s p l a y N a m e > < V i s i b l e > F a l s e < / V i s i b l e > < / i t e m > < i t e m > < M e a s u r e N a m e > T o t a l   D i s c o u n t   A m o u n t < / M e a s u r e N a m e > < D i s p l a y N a m e > T o t a l   D i s c o u n t   A m o u n t < / D i s p l a y N a m e > < V i s i b l e > F a l s e < / V i s i b l e > < / i t e m > < / C a l c u l a t e d F i e l d s > < S A H o s t H a s h > 0 < / S A H o s t H a s h > < G e m i n i F i e l d L i s t V i s i b l e > T r u e < / G e m i n i F i e l d L i s t V i s i b l e > < / S e t t i n g s > ] ] > < / C u s t o m C o n t e n t > < / G e m i n i > 
</file>

<file path=customXml/item10.xml>��< ? x m l   v e r s i o n = " 1 . 0 "   e n c o d i n g = " U T F - 1 6 " ? > < G e m i n i   x m l n s = " h t t p : / / g e m i n i / p i v o t c u s t o m i z a t i o n / S h o w H i d d e n " > < C u s t o m C o n t e n t > < ! [ C D A T A [ T r u e ] ] > < / C u s t o m C o n t e n t > < / G e m i n i > 
</file>

<file path=customXml/item11.xml>��< ? x m l   v e r s i o n = " 1 . 0 "   e n c o d i n g = " U T F - 1 6 " ? > < G e m i n i   x m l n s = " h t t p : / / g e m i n i / p i v o t c u s t o m i z a t i o n / T a b l e X M L _ M a n g e r s _ 4 3 3 5 2 d d a - c d d e - 4 e c 4 - 8 d c 1 - 7 9 4 0 c c 1 4 9 2 6 9 " > < C u s t o m C o n t e n t > < ! [ C D A T A [ < T a b l e W i d g e t G r i d S e r i a l i z a t i o n   x m l n s : x s i = " h t t p : / / w w w . w 3 . o r g / 2 0 0 1 / X M L S c h e m a - i n s t a n c e "   x m l n s : x s d = " h t t p : / / w w w . w 3 . o r g / 2 0 0 1 / X M L S c h e m a " > < C o l u m n S u g g e s t e d T y p e   / > < C o l u m n F o r m a t   / > < C o l u m n A c c u r a c y   / > < C o l u m n C u r r e n c y S y m b o l   / > < C o l u m n P o s i t i v e P a t t e r n   / > < C o l u m n N e g a t i v e P a t t e r n   / > < C o l u m n W i d t h s > < i t e m > < k e y > < s t r i n g > P e r s o n < / s t r i n g > < / k e y > < v a l u e > < i n t > 7 9 < / i n t > < / v a l u e > < / i t e m > < i t e m > < k e y > < s t r i n g > R e g i o n < / s t r i n g > < / k e y > < v a l u e > < i n t > 7 9 < / i n t > < / v a l u e > < / i t e m > < / C o l u m n W i d t h s > < C o l u m n D i s p l a y I n d e x > < i t e m > < k e y > < s t r i n g > P e r s o n < / s t r i n g > < / k e y > < v a l u e > < i n t > 0 < / i n t > < / v a l u e > < / i t e m > < i t e m > < k e y > < s t r i n g > R e g i o n < / s t r i n g > < / k e y > < v a l u e > < i n t > 1 < / 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S h o w I m p l i c i t M e a s u r e s " > < C u s t o m C o n t e n t > < ! [ C D A T A [ F a l s e ] ] > < / C u s t o m C o n t e n t > < / G e m i n i > 
</file>

<file path=customXml/item13.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 M a n g e r s 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 M a n g e r s 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 C o l u m n s \ P e r s o n < / 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 C o l u m n s \ R o w   I D < / 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 C o l u m n s \ S h i p   D a t e < / K e y > < / a : K e y > < a : V a l u e   i : t y p e = " T a b l e W i d g e t B a s e V i e w S t a t e " / > < / a : K e y V a l u e O f D i a g r a m O b j e c t K e y a n y T y p e z b w N T n L X > < a : K e y V a l u e O f D i a g r a m O b j e c t K e y a n y T y p e z b w N T n L X > < a : K e y > < K e y > C o l u m n s \ O r d e r   D e l i v e r y   ( D a y s ) < / K e y > < / a : K e y > < a : V a l u e   i : t y p e = " T a b l e W i d g e t B a s e V i e w S t a t e " / > < / a : K e y V a l u e O f D i a g r a m O b j e c t K e y a n y T y p e z b w N T n L X > < a : K e y V a l u e O f D i a g r a m O b j e c t K e y a n y T y p e z b w N T n L X > < a : K e y > < K e y > C o l u m n s \ O r d e r   M o n t h / Y e a r < / 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 C o l u m n s \ S h i p   M o d e < / 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 C o l u m n s \ S e g m e n t < / 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 C o l u m n s \ S t a t e < / K e y > < / a : K e y > < a : V a l u e   i : t y p e = " T a b l e W i d g e t B a s e V i e w S t a t e " / > < / a : K e y V a l u e O f D i a g r a m O b j e c t K e y a n y T y p e z b w N T n L X > < a : K e y V a l u e O f D i a g r a m O b j e c t K e y a n y T y p e z b w N T n L X > < a : K e y > < K e y > C o l u m n s \ P o s t a l   C o d e < / 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 C o l u m n s \ S u b - C a t e g o r y < / 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 C o l u m n s \ S a l e s < / 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 C o l u m n s \ P r o f i t < / K e y > < / a : K e y > < a : V a l u e   i : t y p e = " T a b l e W i d g e t B a s e V i e w S t a t e " / > < / a : K e y V a l u e O f D i a g r a m O b j e c t K e y a n y T y p e z b w N T n L X > < a : K e y V a l u e O f D i a g r a m O b j e c t K e y a n y T y p e z b w N T n L X > < a : K e y > < K e y > C o l u m n s \ R e t u r n e d < / 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4.xml>��< ? x m l   v e r s i o n = " 1 . 0 "   e n c o d i n g = " U T F - 1 6 " ? > < G e m i n i   x m l n s = " h t t p : / / g e m i n i / p i v o t c u s t o m i z a t i o n / 6 f 7 c 4 9 5 9 - 9 1 a b - 4 4 6 7 - 9 b 5 b - 5 6 5 c 2 2 4 e 9 8 2 8 " > < C u s t o m C o n t e n t > < ! [ C D A T A [ < ? x m l   v e r s i o n = " 1 . 0 "   e n c o d i n g = " u t f - 1 6 " ? > < S e t t i n g s > < C a l c u l a t e d F i e l d s > < i t e m > < M e a s u r e N a m e > T o t a l   S a l e s < / M e a s u r e N a m e > < D i s p l a y N a m e > T o t a l   S a l e s < / D i s p l a y N a m e > < V i s i b l e > F a l s e < / V i s i b l e > < / i t e m > < i t e m > < M e a s u r e N a m e > T o t a l   P r o f i t < / M e a s u r e N a m e > < D i s p l a y N a m e > T o t a l   P r o f i t < / D i s p l a y N a m e > < V i s i b l e > F a l s e < / V i s i b l e > < / i t e m > < i t e m > < M e a s u r e N a m e > T o t a l   O r d e r s < / M e a s u r e N a m e > < D i s p l a y N a m e > T o t a l   O r d e r s < / D i s p l a y N a m e > < V i s i b l e > F a l s e < / V i s i b l e > < / i t e m > < i t e m > < M e a s u r e N a m e > T o t a l   U n i t s   S o l d < / M e a s u r e N a m e > < D i s p l a y N a m e > T o t a l   U n i t s   S o l d < / D i s p l a y N a m e > < V i s i b l e > F a l s e < / V i s i b l e > < / i t e m > < i t e m > < M e a s u r e N a m e > A v e r a g e   S a l e s   P e r   O r d e r < / M e a s u r e N a m e > < D i s p l a y N a m e > A v e r a g e   S a l e s   P e r   O r d e r < / D i s p l a y N a m e > < V i s i b l e > F a l s e < / V i s i b l e > < / i t e m > < i t e m > < M e a s u r e N a m e > R e t u r n     R a t e   ( % ) < / M e a s u r e N a m e > < D i s p l a y N a m e > R e t u r n     R a t e   ( % ) < / D i s p l a y N a m e > < V i s i b l e > F a l s e < / V i s i b l e > < / i t e m > < i t e m > < M e a s u r e N a m e > R e t u r n e d   O r d e r s   C o u n t < / M e a s u r e N a m e > < D i s p l a y N a m e > R e t u r n e d   O r d e r s   C o u n t < / D i s p l a y N a m e > < V i s i b l e > F a l s e < / V i s i b l e > < / i t e m > < i t e m > < M e a s u r e N a m e > T o t a l   D i s c o u n t   A m o u n t < / M e a s u r e N a m e > < D i s p l a y N a m e > T o t a l   D i s c o u n t   A m o u n t < / D i s p l a y N a m e > < V i s i b l e > F a l s e < / V i s i b l e > < / i t e m > < / C a l c u l a t e d F i e l d s > < S A H o s t H a s h > 0 < / S A H o s t H a s h > < G e m i n i F i e l d L i s t V i s i b l e > T r u e < / G e m i n i F i e l d L i s t V i s i b l e > < / S e t t i n g s > ] ] > < / C u s t o m C o n t e n t > < / G e m i n i > 
</file>

<file path=customXml/item15.xml>��< ? x m l   v e r s i o n = " 1 . 0 "   e n c o d i n g = " U T F - 1 6 " ? > < G e m i n i   x m l n s = " h t t p : / / g e m i n i / p i v o t c u s t o m i z a t i o n / T a b l e X M L _ O r d e r s _ 2 d 3 7 6 7 d 2 - 1 d 8 4 - 4 3 d 4 - a b f 4 - c 7 9 9 8 a f 7 8 b 6 7 " > < C u s t o m C o n t e n t > < ! [ C D A T A [ < T a b l e W i d g e t G r i d S e r i a l i z a t i o n   x m l n s : x s i = " h t t p : / / w w w . w 3 . o r g / 2 0 0 1 / X M L S c h e m a - i n s t a n c e "   x m l n s : x s d = " h t t p : / / w w w . w 3 . o r g / 2 0 0 1 / X M L S c h e m a " > < C o l u m n S u g g e s t e d T y p e   / > < C o l u m n F o r m a t   / > < C o l u m n A c c u r a c y   / > < C o l u m n C u r r e n c y S y m b o l   / > < C o l u m n P o s i t i v e P a t t e r n   / > < C o l u m n N e g a t i v e P a t t e r n   / > < C o l u m n W i d t h s > < i t e m > < k e y > < s t r i n g > R o w   I D < / s t r i n g > < / k e y > < v a l u e > < i n t > 2 3 7 < / i n t > < / v a l u e > < / i t e m > < i t e m > < k e y > < s t r i n g > O r d e r   I D < / s t r i n g > < / k e y > < v a l u e > < i n t > 3 2 6 < / i n t > < / v a l u e > < / i t e m > < i t e m > < k e y > < s t r i n g > O r d e r   D a t e < / s t r i n g > < / k e y > < v a l u e > < i n t > 2 4 7 < / i n t > < / v a l u e > < / i t e m > < i t e m > < k e y > < s t r i n g > S h i p   D a t e < / s t r i n g > < / k e y > < v a l u e > < i n t > 2 3 6 < / i n t > < / v a l u e > < / i t e m > < i t e m > < k e y > < s t r i n g > O r d e r   D e l i v e r y   ( D a y s ) < / s t r i n g > < / k e y > < v a l u e > < i n t > 1 6 9 < / i n t > < / v a l u e > < / i t e m > < i t e m > < k e y > < s t r i n g > O r d e r   M o n t h / Y e a r < / s t r i n g > < / k e y > < v a l u e > < i n t > 1 4 8 < / i n t > < / v a l u e > < / i t e m > < i t e m > < k e y > < s t r i n g > Y e a r < / s t r i n g > < / k e y > < v a l u e > < i n t > 6 2 < / i n t > < / v a l u e > < / i t e m > < i t e m > < k e y > < s t r i n g > S h i p   M o d e < / s t r i n g > < / k e y > < v a l u e > < i n t > 1 0 2 < / i n t > < / v a l u e > < / i t e m > < i t e m > < k e y > < s t r i n g > C u s t o m e r   I D < / s t r i n g > < / k e y > < v a l u e > < i n t > 1 1 2 < / i n t > < / v a l u e > < / i t e m > < i t e m > < k e y > < s t r i n g > C u s t o m e r   N a m e < / s t r i n g > < / k e y > < v a l u e > < i n t > 1 3 6 < / i n t > < / v a l u e > < / i t e m > < i t e m > < k e y > < s t r i n g > S e g m e n t < / s t r i n g > < / k e y > < v a l u e > < i n t > 9 1 < / i n t > < / v a l u e > < / i t e m > < i t e m > < k e y > < s t r i n g > C o u n t r y < / s t r i n g > < / k e y > < v a l u e > < i n t > 8 5 < / i n t > < / v a l u e > < / i t e m > < i t e m > < k e y > < s t r i n g > C i t y < / s t r i n g > < / k e y > < v a l u e > < i n t > 6 0 < / i n t > < / v a l u e > < / i t e m > < i t e m > < k e y > < s t r i n g > S t a t e < / s t r i n g > < / k e y > < v a l u e > < i n t > 6 8 < / i n t > < / v a l u e > < / i t e m > < i t e m > < k e y > < s t r i n g > P o s t a l   C o d e < / s t r i n g > < / k e y > < v a l u e > < i n t > 1 0 9 < / i n t > < / v a l u e > < / i t e m > < i t e m > < k e y > < s t r i n g > R e g i o n < / s t r i n g > < / k e y > < v a l u e > < i n t > 7 9 < / i n t > < / v a l u e > < / i t e m > < i t e m > < k e y > < s t r i n g > P r o d u c t   I D < / s t r i n g > < / k e y > < v a l u e > < i n t > 1 0 0 < / i n t > < / v a l u e > < / i t e m > < i t e m > < k e y > < s t r i n g > C a t e g o r y < / s t r i n g > < / k e y > < v a l u e > < i n t > 9 1 < / i n t > < / v a l u e > < / i t e m > < i t e m > < k e y > < s t r i n g > S u b - C a t e g o r y < / s t r i n g > < / k e y > < v a l u e > < i n t > 1 1 9 < / i n t > < / v a l u e > < / i t e m > < i t e m > < k e y > < s t r i n g > P r o d u c t   N a m e < / s t r i n g > < / k e y > < v a l u e > < i n t > 1 2 4 < / i n t > < / v a l u e > < / i t e m > < i t e m > < k e y > < s t r i n g > S a l e s < / s t r i n g > < / k e y > < v a l u e > < i n t > 6 8 < / i n t > < / v a l u e > < / i t e m > < i t e m > < k e y > < s t r i n g > Q u a n t i t y < / s t r i n g > < / k e y > < v a l u e > < i n t > 8 9 < / i n t > < / v a l u e > < / i t e m > < i t e m > < k e y > < s t r i n g > D i s c o u n t < / s t r i n g > < / k e y > < v a l u e > < i n t > 9 0 < / i n t > < / v a l u e > < / i t e m > < i t e m > < k e y > < s t r i n g > P r o f i t < / s t r i n g > < / k e y > < v a l u e > < i n t > 7 0 < / i n t > < / v a l u e > < / i t e m > < i t e m > < k e y > < s t r i n g > R e t u r n e d < / s t r i n g > < / k e y > < v a l u e > < i n t > 9 4 < / i n t > < / v a l u e > < / i t e m > < / C o l u m n W i d t h s > < C o l u m n D i s p l a y I n d e x > < i t e m > < k e y > < s t r i n g > R o w   I D < / s t r i n g > < / k e y > < v a l u e > < i n t > 0 < / i n t > < / v a l u e > < / i t e m > < i t e m > < k e y > < s t r i n g > O r d e r   I D < / s t r i n g > < / k e y > < v a l u e > < i n t > 1 < / i n t > < / v a l u e > < / i t e m > < i t e m > < k e y > < s t r i n g > O r d e r   D a t e < / s t r i n g > < / k e y > < v a l u e > < i n t > 2 < / i n t > < / v a l u e > < / i t e m > < i t e m > < k e y > < s t r i n g > S h i p   D a t e < / s t r i n g > < / k e y > < v a l u e > < i n t > 3 < / i n t > < / v a l u e > < / i t e m > < i t e m > < k e y > < s t r i n g > O r d e r   D e l i v e r y   ( D a y s ) < / s t r i n g > < / k e y > < v a l u e > < i n t > 4 < / i n t > < / v a l u e > < / i t e m > < i t e m > < k e y > < s t r i n g > O r d e r   M o n t h / Y e a r < / s t r i n g > < / k e y > < v a l u e > < i n t > 5 < / i n t > < / v a l u e > < / i t e m > < i t e m > < k e y > < s t r i n g > Y e a r < / s t r i n g > < / k e y > < v a l u e > < i n t > 6 < / i n t > < / v a l u e > < / i t e m > < i t e m > < k e y > < s t r i n g > S h i p   M o d e < / s t r i n g > < / k e y > < v a l u e > < i n t > 7 < / i n t > < / v a l u e > < / i t e m > < i t e m > < k e y > < s t r i n g > C u s t o m e r   I D < / s t r i n g > < / k e y > < v a l u e > < i n t > 8 < / i n t > < / v a l u e > < / i t e m > < i t e m > < k e y > < s t r i n g > C u s t o m e r   N a m e < / s t r i n g > < / k e y > < v a l u e > < i n t > 9 < / i n t > < / v a l u e > < / i t e m > < i t e m > < k e y > < s t r i n g > S e g m e n t < / s t r i n g > < / k e y > < v a l u e > < i n t > 1 0 < / i n t > < / v a l u e > < / i t e m > < i t e m > < k e y > < s t r i n g > C o u n t r y < / s t r i n g > < / k e y > < v a l u e > < i n t > 1 1 < / i n t > < / v a l u e > < / i t e m > < i t e m > < k e y > < s t r i n g > C i t y < / s t r i n g > < / k e y > < v a l u e > < i n t > 1 2 < / i n t > < / v a l u e > < / i t e m > < i t e m > < k e y > < s t r i n g > S t a t e < / s t r i n g > < / k e y > < v a l u e > < i n t > 1 3 < / i n t > < / v a l u e > < / i t e m > < i t e m > < k e y > < s t r i n g > P o s t a l   C o d e < / s t r i n g > < / k e y > < v a l u e > < i n t > 1 4 < / i n t > < / v a l u e > < / i t e m > < i t e m > < k e y > < s t r i n g > R e g i o n < / s t r i n g > < / k e y > < v a l u e > < i n t > 1 5 < / i n t > < / v a l u e > < / i t e m > < i t e m > < k e y > < s t r i n g > P r o d u c t   I D < / s t r i n g > < / k e y > < v a l u e > < i n t > 1 6 < / i n t > < / v a l u e > < / i t e m > < i t e m > < k e y > < s t r i n g > C a t e g o r y < / s t r i n g > < / k e y > < v a l u e > < i n t > 1 7 < / i n t > < / v a l u e > < / i t e m > < i t e m > < k e y > < s t r i n g > S u b - C a t e g o r y < / s t r i n g > < / k e y > < v a l u e > < i n t > 1 8 < / i n t > < / v a l u e > < / i t e m > < i t e m > < k e y > < s t r i n g > P r o d u c t   N a m e < / s t r i n g > < / k e y > < v a l u e > < i n t > 1 9 < / i n t > < / v a l u e > < / i t e m > < i t e m > < k e y > < s t r i n g > S a l e s < / s t r i n g > < / k e y > < v a l u e > < i n t > 2 0 < / i n t > < / v a l u e > < / i t e m > < i t e m > < k e y > < s t r i n g > Q u a n t i t y < / s t r i n g > < / k e y > < v a l u e > < i n t > 2 1 < / i n t > < / v a l u e > < / i t e m > < i t e m > < k e y > < s t r i n g > D i s c o u n t < / s t r i n g > < / k e y > < v a l u e > < i n t > 2 2 < / i n t > < / v a l u e > < / i t e m > < i t e m > < k e y > < s t r i n g > P r o f i t < / s t r i n g > < / k e y > < v a l u e > < i n t > 2 3 < / i n t > < / v a l u e > < / i t e m > < i t e m > < k e y > < s t r i n g > R e t u r n e d < / s t r i n g > < / k e y > < v a l u e > < i n t > 2 4 < / 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 M a n g e r s _ 4 3 3 5 2 d d a - c d d e - 4 e c 4 - 8 d c 1 - 7 9 4 0 c c 1 4 9 2 6 9 < / K e y > < V a l u e   x m l n s : a = " h t t p : / / s c h e m a s . d a t a c o n t r a c t . o r g / 2 0 0 4 / 0 7 / M i c r o s o f t . A n a l y s i s S e r v i c e s . C o m m o n " > < a : H a s F o c u s > t r u e < / a : H a s F o c u s > < a : S i z e A t D p i 9 6 > 1 1 3 < / a : S i z e A t D p i 9 6 > < a : V i s i b l e > t r u e < / a : V i s i b l e > < / V a l u e > < / K e y V a l u e O f s t r i n g S a n d b o x E d i t o r . M e a s u r e G r i d S t a t e S c d E 3 5 R y > < K e y V a l u e O f s t r i n g S a n d b o x E d i t o r . M e a s u r e G r i d S t a t e S c d E 3 5 R y > < K e y > O r d e r s _ 2 d 3 7 6 7 d 2 - 1 d 8 4 - 4 3 d 4 - a b f 4 - c 7 9 9 8 a f 7 8 b 6 7 < / 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7.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 T a g s \ T a b l e s \ & l t ; T a b l e s \ M a n g e r s & g t ; < / K e y > < / D i a g r a m O b j e c t K e y > < D i a g r a m O b j e c t K e y > < K e y > D y n a m i c   T a g s \ T a b l e s \ & l t ; T a b l e s \ O r d e r s & g t ; < / K e y > < / D i a g r a m O b j e c t K e y > < D i a g r a m O b j e c t K e y > < K e y > D y n a m i c   T a g s \ T a b l e s \ & l t ; T a b l e s \ R e t u r n s & g t ; < / K e y > < / D i a g r a m O b j e c t K e y > < D i a g r a m O b j e c t K e y > < K e y > T a b l e s \ M a n g e r s < / K e y > < / D i a g r a m O b j e c t K e y > < D i a g r a m O b j e c t K e y > < K e y > T a b l e s \ M a n g e r s \ C o l u m n s \ P e r s o n < / K e y > < / D i a g r a m O b j e c t K e y > < D i a g r a m O b j e c t K e y > < K e y > T a b l e s \ M a n g e r s \ C o l u m n s \ R e g i o n < / K e y > < / D i a g r a m O b j e c t K e y > < D i a g r a m O b j e c t K e y > < K e y > T a b l e s \ O r d e r s < / K e y > < / D i a g r a m O b j e c t K e y > < D i a g r a m O b j e c t K e y > < K e y > T a b l e s \ O r d e r s \ C o l u m n s \ R o w   I D < / K e y > < / D i a g r a m O b j e c t K e y > < D i a g r a m O b j e c t K e y > < K e y > T a b l e s \ O r d e r s \ C o l u m n s \ O r d e r   I D < / K e y > < / D i a g r a m O b j e c t K e y > < D i a g r a m O b j e c t K e y > < K e y > T a b l e s \ O r d e r s \ C o l u m n s \ O r d e r   D a t e < / K e y > < / D i a g r a m O b j e c t K e y > < D i a g r a m O b j e c t K e y > < K e y > T a b l e s \ O r d e r s \ C o l u m n s \ S h i p   D a t e < / K e y > < / D i a g r a m O b j e c t K e y > < D i a g r a m O b j e c t K e y > < K e y > T a b l e s \ O r d e r s \ C o l u m n s \ O r d e r   D e l i v e r y   ( D a y s ) < / K e y > < / D i a g r a m O b j e c t K e y > < D i a g r a m O b j e c t K e y > < K e y > T a b l e s \ O r d e r s \ C o l u m n s \ O r d e r   M o n t h / Y e a r < / K e y > < / D i a g r a m O b j e c t K e y > < D i a g r a m O b j e c t K e y > < K e y > T a b l e s \ O r d e r s \ C o l u m n s \ Y e a r < / K e y > < / D i a g r a m O b j e c t K e y > < D i a g r a m O b j e c t K e y > < K e y > T a b l e s \ O r d e r s \ C o l u m n s \ S h i p   M o d e < / K e y > < / D i a g r a m O b j e c t K e y > < D i a g r a m O b j e c t K e y > < K e y > T a b l e s \ O r d e r s \ C o l u m n s \ C u s t o m e r   I D < / K e y > < / D i a g r a m O b j e c t K e y > < D i a g r a m O b j e c t K e y > < K e y > T a b l e s \ O r d e r s \ C o l u m n s \ C u s t o m e r   N a m e < / K e y > < / D i a g r a m O b j e c t K e y > < D i a g r a m O b j e c t K e y > < K e y > T a b l e s \ O r d e r s \ C o l u m n s \ S e g m e n t < / K e y > < / D i a g r a m O b j e c t K e y > < D i a g r a m O b j e c t K e y > < K e y > T a b l e s \ O r d e r s \ C o l u m n s \ C o u n t r y < / K e y > < / D i a g r a m O b j e c t K e y > < D i a g r a m O b j e c t K e y > < K e y > T a b l e s \ O r d e r s \ C o l u m n s \ C i t y < / K e y > < / D i a g r a m O b j e c t K e y > < D i a g r a m O b j e c t K e y > < K e y > T a b l e s \ O r d e r s \ C o l u m n s \ S t a t e < / K e y > < / D i a g r a m O b j e c t K e y > < D i a g r a m O b j e c t K e y > < K e y > T a b l e s \ O r d e r s \ C o l u m n s \ P o s t a l   C o d e < / K e y > < / D i a g r a m O b j e c t K e y > < D i a g r a m O b j e c t K e y > < K e y > T a b l e s \ O r d e r s \ C o l u m n s \ R e g i o n < / K e y > < / D i a g r a m O b j e c t K e y > < D i a g r a m O b j e c t K e y > < K e y > T a b l e s \ O r d e r s \ C o l u m n s \ P r o d u c t   I D < / K e y > < / D i a g r a m O b j e c t K e y > < D i a g r a m O b j e c t K e y > < K e y > T a b l e s \ O r d e r s \ C o l u m n s \ C a t e g o r y < / K e y > < / D i a g r a m O b j e c t K e y > < D i a g r a m O b j e c t K e y > < K e y > T a b l e s \ O r d e r s \ C o l u m n s \ S u b - C a t e g o r y < / K e y > < / D i a g r a m O b j e c t K e y > < D i a g r a m O b j e c t K e y > < K e y > T a b l e s \ O r d e r s \ C o l u m n s \ P r o d u c t   N a m e < / K e y > < / D i a g r a m O b j e c t K e y > < D i a g r a m O b j e c t K e y > < K e y > T a b l e s \ O r d e r s \ C o l u m n s \ S a l e s < / K e y > < / D i a g r a m O b j e c t K e y > < D i a g r a m O b j e c t K e y > < K e y > T a b l e s \ O r d e r s \ C o l u m n s \ Q u a n t i t y < / K e y > < / D i a g r a m O b j e c t K e y > < D i a g r a m O b j e c t K e y > < K e y > T a b l e s \ O r d e r s \ C o l u m n s \ D i s c o u n t < / K e y > < / D i a g r a m O b j e c t K e y > < D i a g r a m O b j e c t K e y > < K e y > T a b l e s \ O r d e r s \ C o l u m n s \ P r o f i t < / K e y > < / D i a g r a m O b j e c t K e y > < D i a g r a m O b j e c t K e y > < K e y > T a b l e s \ O r d e r s \ M e a s u r e s \ C o u n t   o f   S h i p   M o d e < / K e y > < / D i a g r a m O b j e c t K e y > < D i a g r a m O b j e c t K e y > < K e y > T a b l e s \ O r d e r s \ C o u n t   o f   S h i p   M o d e \ A d d i t i o n a l   I n f o \ I m p l i c i t   M e a s u r e < / K e y > < / D i a g r a m O b j e c t K e y > < D i a g r a m O b j e c t K e y > < K e y > T a b l e s \ R e t u r n s < / K e y > < / D i a g r a m O b j e c t K e y > < D i a g r a m O b j e c t K e y > < K e y > T a b l e s \ R e t u r n s \ C o l u m n s \ R e t u r n e d < / K e y > < / D i a g r a m O b j e c t K e y > < D i a g r a m O b j e c t K e y > < K e y > T a b l e s \ R e t u r n s \ C o l u m n s \ O r d e r   I D < / K e y > < / D i a g r a m O b j e c t K e y > < D i a g r a m O b j e c t K e y > < K e y > T a b l e s \ R e t u r n s \ M e a s u r e s \ C o u n t   o f   R e t u r n e d < / K e y > < / D i a g r a m O b j e c t K e y > < D i a g r a m O b j e c t K e y > < K e y > T a b l e s \ R e t u r n s \ C o u n t   o f   R e t u r n e d \ A d d i t i o n a l   I n f o \ I m p l i c i t   M e a s u r e < / K e y > < / D i a g r a m O b j e c t K e y > < D i a g r a m O b j e c t K e y > < K e y > R e l a t i o n s h i p s \ & l t ; T a b l e s \ O r d e r s \ C o l u m n s \ O r d e r   I D & g t ; - & l t ; T a b l e s \ R e t u r n s \ C o l u m n s \ O r d e r   I D & g t ; < / K e y > < / D i a g r a m O b j e c t K e y > < D i a g r a m O b j e c t K e y > < K e y > R e l a t i o n s h i p s \ & l t ; T a b l e s \ O r d e r s \ C o l u m n s \ O r d e r   I D & g t ; - & l t ; T a b l e s \ R e t u r n s \ C o l u m n s \ O r d e r   I D & g t ; \ F K < / K e y > < / D i a g r a m O b j e c t K e y > < D i a g r a m O b j e c t K e y > < K e y > R e l a t i o n s h i p s \ & l t ; T a b l e s \ O r d e r s \ C o l u m n s \ O r d e r   I D & g t ; - & l t ; T a b l e s \ R e t u r n s \ C o l u m n s \ O r d e r   I D & g t ; \ P K < / K e y > < / D i a g r a m O b j e c t K e y > < D i a g r a m O b j e c t K e y > < K e y > R e l a t i o n s h i p s \ & l t ; T a b l e s \ O r d e r s \ C o l u m n s \ O r d e r   I D & g t ; - & l t ; T a b l e s \ R e t u r n s \ C o l u m n s \ O r d e r   I D & g t ; \ C r o s s F i l t e r < / K e y > < / D i a g r a m O b j e c t K e y > < D i a g r a m O b j e c t K e y > < K e y > R e l a t i o n s h i p s \ & l t ; T a b l e s \ O r d e r s \ C o l u m n s \ R e g i o n & g t ; - & l t ; T a b l e s \ M a n g e r s \ C o l u m n s \ R e g i o n & g t ; < / K e y > < / D i a g r a m O b j e c t K e y > < D i a g r a m O b j e c t K e y > < K e y > R e l a t i o n s h i p s \ & l t ; T a b l e s \ O r d e r s \ C o l u m n s \ R e g i o n & g t ; - & l t ; T a b l e s \ M a n g e r s \ C o l u m n s \ R e g i o n & g t ; \ F K < / K e y > < / D i a g r a m O b j e c t K e y > < D i a g r a m O b j e c t K e y > < K e y > R e l a t i o n s h i p s \ & l t ; T a b l e s \ O r d e r s \ C o l u m n s \ R e g i o n & g t ; - & l t ; T a b l e s \ M a n g e r s \ C o l u m n s \ R e g i o n & g t ; \ P K < / K e y > < / D i a g r a m O b j e c t K e y > < D i a g r a m O b j e c t K e y > < K e y > R e l a t i o n s h i p s \ & l t ; T a b l e s \ O r d e r s \ C o l u m n s \ R e g i o n & g t ; - & l t ; T a b l e s \ M a n g e r s \ C o l u m n s \ R e g i o n & g t ; \ C r o s s F i l t e r < / K e y > < / D i a g r a m O b j e c t K e y > < / A l l K e y s > < S e l e c t e d K e y s > < D i a g r a m O b j e c t K e y > < K e y > R e l a t i o n s h i p s \ & l t ; T a b l e s \ O r d e r s \ C o l u m n s \ R e g i o n & g t ; - & l t ; T a b l e s \ M a n g e r s \ C o l u m n s \ R e g i o n & g t ; 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 T a g s \ T a b l e s \ & l t ; T a b l e s \ M a n g e r s & g t ; 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 T a g s \ T a b l e s \ & l t ; T a b l e s \ R e t u r n s & g t ; < / K e y > < / a : K e y > < a : V a l u e   i : t y p e = " D i a g r a m D i s p l a y T a g V i e w S t a t e " > < I s N o t F i l t e r e d O u t > t r u e < / I s N o t F i l t e r e d O u t > < / a : V a l u e > < / a : K e y V a l u e O f D i a g r a m O b j e c t K e y a n y T y p e z b w N T n L X > < a : K e y V a l u e O f D i a g r a m O b j e c t K e y a n y T y p e z b w N T n L X > < a : K e y > < K e y > T a b l e s \ M a n g e r s < / K e y > < / a : K e y > < a : V a l u e   i : t y p e = " D i a g r a m D i s p l a y N o d e V i e w S t a t e " > < H e i g h t > 1 5 0 < / H e i g h t > < I s E x p a n d e d > t r u e < / I s E x p a n d e d > < L a y e d O u t > t r u e < / L a y e d O u t > < W i d t h > 2 0 0 < / W i d t h > < / a : V a l u e > < / a : K e y V a l u e O f D i a g r a m O b j e c t K e y a n y T y p e z b w N T n L X > < a : K e y V a l u e O f D i a g r a m O b j e c t K e y a n y T y p e z b w N T n L X > < a : K e y > < K e y > T a b l e s \ M a n g e r s \ C o l u m n s \ P e r s o n < / K e y > < / a : K e y > < a : V a l u e   i : t y p e = " D i a g r a m D i s p l a y N o d e V i e w S t a t e " > < H e i g h t > 1 5 0 < / H e i g h t > < I s E x p a n d e d > t r u e < / I s E x p a n d e d > < W i d t h > 2 0 0 < / W i d t h > < / a : V a l u e > < / a : K e y V a l u e O f D i a g r a m O b j e c t K e y a n y T y p e z b w N T n L X > < a : K e y V a l u e O f D i a g r a m O b j e c t K e y a n y T y p e z b w N T n L X > < a : K e y > < K e y > T a b l e s \ M a n g e r s \ C o l u m n s \ R e g i o n < / K e y > < / a : K e y > < a : V a l u e   i : t y p e = " D i a g r a m D i s p l a y N o d e V i e w S t a t e " > < H e i g h t > 1 5 0 < / H e i g h t > < I s E x p a n d e d > t r u e < / I s E x p a n d e d > < W i d t h > 2 0 0 < / W i d t h > < / a : V a l u e > < / a : K e y V a l u e O f D i a g r a m O b j e c t K e y a n y T y p e z b w N T n L X > < a : K e y V a l u e O f D i a g r a m O b j e c t K e y a n y T y p e z b w N T n L X > < a : K e y > < K e y > T a b l e s \ O r d e r s < / K e y > < / a : K e y > < a : V a l u e   i : t y p e = " D i a g r a m D i s p l a y N o d e V i e w S t a t e " > < H e i g h t > 4 5 8 < / H e i g h t > < I s E x p a n d e d > t r u e < / I s E x p a n d e d > < L a y e d O u t > t r u e < / L a y e d O u t > < L e f t > 3 2 9 . 9 0 3 8 1 0 5 6 7 6 6 5 8 < / L e f t > < S c r o l l V e r t i c a l O f f s e t > 1 6 4 . 5 8 3 3 3 3 3 3 3 3 3 3 0 3 < / S c r o l l V e r t i c a l O f f s e t > < T a b I n d e x > 1 < / T a b I n d e x > < W i d t h > 2 0 0 < / W i d t h > < / a : V a l u e > < / a : K e y V a l u e O f D i a g r a m O b j e c t K e y a n y T y p e z b w N T n L X > < a : K e y V a l u e O f D i a g r a m O b j e c t K e y a n y T y p e z b w N T n L X > < a : K e y > < K e y > T a b l e s \ O r d e r s \ C o l u m n s \ R o w   I D < / K e y > < / a : K e y > < a : V a l u e   i : t y p e = " D i a g r a m D i s p l a y N o d e V i e w S t a t e " > < H e i g h t > 1 5 0 < / H e i g h t > < I s E x p a n d e d > t r u e < / I s E x p a n d e d > < W i d t h > 2 0 0 < / W i d t h > < / a : V a l u e > < / a : K e y V a l u e O f D i a g r a m O b j e c t K e y a n y T y p e z b w N T n L X > < a : K e y V a l u e O f D i a g r a m O b j e c t K e y a n y T y p e z b w N T n L X > < a : K e y > < K e y > T a b l e s \ O r d e r s \ C o l u m n s \ O r d e r   I D < / K e y > < / a : K e y > < a : V a l u e   i : t y p e = " D i a g r a m D i s p l a y N o d e V i e w S t a t e " > < H e i g h t > 1 5 0 < / H e i g h t > < I s E x p a n d e d > t r u e < / I s E x p a n d e d > < W i d t h > 2 0 0 < / W i d t h > < / a : V a l u e > < / a : K e y V a l u e O f D i a g r a m O b j e c t K e y a n y T y p e z b w N T n L X > < a : K e y V a l u e O f D i a g r a m O b j e c t K e y a n y T y p e z b w N T n L X > < a : K e y > < K e y > T a b l e s \ O r d e r s \ C o l u m n s \ O r d e r   D a t e < / K e y > < / a : K e y > < a : V a l u e   i : t y p e = " D i a g r a m D i s p l a y N o d e V i e w S t a t e " > < H e i g h t > 1 5 0 < / H e i g h t > < I s E x p a n d e d > t r u e < / I s E x p a n d e d > < W i d t h > 2 0 0 < / W i d t h > < / a : V a l u e > < / a : K e y V a l u e O f D i a g r a m O b j e c t K e y a n y T y p e z b w N T n L X > < a : K e y V a l u e O f D i a g r a m O b j e c t K e y a n y T y p e z b w N T n L X > < a : K e y > < K e y > T a b l e s \ O r d e r s \ C o l u m n s \ S h i p   D a t e < / K e y > < / a : K e y > < a : V a l u e   i : t y p e = " D i a g r a m D i s p l a y N o d e V i e w S t a t e " > < H e i g h t > 1 5 0 < / H e i g h t > < I s E x p a n d e d > t r u e < / I s E x p a n d e d > < W i d t h > 2 0 0 < / W i d t h > < / a : V a l u e > < / a : K e y V a l u e O f D i a g r a m O b j e c t K e y a n y T y p e z b w N T n L X > < a : K e y V a l u e O f D i a g r a m O b j e c t K e y a n y T y p e z b w N T n L X > < a : K e y > < K e y > T a b l e s \ O r d e r s \ C o l u m n s \ O r d e r   D e l i v e r y   ( D a y s ) < / K e y > < / a : K e y > < a : V a l u e   i : t y p e = " D i a g r a m D i s p l a y N o d e V i e w S t a t e " > < H e i g h t > 1 5 0 < / H e i g h t > < I s E x p a n d e d > t r u e < / I s E x p a n d e d > < W i d t h > 2 0 0 < / W i d t h > < / a : V a l u e > < / a : K e y V a l u e O f D i a g r a m O b j e c t K e y a n y T y p e z b w N T n L X > < a : K e y V a l u e O f D i a g r a m O b j e c t K e y a n y T y p e z b w N T n L X > < a : K e y > < K e y > T a b l e s \ O r d e r s \ C o l u m n s \ O r d e r   M o n t h / Y e a r < / K e y > < / a : K e y > < a : V a l u e   i : t y p e = " D i a g r a m D i s p l a y N o d e V i e w S t a t e " > < H e i g h t > 1 5 0 < / H e i g h t > < I s E x p a n d e d > t r u e < / I s E x p a n d e d > < W i d t h > 2 0 0 < / W i d t h > < / a : V a l u e > < / a : K e y V a l u e O f D i a g r a m O b j e c t K e y a n y T y p e z b w N T n L X > < a : K e y V a l u e O f D i a g r a m O b j e c t K e y a n y T y p e z b w N T n L X > < a : K e y > < K e y > T a b l e s \ O r d e r s \ C o l u m n s \ Y e a r < / K e y > < / a : K e y > < a : V a l u e   i : t y p e = " D i a g r a m D i s p l a y N o d e V i e w S t a t e " > < H e i g h t > 1 5 0 < / H e i g h t > < I s E x p a n d e d > t r u e < / I s E x p a n d e d > < W i d t h > 2 0 0 < / W i d t h > < / a : V a l u e > < / a : K e y V a l u e O f D i a g r a m O b j e c t K e y a n y T y p e z b w N T n L X > < a : K e y V a l u e O f D i a g r a m O b j e c t K e y a n y T y p e z b w N T n L X > < a : K e y > < K e y > T a b l e s \ O r d e r s \ C o l u m n s \ S h i p   M o d e < / K e y > < / a : K e y > < a : V a l u e   i : t y p e = " D i a g r a m D i s p l a y N o d e V i e w S t a t e " > < H e i g h t > 1 5 0 < / H e i g h t > < I s E x p a n d e d > t r u e < / I s E x p a n d e d > < W i d t h > 2 0 0 < / W i d t h > < / a : V a l u e > < / a : K e y V a l u e O f D i a g r a m O b j e c t K e y a n y T y p e z b w N T n L X > < a : K e y V a l u e O f D i a g r a m O b j e c t K e y a n y T y p e z b w N T n L X > < a : K e y > < K e y > T a b l e s \ O r d e r s \ C o l u m n s \ C u s t o m e r   I D < / K e y > < / a : K e y > < a : V a l u e   i : t y p e = " D i a g r a m D i s p l a y N o d e V i e w S t a t e " > < H e i g h t > 1 5 0 < / H e i g h t > < I s E x p a n d e d > t r u e < / I s E x p a n d e d > < W i d t h > 2 0 0 < / W i d t h > < / a : V a l u e > < / a : K e y V a l u e O f D i a g r a m O b j e c t K e y a n y T y p e z b w N T n L X > < a : K e y V a l u e O f D i a g r a m O b j e c t K e y a n y T y p e z b w N T n L X > < a : K e y > < K e y > T a b l e s \ O r d e r s \ C o l u m n s \ C u s t o m e r   N a m e < / K e y > < / a : K e y > < a : V a l u e   i : t y p e = " D i a g r a m D i s p l a y N o d e V i e w S t a t e " > < H e i g h t > 1 5 0 < / H e i g h t > < I s E x p a n d e d > t r u e < / I s E x p a n d e d > < W i d t h > 2 0 0 < / W i d t h > < / a : V a l u e > < / a : K e y V a l u e O f D i a g r a m O b j e c t K e y a n y T y p e z b w N T n L X > < a : K e y V a l u e O f D i a g r a m O b j e c t K e y a n y T y p e z b w N T n L X > < a : K e y > < K e y > T a b l e s \ O r d e r s \ C o l u m n s \ S e g m e n t < / K e y > < / a : K e y > < a : V a l u e   i : t y p e = " D i a g r a m D i s p l a y N o d e V i e w S t a t e " > < H e i g h t > 1 5 0 < / H e i g h t > < I s E x p a n d e d > t r u e < / I s E x p a n d e d > < W i d t h > 2 0 0 < / W i d t h > < / a : V a l u e > < / a : K e y V a l u e O f D i a g r a m O b j e c t K e y a n y T y p e z b w N T n L X > < a : K e y V a l u e O f D i a g r a m O b j e c t K e y a n y T y p e z b w N T n L X > < a : K e y > < K e y > T a b l e s \ O r d e r s \ C o l u m n s \ C o u n t r y < / K e y > < / a : K e y > < a : V a l u e   i : t y p e = " D i a g r a m D i s p l a y N o d e V i e w S t a t e " > < H e i g h t > 1 5 0 < / H e i g h t > < I s E x p a n d e d > t r u e < / I s E x p a n d e d > < W i d t h > 2 0 0 < / W i d t h > < / a : V a l u e > < / a : K e y V a l u e O f D i a g r a m O b j e c t K e y a n y T y p e z b w N T n L X > < a : K e y V a l u e O f D i a g r a m O b j e c t K e y a n y T y p e z b w N T n L X > < a : K e y > < K e y > T a b l e s \ O r d e r s \ C o l u m n s \ C i t y < / K e y > < / a : K e y > < a : V a l u e   i : t y p e = " D i a g r a m D i s p l a y N o d e V i e w S t a t e " > < H e i g h t > 1 5 0 < / H e i g h t > < I s E x p a n d e d > t r u e < / I s E x p a n d e d > < W i d t h > 2 0 0 < / W i d t h > < / a : V a l u e > < / a : K e y V a l u e O f D i a g r a m O b j e c t K e y a n y T y p e z b w N T n L X > < a : K e y V a l u e O f D i a g r a m O b j e c t K e y a n y T y p e z b w N T n L X > < a : K e y > < K e y > T a b l e s \ O r d e r s \ C o l u m n s \ S t a t e < / K e y > < / a : K e y > < a : V a l u e   i : t y p e = " D i a g r a m D i s p l a y N o d e V i e w S t a t e " > < H e i g h t > 1 5 0 < / H e i g h t > < I s E x p a n d e d > t r u e < / I s E x p a n d e d > < W i d t h > 2 0 0 < / W i d t h > < / a : V a l u e > < / a : K e y V a l u e O f D i a g r a m O b j e c t K e y a n y T y p e z b w N T n L X > < a : K e y V a l u e O f D i a g r a m O b j e c t K e y a n y T y p e z b w N T n L X > < a : K e y > < K e y > T a b l e s \ O r d e r s \ C o l u m n s \ P o s t a l   C o d e < / K e y > < / a : K e y > < a : V a l u e   i : t y p e = " D i a g r a m D i s p l a y N o d e V i e w S t a t e " > < H e i g h t > 1 5 0 < / H e i g h t > < I s E x p a n d e d > t r u e < / I s E x p a n d e d > < W i d t h > 2 0 0 < / W i d t h > < / a : V a l u e > < / a : K e y V a l u e O f D i a g r a m O b j e c t K e y a n y T y p e z b w N T n L X > < a : K e y V a l u e O f D i a g r a m O b j e c t K e y a n y T y p e z b w N T n L X > < a : K e y > < K e y > T a b l e s \ O r d e r s \ C o l u m n s \ R e g i o n < / K e y > < / a : K e y > < a : V a l u e   i : t y p e = " D i a g r a m D i s p l a y N o d e V i e w S t a t e " > < H e i g h t > 1 5 0 < / H e i g h t > < I s E x p a n d e d > t r u e < / I s E x p a n d e d > < W i d t h > 2 0 0 < / W i d t h > < / a : V a l u e > < / a : K e y V a l u e O f D i a g r a m O b j e c t K e y a n y T y p e z b w N T n L X > < a : K e y V a l u e O f D i a g r a m O b j e c t K e y a n y T y p e z b w N T n L X > < a : K e y > < K e y > T a b l e s \ O r d e r s \ C o l u m n s \ P r o d u c t   I D < / K e y > < / a : K e y > < a : V a l u e   i : t y p e = " D i a g r a m D i s p l a y N o d e V i e w S t a t e " > < H e i g h t > 1 5 0 < / H e i g h t > < I s E x p a n d e d > t r u e < / I s E x p a n d e d > < W i d t h > 2 0 0 < / W i d t h > < / a : V a l u e > < / a : K e y V a l u e O f D i a g r a m O b j e c t K e y a n y T y p e z b w N T n L X > < a : K e y V a l u e O f D i a g r a m O b j e c t K e y a n y T y p e z b w N T n L X > < a : K e y > < K e y > T a b l e s \ O r d e r s \ C o l u m n s \ C a t e g o r y < / K e y > < / a : K e y > < a : V a l u e   i : t y p e = " D i a g r a m D i s p l a y N o d e V i e w S t a t e " > < H e i g h t > 1 5 0 < / H e i g h t > < I s E x p a n d e d > t r u e < / I s E x p a n d e d > < W i d t h > 2 0 0 < / W i d t h > < / a : V a l u e > < / a : K e y V a l u e O f D i a g r a m O b j e c t K e y a n y T y p e z b w N T n L X > < a : K e y V a l u e O f D i a g r a m O b j e c t K e y a n y T y p e z b w N T n L X > < a : K e y > < K e y > T a b l e s \ O r d e r s \ C o l u m n s \ S u b - C a t e g o r y < / K e y > < / a : K e y > < a : V a l u e   i : t y p e = " D i a g r a m D i s p l a y N o d e V i e w S t a t e " > < H e i g h t > 1 5 0 < / H e i g h t > < I s E x p a n d e d > t r u e < / I s E x p a n d e d > < W i d t h > 2 0 0 < / W i d t h > < / a : V a l u e > < / a : K e y V a l u e O f D i a g r a m O b j e c t K e y a n y T y p e z b w N T n L X > < a : K e y V a l u e O f D i a g r a m O b j e c t K e y a n y T y p e z b w N T n L X > < a : K e y > < K e y > T a b l e s \ O r d e r s \ C o l u m n s \ P r o d u c t   N a m e < / K e y > < / a : K e y > < a : V a l u e   i : t y p e = " D i a g r a m D i s p l a y N o d e V i e w S t a t e " > < H e i g h t > 1 5 0 < / H e i g h t > < I s E x p a n d e d > t r u e < / I s E x p a n d e d > < W i d t h > 2 0 0 < / W i d t h > < / a : V a l u e > < / a : K e y V a l u e O f D i a g r a m O b j e c t K e y a n y T y p e z b w N T n L X > < a : K e y V a l u e O f D i a g r a m O b j e c t K e y a n y T y p e z b w N T n L X > < a : K e y > < K e y > T a b l e s \ O r d e r s \ C o l u m n s \ S a l e s < / 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 T a b l e s \ O r d e r s \ C o l u m n s \ D i s c o u n t < / K e y > < / a : K e y > < a : V a l u e   i : t y p e = " D i a g r a m D i s p l a y N o d e V i e w S t a t e " > < H e i g h t > 1 5 0 < / H e i g h t > < I s E x p a n d e d > t r u e < / I s E x p a n d e d > < W i d t h > 2 0 0 < / W i d t h > < / a : V a l u e > < / a : K e y V a l u e O f D i a g r a m O b j e c t K e y a n y T y p e z b w N T n L X > < a : K e y V a l u e O f D i a g r a m O b j e c t K e y a n y T y p e z b w N T n L X > < a : K e y > < K e y > T a b l e s \ O r d e r s \ C o l u m n s \ P r o f i t < / K e y > < / a : K e y > < a : V a l u e   i : t y p e = " D i a g r a m D i s p l a y N o d e V i e w S t a t e " > < H e i g h t > 1 5 0 < / H e i g h t > < I s E x p a n d e d > t r u e < / I s E x p a n d e d > < W i d t h > 2 0 0 < / W i d t h > < / a : V a l u e > < / a : K e y V a l u e O f D i a g r a m O b j e c t K e y a n y T y p e z b w N T n L X > < a : K e y V a l u e O f D i a g r a m O b j e c t K e y a n y T y p e z b w N T n L X > < a : K e y > < K e y > T a b l e s \ O r d e r s \ M e a s u r e s \ C o u n t   o f   S h i p   M o d e < / K e y > < / a : K e y > < a : V a l u e   i : t y p e = " D i a g r a m D i s p l a y N o d e V i e w S t a t e " > < H e i g h t > 1 5 0 < / H e i g h t > < I s E x p a n d e d > t r u e < / I s E x p a n d e d > < W i d t h > 2 0 0 < / W i d t h > < / a : V a l u e > < / a : K e y V a l u e O f D i a g r a m O b j e c t K e y a n y T y p e z b w N T n L X > < a : K e y V a l u e O f D i a g r a m O b j e c t K e y a n y T y p e z b w N T n L X > < a : K e y > < K e y > T a b l e s \ O r d e r s \ C o u n t   o f   S h i p   M o d e \ A d d i t i o n a l   I n f o \ I m p l i c i t   M e a s u r e < / K e y > < / a : K e y > < a : V a l u e   i : t y p e = " D i a g r a m D i s p l a y V i e w S t a t e I D i a g r a m T a g A d d i t i o n a l I n f o " / > < / a : K e y V a l u e O f D i a g r a m O b j e c t K e y a n y T y p e z b w N T n L X > < a : K e y V a l u e O f D i a g r a m O b j e c t K e y a n y T y p e z b w N T n L X > < a : K e y > < K e y > T a b l e s \ R e t u r n s < / K e y > < / a : K e y > < a : V a l u e   i : t y p e = " D i a g r a m D i s p l a y N o d e V i e w S t a t e " > < H e i g h t > 1 5 0 < / H e i g h t > < I s E x p a n d e d > t r u e < / I s E x p a n d e d > < L a y e d O u t > t r u e < / L a y e d O u t > < L e f t > 6 5 9 . 8 0 7 6 2 1 1 3 5 3 3 1 6 < / L e f t > < T a b I n d e x > 2 < / T a b I n d e x > < W i d t h > 2 0 0 < / W i d t h > < / a : V a l u e > < / a : K e y V a l u e O f D i a g r a m O b j e c t K e y a n y T y p e z b w N T n L X > < a : K e y V a l u e O f D i a g r a m O b j e c t K e y a n y T y p e z b w N T n L X > < a : K e y > < K e y > T a b l e s \ R e t u r n s \ C o l u m n s \ R e t u r n e d < / K e y > < / a : K e y > < a : V a l u e   i : t y p e = " D i a g r a m D i s p l a y N o d e V i e w S t a t e " > < H e i g h t > 1 5 0 < / H e i g h t > < I s E x p a n d e d > t r u e < / I s E x p a n d e d > < W i d t h > 2 0 0 < / W i d t h > < / a : V a l u e > < / a : K e y V a l u e O f D i a g r a m O b j e c t K e y a n y T y p e z b w N T n L X > < a : K e y V a l u e O f D i a g r a m O b j e c t K e y a n y T y p e z b w N T n L X > < a : K e y > < K e y > T a b l e s \ R e t u r n s \ C o l u m n s \ O r d e r   I D < / K e y > < / a : K e y > < a : V a l u e   i : t y p e = " D i a g r a m D i s p l a y N o d e V i e w S t a t e " > < H e i g h t > 1 5 0 < / H e i g h t > < I s E x p a n d e d > t r u e < / I s E x p a n d e d > < W i d t h > 2 0 0 < / W i d t h > < / a : V a l u e > < / a : K e y V a l u e O f D i a g r a m O b j e c t K e y a n y T y p e z b w N T n L X > < a : K e y V a l u e O f D i a g r a m O b j e c t K e y a n y T y p e z b w N T n L X > < a : K e y > < K e y > T a b l e s \ R e t u r n s \ M e a s u r e s \ C o u n t   o f   R e t u r n e d < / K e y > < / a : K e y > < a : V a l u e   i : t y p e = " D i a g r a m D i s p l a y N o d e V i e w S t a t e " > < H e i g h t > 1 5 0 < / H e i g h t > < I s E x p a n d e d > t r u e < / I s E x p a n d e d > < W i d t h > 2 0 0 < / W i d t h > < / a : V a l u e > < / a : K e y V a l u e O f D i a g r a m O b j e c t K e y a n y T y p e z b w N T n L X > < a : K e y V a l u e O f D i a g r a m O b j e c t K e y a n y T y p e z b w N T n L X > < a : K e y > < K e y > T a b l e s \ R e t u r n s \ C o u n t   o f   R e t u r n e d \ A d d i t i o n a l   I n f o \ I m p l i c i t   M e a s u r e < / K e y > < / a : K e y > < a : V a l u e   i : t y p e = " D i a g r a m D i s p l a y V i e w S t a t e I D i a g r a m T a g A d d i t i o n a l I n f o " / > < / a : K e y V a l u e O f D i a g r a m O b j e c t K e y a n y T y p e z b w N T n L X > < a : K e y V a l u e O f D i a g r a m O b j e c t K e y a n y T y p e z b w N T n L X > < a : K e y > < K e y > R e l a t i o n s h i p s \ & l t ; T a b l e s \ O r d e r s \ C o l u m n s \ O r d e r   I D & g t ; - & l t ; T a b l e s \ R e t u r n s \ C o l u m n s \ O r d e r   I D & g t ; < / K e y > < / a : K e y > < a : V a l u e   i : t y p e = " D i a g r a m D i s p l a y L i n k V i e w S t a t e " > < A u t o m a t i o n P r o p e r t y H e l p e r T e x t > E n d   p o i n t   1 :   ( 5 4 5 . 9 0 3 8 1 0 5 6 7 6 6 6 , 2 2 9 ) .   E n d   p o i n t   2 :   ( 6 4 3 . 8 0 7 6 2 1 1 3 5 3 3 2 , 7 5 )   < / A u t o m a t i o n P r o p e r t y H e l p e r T e x t > < L a y e d O u t > t r u e < / L a y e d O u t > < P o i n t s   x m l n s : b = " h t t p : / / s c h e m a s . d a t a c o n t r a c t . o r g / 2 0 0 4 / 0 7 / S y s t e m . W i n d o w s " > < b : P o i n t > < b : _ x > 5 4 5 . 9 0 3 8 1 0 5 6 7 6 6 5 8 < / b : _ x > < b : _ y > 2 2 9 < / b : _ y > < / b : P o i n t > < b : P o i n t > < b : _ x > 5 9 2 . 8 5 5 7 1 6 < / b : _ x > < b : _ y > 2 2 9 < / b : _ y > < / b : P o i n t > < b : P o i n t > < b : _ x > 5 9 4 . 8 5 5 7 1 6 < / b : _ x > < b : _ y > 2 2 7 < / b : _ y > < / b : P o i n t > < b : P o i n t > < b : _ x > 5 9 4 . 8 5 5 7 1 6 < / b : _ x > < b : _ y > 7 7 < / b : _ y > < / b : P o i n t > < b : P o i n t > < b : _ x > 5 9 6 . 8 5 5 7 1 6 < / b : _ x > < b : _ y > 7 5 < / b : _ y > < / b : P o i n t > < b : P o i n t > < b : _ x > 6 4 3 . 8 0 7 6 2 1 1 3 5 3 3 1 6 < / b : _ x > < b : _ y > 7 5 < / b : _ y > < / b : P o i n t > < / P o i n t s > < / a : V a l u e > < / a : K e y V a l u e O f D i a g r a m O b j e c t K e y a n y T y p e z b w N T n L X > < a : K e y V a l u e O f D i a g r a m O b j e c t K e y a n y T y p e z b w N T n L X > < a : K e y > < K e y > R e l a t i o n s h i p s \ & l t ; T a b l e s \ O r d e r s \ C o l u m n s \ O r d e r   I D & g t ; - & l t ; T a b l e s \ R e t u r n s \ C o l u m n s \ O r d e r   I D & g t ; \ F K < / K e y > < / a : K e y > < a : V a l u e   i : t y p e = " D i a g r a m D i s p l a y L i n k E n d p o i n t V i e w S t a t e " > < H e i g h t > 1 6 < / H e i g h t > < L a b e l L o c a t i o n   x m l n s : b = " h t t p : / / s c h e m a s . d a t a c o n t r a c t . o r g / 2 0 0 4 / 0 7 / S y s t e m . W i n d o w s " > < b : _ x > 5 2 9 . 9 0 3 8 1 0 5 6 7 6 6 5 8 < / b : _ x > < b : _ y > 2 2 1 < / b : _ y > < / L a b e l L o c a t i o n > < L o c a t i o n   x m l n s : b = " h t t p : / / s c h e m a s . d a t a c o n t r a c t . o r g / 2 0 0 4 / 0 7 / S y s t e m . W i n d o w s " > < b : _ x > 5 2 9 . 9 0 3 8 1 0 5 6 7 6 6 5 8 < / b : _ x > < b : _ y > 2 2 9 < / b : _ y > < / L o c a t i o n > < S h a p e R o t a t e A n g l e > 3 6 0 < / S h a p e R o t a t e A n g l e > < W i d t h > 1 6 < / W i d t h > < / a : V a l u e > < / a : K e y V a l u e O f D i a g r a m O b j e c t K e y a n y T y p e z b w N T n L X > < a : K e y V a l u e O f D i a g r a m O b j e c t K e y a n y T y p e z b w N T n L X > < a : K e y > < K e y > R e l a t i o n s h i p s \ & l t ; T a b l e s \ O r d e r s \ C o l u m n s \ O r d e r   I D & g t ; - & l t ; T a b l e s \ R e t u r n s \ C o l u m n s \ O r d e r   I D & g t ; \ P K < / K e y > < / a : K e y > < a : V a l u e   i : t y p e = " D i a g r a m D i s p l a y L i n k E n d p o i n t V i e w S t a t e " > < H e i g h t > 1 6 < / H e i g h t > < L a b e l L o c a t i o n   x m l n s : b = " h t t p : / / s c h e m a s . d a t a c o n t r a c t . o r g / 2 0 0 4 / 0 7 / S y s t e m . W i n d o w s " > < b : _ x > 6 4 3 . 8 0 7 6 2 1 1 3 5 3 3 1 6 < / b : _ x > < b : _ y > 6 7 < / b : _ y > < / L a b e l L o c a t i o n > < L o c a t i o n   x m l n s : b = " h t t p : / / s c h e m a s . d a t a c o n t r a c t . o r g / 2 0 0 4 / 0 7 / S y s t e m . W i n d o w s " > < b : _ x > 6 5 9 . 8 0 7 6 2 1 1 3 5 3 3 1 6 < / b : _ x > < b : _ y > 7 5 < / b : _ y > < / L o c a t i o n > < S h a p e R o t a t e A n g l e > 1 8 0 < / S h a p e R o t a t e A n g l e > < W i d t h > 1 6 < / W i d t h > < / a : V a l u e > < / a : K e y V a l u e O f D i a g r a m O b j e c t K e y a n y T y p e z b w N T n L X > < a : K e y V a l u e O f D i a g r a m O b j e c t K e y a n y T y p e z b w N T n L X > < a : K e y > < K e y > R e l a t i o n s h i p s \ & l t ; T a b l e s \ O r d e r s \ C o l u m n s \ O r d e r   I D & g t ; - & l t ; T a b l e s \ R e t u r n s \ C o l u m n s \ O r d e r   I D & g t ; \ C r o s s F i l t e r < / K e y > < / a : K e y > < a : V a l u e   i : t y p e = " D i a g r a m D i s p l a y L i n k C r o s s F i l t e r V i e w S t a t e " > < P o i n t s   x m l n s : b = " h t t p : / / s c h e m a s . d a t a c o n t r a c t . o r g / 2 0 0 4 / 0 7 / S y s t e m . W i n d o w s " > < b : P o i n t > < b : _ x > 5 4 5 . 9 0 3 8 1 0 5 6 7 6 6 5 8 < / b : _ x > < b : _ y > 2 2 9 < / b : _ y > < / b : P o i n t > < b : P o i n t > < b : _ x > 5 9 2 . 8 5 5 7 1 6 < / b : _ x > < b : _ y > 2 2 9 < / b : _ y > < / b : P o i n t > < b : P o i n t > < b : _ x > 5 9 4 . 8 5 5 7 1 6 < / b : _ x > < b : _ y > 2 2 7 < / b : _ y > < / b : P o i n t > < b : P o i n t > < b : _ x > 5 9 4 . 8 5 5 7 1 6 < / b : _ x > < b : _ y > 7 7 < / b : _ y > < / b : P o i n t > < b : P o i n t > < b : _ x > 5 9 6 . 8 5 5 7 1 6 < / b : _ x > < b : _ y > 7 5 < / b : _ y > < / b : P o i n t > < b : P o i n t > < b : _ x > 6 4 3 . 8 0 7 6 2 1 1 3 5 3 3 1 6 < / b : _ x > < b : _ y > 7 5 < / b : _ y > < / b : P o i n t > < / P o i n t s > < / a : V a l u e > < / a : K e y V a l u e O f D i a g r a m O b j e c t K e y a n y T y p e z b w N T n L X > < a : K e y V a l u e O f D i a g r a m O b j e c t K e y a n y T y p e z b w N T n L X > < a : K e y > < K e y > R e l a t i o n s h i p s \ & l t ; T a b l e s \ O r d e r s \ C o l u m n s \ R e g i o n & g t ; - & l t ; T a b l e s \ M a n g e r s \ C o l u m n s \ R e g i o n & g t ; < / K e y > < / a : K e y > < a : V a l u e   i : t y p e = " D i a g r a m D i s p l a y L i n k V i e w S t a t e " > < A u t o m a t i o n P r o p e r t y H e l p e r T e x t > E n d   p o i n t   1 :   ( 3 1 3 . 9 0 3 8 1 0 5 6 7 6 6 6 , 2 2 9 ) .   E n d   p o i n t   2 :   ( 2 1 6 , 7 5 )   < / A u t o m a t i o n P r o p e r t y H e l p e r T e x t > < L a y e d O u t > t r u e < / L a y e d O u t > < P o i n t s   x m l n s : b = " h t t p : / / s c h e m a s . d a t a c o n t r a c t . o r g / 2 0 0 4 / 0 7 / S y s t e m . W i n d o w s " > < b : P o i n t > < b : _ x > 3 1 3 . 9 0 3 8 1 0 5 6 7 6 6 5 8 < / b : _ x > < b : _ y > 2 2 9 < / b : _ y > < / b : P o i n t > < b : P o i n t > < b : _ x > 2 6 6 . 9 5 1 9 0 5 5 < / b : _ x > < b : _ y > 2 2 9 < / b : _ y > < / b : P o i n t > < b : P o i n t > < b : _ x > 2 6 4 . 9 5 1 9 0 5 5 < / b : _ x > < b : _ y > 2 2 7 < / b : _ y > < / b : P o i n t > < b : P o i n t > < b : _ x > 2 6 4 . 9 5 1 9 0 5 5 < / b : _ x > < b : _ y > 7 7 < / b : _ y > < / b : P o i n t > < b : P o i n t > < b : _ x > 2 6 2 . 9 5 1 9 0 5 5 < / b : _ x > < b : _ y > 7 5 < / b : _ y > < / b : P o i n t > < b : P o i n t > < b : _ x > 2 1 6 . 0 0 0 0 0 0 0 0 0 0 0 0 0 9 < / b : _ x > < b : _ y > 7 5 < / b : _ y > < / b : P o i n t > < / P o i n t s > < / a : V a l u e > < / a : K e y V a l u e O f D i a g r a m O b j e c t K e y a n y T y p e z b w N T n L X > < a : K e y V a l u e O f D i a g r a m O b j e c t K e y a n y T y p e z b w N T n L X > < a : K e y > < K e y > R e l a t i o n s h i p s \ & l t ; T a b l e s \ O r d e r s \ C o l u m n s \ R e g i o n & g t ; - & l t ; T a b l e s \ M a n g e r s \ C o l u m n s \ R e g i o n & g t ; \ F K < / K e y > < / a : K e y > < a : V a l u e   i : t y p e = " D i a g r a m D i s p l a y L i n k E n d p o i n t V i e w S t a t e " > < H e i g h t > 1 6 < / H e i g h t > < L a b e l L o c a t i o n   x m l n s : b = " h t t p : / / s c h e m a s . d a t a c o n t r a c t . o r g / 2 0 0 4 / 0 7 / S y s t e m . W i n d o w s " > < b : _ x > 3 1 3 . 9 0 3 8 1 0 5 6 7 6 6 5 8 < / b : _ x > < b : _ y > 2 2 1 < / b : _ y > < / L a b e l L o c a t i o n > < L o c a t i o n   x m l n s : b = " h t t p : / / s c h e m a s . d a t a c o n t r a c t . o r g / 2 0 0 4 / 0 7 / S y s t e m . W i n d o w s " > < b : _ x > 3 2 9 . 9 0 3 8 1 0 5 6 7 6 6 5 8 < / b : _ x > < b : _ y > 2 2 9 < / b : _ y > < / L o c a t i o n > < S h a p e R o t a t e A n g l e > 1 8 0 < / S h a p e R o t a t e A n g l e > < W i d t h > 1 6 < / W i d t h > < / a : V a l u e > < / a : K e y V a l u e O f D i a g r a m O b j e c t K e y a n y T y p e z b w N T n L X > < a : K e y V a l u e O f D i a g r a m O b j e c t K e y a n y T y p e z b w N T n L X > < a : K e y > < K e y > R e l a t i o n s h i p s \ & l t ; T a b l e s \ O r d e r s \ C o l u m n s \ R e g i o n & g t ; - & l t ; T a b l e s \ M a n g e r s \ C o l u m n s \ R e g i o n & g t ; \ P K < / K e y > < / a : K e y > < a : V a l u e   i : t y p e = " D i a g r a m D i s p l a y L i n k E n d p o i n t V i e w S t a t e " > < H e i g h t > 1 6 < / H e i g h t > < L a b e l L o c a t i o n   x m l n s : b = " h t t p : / / s c h e m a s . d a t a c o n t r a c t . o r g / 2 0 0 4 / 0 7 / S y s t e m . W i n d o w s " > < b : _ x > 2 0 0 . 0 0 0 0 0 0 0 0 0 0 0 0 0 9 < / b : _ x > < b : _ y > 6 7 < / b : _ y > < / L a b e l L o c a t i o n > < L o c a t i o n   x m l n s : b = " h t t p : / / s c h e m a s . d a t a c o n t r a c t . o r g / 2 0 0 4 / 0 7 / S y s t e m . W i n d o w s " > < b : _ x > 2 0 0 . 0 0 0 0 0 0 0 0 0 0 0 0 0 6 < / b : _ x > < b : _ y > 7 5 < / b : _ y > < / L o c a t i o n > < S h a p e R o t a t e A n g l e > 3 6 0 < / S h a p e R o t a t e A n g l e > < W i d t h > 1 6 < / W i d t h > < / a : V a l u e > < / a : K e y V a l u e O f D i a g r a m O b j e c t K e y a n y T y p e z b w N T n L X > < a : K e y V a l u e O f D i a g r a m O b j e c t K e y a n y T y p e z b w N T n L X > < a : K e y > < K e y > R e l a t i o n s h i p s \ & l t ; T a b l e s \ O r d e r s \ C o l u m n s \ R e g i o n & g t ; - & l t ; T a b l e s \ M a n g e r s \ C o l u m n s \ R e g i o n & g t ; \ C r o s s F i l t e r < / K e y > < / a : K e y > < a : V a l u e   i : t y p e = " D i a g r a m D i s p l a y L i n k C r o s s F i l t e r V i e w S t a t e " > < P o i n t s   x m l n s : b = " h t t p : / / s c h e m a s . d a t a c o n t r a c t . o r g / 2 0 0 4 / 0 7 / S y s t e m . W i n d o w s " > < b : P o i n t > < b : _ x > 3 1 3 . 9 0 3 8 1 0 5 6 7 6 6 5 8 < / b : _ x > < b : _ y > 2 2 9 < / b : _ y > < / b : P o i n t > < b : P o i n t > < b : _ x > 2 6 6 . 9 5 1 9 0 5 5 < / b : _ x > < b : _ y > 2 2 9 < / b : _ y > < / b : P o i n t > < b : P o i n t > < b : _ x > 2 6 4 . 9 5 1 9 0 5 5 < / b : _ x > < b : _ y > 2 2 7 < / b : _ y > < / b : P o i n t > < b : P o i n t > < b : _ x > 2 6 4 . 9 5 1 9 0 5 5 < / b : _ x > < b : _ y > 7 7 < / b : _ y > < / b : P o i n t > < b : P o i n t > < b : _ x > 2 6 2 . 9 5 1 9 0 5 5 < / b : _ x > < b : _ y > 7 5 < / b : _ y > < / b : P o i n t > < b : P o i n t > < b : _ x > 2 1 6 . 0 0 0 0 0 0 0 0 0 0 0 0 0 9 < / b : _ x > < b : _ y > 7 5 < / b : _ y > < / b : P o i n t > < / P o i n t s > < / a : V a l u e > < / a : K e y V a l u e O f D i a g r a m O b j e c t K e y a n y T y p e z b w N T n L X > < / V i e w S t a t e s > < / D i a g r a m M a n a g e r . S e r i a l i z a b l e D i a g r a m > < D i a g r a m M a n a g e r . S e r i a l i z a b l e D i a g r a m > < A d a p t e r   i : t y p e = " M e a s u r e D i a g r a m S a n d b o x A d a p t e r " > < T a b l e N a m e > M a n g e r s 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 M a n g e r s 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 C o l u m n s \ P e r s o n < / K e y > < / D i a g r a m O b j e c t K e y > < D i a g r a m O b j e c t K e y > < K e y > C o l u m n s \ R e g i o n 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 C o l u m n s \ P e r s o n < / K e y > < / a : K e y > < a : V a l u e   i : t y p e = " M e a s u r e G r i d N o d e V i e w S t a t e " > < L a y e d O u t > t r u e < / L a y e d O u t > < / a : V a l u e > < / a : K e y V a l u e O f D i a g r a m O b j e c t K e y a n y T y p e z b w N T n L X > < a : K e y V a l u e O f D i a g r a m O b j e c t K e y a n y T y p e z b w N T n L X > < a : K e y > < K e y > C o l u m n s \ R e g i o n < / K e y > < / a : K e y > < a : V a l u e   i : t y p e = " M e a s u r e G r i d N o d e V i e w S t a t e " > < C o l u m n > 1 < / 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 S h i p   M o d e < / K e y > < / D i a g r a m O b j e c t K e y > < D i a g r a m O b j e c t K e y > < K e y > M e a s u r e s \ C o u n t   o f   S h i p   M o d e \ T a g I n f o \ F o r m u l a < / K e y > < / D i a g r a m O b j e c t K e y > < D i a g r a m O b j e c t K e y > < K e y > M e a s u r e s \ C o u n t   o f   S h i p   M o d e \ T a g I n f o \ V a l u e < / K e y > < / D i a g r a m O b j e c t K e y > < D i a g r a m O b j e c t K e y > < K e y > M e a s u r e s \ S u m   o f   S a l e s < / K e y > < / D i a g r a m O b j e c t K e y > < D i a g r a m O b j e c t K e y > < K e y > M e a s u r e s \ S u m   o f   S a l e s \ T a g I n f o \ F o r m u l a < / K e y > < / D i a g r a m O b j e c t K e y > < D i a g r a m O b j e c t K e y > < K e y > M e a s u r e s \ S u m   o f   S a l e s \ T a g I n f o \ V a l u e < / K e y > < / D i a g r a m O b j e c t K e y > < D i a g r a m O b j e c t K e y > < K e y > M e a s u r e s \ S u m   o f   Q u a n t i t y < / K e y > < / D i a g r a m O b j e c t K e y > < D i a g r a m O b j e c t K e y > < K e y > M e a s u r e s \ S u m   o f   Q u a n t i t y \ T a g I n f o \ F o r m u l a < / K e y > < / D i a g r a m O b j e c t K e y > < D i a g r a m O b j e c t K e y > < K e y > M e a s u r e s \ S u m   o f   Q u a n t i t y \ T a g I n f o \ V a l u e < / K e y > < / D i a g r a m O b j e c t K e y > < D i a g r a m O b j e c t K e y > < K e y > M e a s u r e s \ C o u n t   o f   C u s t o m e r   I D < / K e y > < / D i a g r a m O b j e c t K e y > < D i a g r a m O b j e c t K e y > < K e y > M e a s u r e s \ C o u n t   o f   C u s t o m e r   I D \ T a g I n f o \ F o r m u l a < / K e y > < / D i a g r a m O b j e c t K e y > < D i a g r a m O b j e c t K e y > < K e y > M e a s u r e s \ C o u n t   o f   C u s t o m e r   I D \ T a g I n f o \ V a l u e < / K e y > < / D i a g r a m O b j e c t K e y > < D i a g r a m O b j e c t K e y > < K e y > M e a s u r e s \ D i s t i n c t   C o u n t   o f   C u s t o m e r   I D < / K e y > < / D i a g r a m O b j e c t K e y > < D i a g r a m O b j e c t K e y > < K e y > M e a s u r e s \ D i s t i n c t   C o u n t   o f   C u s t o m e r   I D \ T a g I n f o \ F o r m u l a < / K e y > < / D i a g r a m O b j e c t K e y > < D i a g r a m O b j e c t K e y > < K e y > M e a s u r e s \ D i s t i n c t   C o u n t   o f   C u s t o m e r   I D \ T a g I n f o \ V a l u e < / K e y > < / D i a g r a m O b j e c t K e y > < D i a g r a m O b j e c t K e y > < K e y > M e a s u r e s \ C o u n t   o f   R e t u r n e d   2 < / K e y > < / D i a g r a m O b j e c t K e y > < D i a g r a m O b j e c t K e y > < K e y > M e a s u r e s \ C o u n t   o f   R e t u r n e d   2 \ T a g I n f o \ F o r m u l a < / K e y > < / D i a g r a m O b j e c t K e y > < D i a g r a m O b j e c t K e y > < K e y > M e a s u r e s \ C o u n t   o f   R e t u r n e d   2 \ T a g I n f o \ V a l u e < / K e y > < / D i a g r a m O b j e c t K e y > < D i a g r a m O b j e c t K e y > < K e y > M e a s u r e s \ T o t a l   S a l e s < / K e y > < / D i a g r a m O b j e c t K e y > < D i a g r a m O b j e c t K e y > < K e y > M e a s u r e s \ T o t a l   S a l e s \ T a g I n f o \ F o r m u l a < / K e y > < / D i a g r a m O b j e c t K e y > < D i a g r a m O b j e c t K e y > < K e y > M e a s u r e s \ T o t a l   S a l e s \ T a g I n f o \ V a l u e < / K e y > < / D i a g r a m O b j e c t K e y > < D i a g r a m O b j e c t K e y > < K e y > M e a s u r e s \ T o t a l   P r o f i t < / K e y > < / D i a g r a m O b j e c t K e y > < D i a g r a m O b j e c t K e y > < K e y > M e a s u r e s \ T o t a l   P r o f i t \ T a g I n f o \ F o r m u l a < / K e y > < / D i a g r a m O b j e c t K e y > < D i a g r a m O b j e c t K e y > < K e y > M e a s u r e s \ T o t a l   P r o f i t \ T a g I n f o \ V a l u e < / K e y > < / D i a g r a m O b j e c t K e y > < D i a g r a m O b j e c t K e y > < K e y > M e a s u r e s \ T o t a l   O r d e r s < / K e y > < / D i a g r a m O b j e c t K e y > < D i a g r a m O b j e c t K e y > < K e y > M e a s u r e s \ T o t a l   O r d e r s \ T a g I n f o \ F o r m u l a < / K e y > < / D i a g r a m O b j e c t K e y > < D i a g r a m O b j e c t K e y > < K e y > M e a s u r e s \ T o t a l   O r d e r s \ T a g I n f o \ V a l u e < / K e y > < / D i a g r a m O b j e c t K e y > < D i a g r a m O b j e c t K e y > < K e y > M e a s u r e s \ T o t a l   U n i t s   S o l d < / K e y > < / D i a g r a m O b j e c t K e y > < D i a g r a m O b j e c t K e y > < K e y > M e a s u r e s \ T o t a l   U n i t s   S o l d \ T a g I n f o \ F o r m u l a < / K e y > < / D i a g r a m O b j e c t K e y > < D i a g r a m O b j e c t K e y > < K e y > M e a s u r e s \ T o t a l   U n i t s   S o l d \ T a g I n f o \ V a l u e < / K e y > < / D i a g r a m O b j e c t K e y > < D i a g r a m O b j e c t K e y > < K e y > M e a s u r e s \ A v e r a g e   S a l e s   P e r   O r d e r < / K e y > < / D i a g r a m O b j e c t K e y > < D i a g r a m O b j e c t K e y > < K e y > M e a s u r e s \ A v e r a g e   S a l e s   P e r   O r d e r \ T a g I n f o \ F o r m u l a < / K e y > < / D i a g r a m O b j e c t K e y > < D i a g r a m O b j e c t K e y > < K e y > M e a s u r e s \ A v e r a g e   S a l e s   P e r   O r d e r \ T a g I n f o \ V a l u e < / K e y > < / D i a g r a m O b j e c t K e y > < D i a g r a m O b j e c t K e y > < K e y > M e a s u r e s \ R e t u r n     R a t e   ( % ) < / K e y > < / D i a g r a m O b j e c t K e y > < D i a g r a m O b j e c t K e y > < K e y > M e a s u r e s \ R e t u r n     R a t e   ( % ) \ T a g I n f o \ F o r m u l a < / K e y > < / D i a g r a m O b j e c t K e y > < D i a g r a m O b j e c t K e y > < K e y > M e a s u r e s \ R e t u r n     R a t e   ( % ) \ T a g I n f o \ V a l u e < / K e y > < / D i a g r a m O b j e c t K e y > < D i a g r a m O b j e c t K e y > < K e y > M e a s u r e s \ R e t u r n e d   O r d e r s   C o u n t < / K e y > < / D i a g r a m O b j e c t K e y > < D i a g r a m O b j e c t K e y > < K e y > M e a s u r e s \ R e t u r n e d   O r d e r s   C o u n t \ T a g I n f o \ F o r m u l a < / K e y > < / D i a g r a m O b j e c t K e y > < D i a g r a m O b j e c t K e y > < K e y > M e a s u r e s \ R e t u r n e d   O r d e r s   C o u n t \ T a g I n f o \ V a l u e < / K e y > < / D i a g r a m O b j e c t K e y > < D i a g r a m O b j e c t K e y > < K e y > M e a s u r e s \ T o t a l   D i s c o u n t   A m o u n t < / K e y > < / D i a g r a m O b j e c t K e y > < D i a g r a m O b j e c t K e y > < K e y > M e a s u r e s \ T o t a l   D i s c o u n t   A m o u n t \ T a g I n f o \ F o r m u l a < / K e y > < / D i a g r a m O b j e c t K e y > < D i a g r a m O b j e c t K e y > < K e y > M e a s u r e s \ T o t a l   D i s c o u n t   A m o u n t \ T a g I n f o \ V a l u e < / K e y > < / D i a g r a m O b j e c t K e y > < D i a g r a m O b j e c t K e y > < K e y > C o l u m n s \ R o w   I D < / K e y > < / D i a g r a m O b j e c t K e y > < D i a g r a m O b j e c t K e y > < K e y > C o l u m n s \ O r d e r   I D < / K e y > < / D i a g r a m O b j e c t K e y > < D i a g r a m O b j e c t K e y > < K e y > C o l u m n s \ O r d e r   D a t e < / K e y > < / D i a g r a m O b j e c t K e y > < D i a g r a m O b j e c t K e y > < K e y > C o l u m n s \ S h i p   D a t e < / K e y > < / D i a g r a m O b j e c t K e y > < D i a g r a m O b j e c t K e y > < K e y > C o l u m n s \ O r d e r   D e l i v e r y   ( D a y s ) < / K e y > < / D i a g r a m O b j e c t K e y > < D i a g r a m O b j e c t K e y > < K e y > C o l u m n s \ O r d e r   M o n t h / Y e a r < / K e y > < / D i a g r a m O b j e c t K e y > < D i a g r a m O b j e c t K e y > < K e y > C o l u m n s \ Y e a r < / K e y > < / D i a g r a m O b j e c t K e y > < D i a g r a m O b j e c t K e y > < K e y > C o l u m n s \ S h i p   M o d e < / K e y > < / D i a g r a m O b j e c t K e y > < D i a g r a m O b j e c t K e y > < K e y > C o l u m n s \ C u s t o m e r   I D < / K e y > < / D i a g r a m O b j e c t K e y > < D i a g r a m O b j e c t K e y > < K e y > C o l u m n s \ C u s t o m e r   N a m e < / K e y > < / D i a g r a m O b j e c t K e y > < D i a g r a m O b j e c t K e y > < K e y > C o l u m n s \ S e g m e n t < / K e y > < / D i a g r a m O b j e c t K e y > < D i a g r a m O b j e c t K e y > < K e y > C o l u m n s \ C o u n t r y < / K e y > < / D i a g r a m O b j e c t K e y > < D i a g r a m O b j e c t K e y > < K e y > C o l u m n s \ C i t y < / K e y > < / D i a g r a m O b j e c t K e y > < D i a g r a m O b j e c t K e y > < K e y > C o l u m n s \ S t a t e < / K e y > < / D i a g r a m O b j e c t K e y > < D i a g r a m O b j e c t K e y > < K e y > C o l u m n s \ P o s t a l   C o d e < / K e y > < / D i a g r a m O b j e c t K e y > < D i a g r a m O b j e c t K e y > < K e y > C o l u m n s \ R e g i o n < / K e y > < / D i a g r a m O b j e c t K e y > < D i a g r a m O b j e c t K e y > < K e y > C o l u m n s \ P r o d u c t   I D < / K e y > < / D i a g r a m O b j e c t K e y > < D i a g r a m O b j e c t K e y > < K e y > C o l u m n s \ C a t e g o r y < / K e y > < / D i a g r a m O b j e c t K e y > < D i a g r a m O b j e c t K e y > < K e y > C o l u m n s \ S u b - C a t e g o r y < / K e y > < / D i a g r a m O b j e c t K e y > < D i a g r a m O b j e c t K e y > < K e y > C o l u m n s \ P r o d u c t   N a m e < / K e y > < / D i a g r a m O b j e c t K e y > < D i a g r a m O b j e c t K e y > < K e y > C o l u m n s \ S a l e s < / K e y > < / D i a g r a m O b j e c t K e y > < D i a g r a m O b j e c t K e y > < K e y > C o l u m n s \ Q u a n t i t y < / K e y > < / D i a g r a m O b j e c t K e y > < D i a g r a m O b j e c t K e y > < K e y > C o l u m n s \ D i s c o u n t < / K e y > < / D i a g r a m O b j e c t K e y > < D i a g r a m O b j e c t K e y > < K e y > C o l u m n s \ P r o f i t < / K e y > < / D i a g r a m O b j e c t K e y > < D i a g r a m O b j e c t K e y > < K e y > C o l u m n s \ R e t u r n e d < / K e y > < / D i a g r a m O b j e c t K e y > < D i a g r a m O b j e c t K e y > < K e y > L i n k s \ & l t ; C o l u m n s \ C o u n t   o f   S h i p   M o d e & g t ; - & l t ; M e a s u r e s \ S h i p   M o d e & g t ; < / K e y > < / D i a g r a m O b j e c t K e y > < D i a g r a m O b j e c t K e y > < K e y > L i n k s \ & l t ; C o l u m n s \ C o u n t   o f   S h i p   M o d e & g t ; - & l t ; M e a s u r e s \ S h i p   M o d e & g t ; \ C O L U M N < / K e y > < / D i a g r a m O b j e c t K e y > < D i a g r a m O b j e c t K e y > < K e y > L i n k s \ & l t ; C o l u m n s \ C o u n t   o f   S h i p   M o d e & g t ; - & l t ; M e a s u r e s \ S h i p   M o d e & g t ; \ M E A S U R E < / K e y > < / D i a g r a m O b j e c t K e y > < D i a g r a m O b j e c t K e y > < K e y > L i n k s \ & l t ; C o l u m n s \ S u m   o f   S a l e s & g t ; - & l t ; M e a s u r e s \ S a l e s & g t ; < / K e y > < / D i a g r a m O b j e c t K e y > < D i a g r a m O b j e c t K e y > < K e y > L i n k s \ & l t ; C o l u m n s \ S u m   o f   S a l e s & g t ; - & l t ; M e a s u r e s \ S a l e s & g t ; \ C O L U M N < / K e y > < / D i a g r a m O b j e c t K e y > < D i a g r a m O b j e c t K e y > < K e y > L i n k s \ & l t ; C o l u m n s \ S u m   o f   S a l e s & g t ; - & l t ; M e a s u r e s \ S a l e s & g t ; \ M E A S U R E < / K e y > < / D i a g r a m O b j e c t K e y > < D i a g r a m O b j e c t K e y > < K e y > L i n k s \ & l t ; C o l u m n s \ S u m   o f   Q u a n t i t y & g t ; - & l t ; M e a s u r e s \ Q u a n t i t y & g t ; < / K e y > < / D i a g r a m O b j e c t K e y > < D i a g r a m O b j e c t K e y > < K e y > L i n k s \ & l t ; C o l u m n s \ S u m   o f   Q u a n t i t y & g t ; - & l t ; M e a s u r e s \ Q u a n t i t y & g t ; \ C O L U M N < / K e y > < / D i a g r a m O b j e c t K e y > < D i a g r a m O b j e c t K e y > < K e y > L i n k s \ & l t ; C o l u m n s \ S u m   o f   Q u a n t i t y & g t ; - & l t ; M e a s u r e s \ Q u a n t i t y & g t ; \ M E A S U R E < / K e y > < / D i a g r a m O b j e c t K e y > < D i a g r a m O b j e c t K e y > < K e y > L i n k s \ & l t ; C o l u m n s \ C o u n t   o f   C u s t o m e r   I D & g t ; - & l t ; M e a s u r e s \ C u s t o m e r   I D & g t ; < / K e y > < / D i a g r a m O b j e c t K e y > < D i a g r a m O b j e c t K e y > < K e y > L i n k s \ & l t ; C o l u m n s \ C o u n t   o f   C u s t o m e r   I D & g t ; - & l t ; M e a s u r e s \ C u s t o m e r   I D & g t ; \ C O L U M N < / K e y > < / D i a g r a m O b j e c t K e y > < D i a g r a m O b j e c t K e y > < K e y > L i n k s \ & l t ; C o l u m n s \ C o u n t   o f   C u s t o m e r   I D & g t ; - & l t ; M e a s u r e s \ C u s t o m e r   I D & g t ; \ M E A S U R E < / K e y > < / D i a g r a m O b j e c t K e y > < D i a g r a m O b j e c t K e y > < K e y > L i n k s \ & l t ; C o l u m n s \ D i s t i n c t   C o u n t   o f   C u s t o m e r   I D & g t ; - & l t ; M e a s u r e s \ C u s t o m e r   I D & g t ; < / K e y > < / D i a g r a m O b j e c t K e y > < D i a g r a m O b j e c t K e y > < K e y > L i n k s \ & l t ; C o l u m n s \ D i s t i n c t   C o u n t   o f   C u s t o m e r   I D & g t ; - & l t ; M e a s u r e s \ C u s t o m e r   I D & g t ; \ C O L U M N < / K e y > < / D i a g r a m O b j e c t K e y > < D i a g r a m O b j e c t K e y > < K e y > L i n k s \ & l t ; C o l u m n s \ D i s t i n c t   C o u n t   o f   C u s t o m e r   I D & g t ; - & l t ; M e a s u r e s \ C u s t o m e r   I D & g t ; \ M E A S U R E < / K e y > < / D i a g r a m O b j e c t K e y > < D i a g r a m O b j e c t K e y > < K e y > L i n k s \ & l t ; C o l u m n s \ C o u n t   o f   R e t u r n e d   2 & g t ; - & l t ; M e a s u r e s \ R e t u r n e d & g t ; < / K e y > < / D i a g r a m O b j e c t K e y > < D i a g r a m O b j e c t K e y > < K e y > L i n k s \ & l t ; C o l u m n s \ C o u n t   o f   R e t u r n e d   2 & g t ; - & l t ; M e a s u r e s \ R e t u r n e d & g t ; \ C O L U M N < / K e y > < / D i a g r a m O b j e c t K e y > < D i a g r a m O b j e c t K e y > < K e y > L i n k s \ & l t ; C o l u m n s \ C o u n t   o f   R e t u r n e d   2 & g t ; - & l t ; M e a s u r e s \ R e t u r n e d & g t ; \ M E A S U R E 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 2 0 < / F o c u s C o l u m n > < F o c u s R o w > 3 < / F o c u s R o w > < S e l e c t i o n E n d C o l u m n > 2 0 < / S e l e c t i o n E n d C o l u m n > < S e l e c t i o n E n d R o w > 3 < / S e l e c t i o n E n d R o w > < S e l e c t i o n S t a r t C o l u m n > 2 0 < / S e l e c t i o n S t a r t C o l u m n > < S e l e c t i o n S t a r t R o w > 3 < / S e l e c t i o n S t a r t R o w > < T e x t s > < M e a s u r e G r i d T e x t > < C o l u m n > 3 < / C o l u m n > < L a y e d O u t > t r u e < / L a y e d O u t > < R o w > 1 < / R o w > < / M e a s u r e G r i d T e x t > < M e a s u r e G r i d T e x t > < C o l u m n > 3 < / C o l u m n > < L a y e d O u t > t r u e < / L a y e d O u t > < / M e a s u r e G r i d T e x t > < / 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 S h i p   M o d e < / K e y > < / a : K e y > < a : V a l u e   i : t y p e = " M e a s u r e G r i d N o d e V i e w S t a t e " > < C o l u m n > 7 < / C o l u m n > < L a y e d O u t > t r u e < / L a y e d O u t > < W a s U I I n v i s i b l e > t r u e < / W a s U I I n v i s i b l e > < / a : V a l u e > < / a : K e y V a l u e O f D i a g r a m O b j e c t K e y a n y T y p e z b w N T n L X > < a : K e y V a l u e O f D i a g r a m O b j e c t K e y a n y T y p e z b w N T n L X > < a : K e y > < K e y > M e a s u r e s \ C o u n t   o f   S h i p   M o d e \ T a g I n f o \ F o r m u l a < / K e y > < / a : K e y > < a : V a l u e   i : t y p e = " M e a s u r e G r i d V i e w S t a t e I D i a g r a m T a g A d d i t i o n a l I n f o " / > < / a : K e y V a l u e O f D i a g r a m O b j e c t K e y a n y T y p e z b w N T n L X > < a : K e y V a l u e O f D i a g r a m O b j e c t K e y a n y T y p e z b w N T n L X > < a : K e y > < K e y > M e a s u r e s \ C o u n t   o f   S h i p   M o d e \ T a g I n f o \ V a l u e < / K e y > < / a : K e y > < a : V a l u e   i : t y p e = " M e a s u r e G r i d V i e w S t a t e I D i a g r a m T a g A d d i t i o n a l I n f o " / > < / a : K e y V a l u e O f D i a g r a m O b j e c t K e y a n y T y p e z b w N T n L X > < a : K e y V a l u e O f D i a g r a m O b j e c t K e y a n y T y p e z b w N T n L X > < a : K e y > < K e y > M e a s u r e s \ S u m   o f   S a l e s < / K e y > < / a : K e y > < a : V a l u e   i : t y p e = " M e a s u r e G r i d N o d e V i e w S t a t e " > < C o l u m n > 2 0 < / C o l u m n > < L a y e d O u t > t r u e < / L a y e d O u t > < W a s U I I n v i s i b l e > t r u e < / W a s U I I n v i s i b l e > < / a : V a l u e > < / a : K e y V a l u e O f D i a g r a m O b j e c t K e y a n y T y p e z b w N T n L X > < a : K e y V a l u e O f D i a g r a m O b j e c t K e y a n y T y p e z b w N T n L X > < a : K e y > < K e y > M e a s u r e s \ S u m   o f   S a l e s \ T a g I n f o \ F o r m u l a < / K e y > < / a : K e y > < a : V a l u e   i : t y p e = " M e a s u r e G r i d V i e w S t a t e I D i a g r a m T a g A d d i t i o n a l I n f o " / > < / a : K e y V a l u e O f D i a g r a m O b j e c t K e y a n y T y p e z b w N T n L X > < a : K e y V a l u e O f D i a g r a m O b j e c t K e y a n y T y p e z b w N T n L X > < a : K e y > < K e y > M e a s u r e s \ S u m   o f   S a l e s \ T a g I n f o \ V a l u e < / K e y > < / a : K e y > < a : V a l u e   i : t y p e = " M e a s u r e G r i d V i e w S t a t e I D i a g r a m T a g A d d i t i o n a l I n f o " / > < / a : K e y V a l u e O f D i a g r a m O b j e c t K e y a n y T y p e z b w N T n L X > < a : K e y V a l u e O f D i a g r a m O b j e c t K e y a n y T y p e z b w N T n L X > < a : K e y > < K e y > M e a s u r e s \ S u m   o f   Q u a n t i t y < / K e y > < / a : K e y > < a : V a l u e   i : t y p e = " M e a s u r e G r i d N o d e V i e w S t a t e " > < C o l u m n > 2 1 < / C o l u m n > < L a y e d O u t > t r u e < / L a y e d O u t > < W a s U I I n v i s i b l e > t r u e < / W a s U I I n v i s i b l e > < / a : V a l u e > < / a : K e y V a l u e O f D i a g r a m O b j e c t K e y a n y T y p e z b w N T n L X > < a : K e y V a l u e O f D i a g r a m O b j e c t K e y a n y T y p e z b w N T n L X > < a : K e y > < K e y > M e a s u r e s \ S u m   o f   Q u a n t i t y \ T a g I n f o \ F o r m u l a < / K e y > < / a : K e y > < a : V a l u e   i : t y p e = " M e a s u r e G r i d V i e w S t a t e I D i a g r a m T a g A d d i t i o n a l I n f o " / > < / a : K e y V a l u e O f D i a g r a m O b j e c t K e y a n y T y p e z b w N T n L X > < a : K e y V a l u e O f D i a g r a m O b j e c t K e y a n y T y p e z b w N T n L X > < a : K e y > < K e y > M e a s u r e s \ S u m   o f   Q u a n t i t y \ T a g I n f o \ V a l u e < / K e y > < / a : K e y > < a : V a l u e   i : t y p e = " M e a s u r e G r i d V i e w S t a t e I D i a g r a m T a g A d d i t i o n a l I n f o " / > < / a : K e y V a l u e O f D i a g r a m O b j e c t K e y a n y T y p e z b w N T n L X > < a : K e y V a l u e O f D i a g r a m O b j e c t K e y a n y T y p e z b w N T n L X > < a : K e y > < K e y > M e a s u r e s \ C o u n t   o f   C u s t o m e r   I D < / K e y > < / a : K e y > < a : V a l u e   i : t y p e = " M e a s u r e G r i d N o d e V i e w S t a t e " > < C o l u m n > 8 < / C o l u m n > < L a y e d O u t > t r u e < / L a y e d O u t > < W a s U I I n v i s i b l e > t r u e < / W a s U I I n v i s i b l e > < / a : V a l u e > < / a : K e y V a l u e O f D i a g r a m O b j e c t K e y a n y T y p e z b w N T n L X > < a : K e y V a l u e O f D i a g r a m O b j e c t K e y a n y T y p e z b w N T n L X > < a : K e y > < K e y > M e a s u r e s \ C o u n t   o f   C u s t o m e r   I D \ T a g I n f o \ F o r m u l a < / K e y > < / a : K e y > < a : V a l u e   i : t y p e = " M e a s u r e G r i d V i e w S t a t e I D i a g r a m T a g A d d i t i o n a l I n f o " / > < / a : K e y V a l u e O f D i a g r a m O b j e c t K e y a n y T y p e z b w N T n L X > < a : K e y V a l u e O f D i a g r a m O b j e c t K e y a n y T y p e z b w N T n L X > < a : K e y > < K e y > M e a s u r e s \ C o u n t   o f   C u s t o m e r   I D \ T a g I n f o \ V a l u e < / K e y > < / a : K e y > < a : V a l u e   i : t y p e = " M e a s u r e G r i d V i e w S t a t e I D i a g r a m T a g A d d i t i o n a l I n f o " / > < / a : K e y V a l u e O f D i a g r a m O b j e c t K e y a n y T y p e z b w N T n L X > < a : K e y V a l u e O f D i a g r a m O b j e c t K e y a n y T y p e z b w N T n L X > < a : K e y > < K e y > M e a s u r e s \ D i s t i n c t   C o u n t   o f   C u s t o m e r   I D < / K e y > < / a : K e y > < a : V a l u e   i : t y p e = " M e a s u r e G r i d N o d e V i e w S t a t e " > < C o l u m n > 8 < / C o l u m n > < L a y e d O u t > t r u e < / L a y e d O u t > < R o w > 1 < / R o w > < W a s U I I n v i s i b l e > t r u e < / W a s U I I n v i s i b l e > < / a : V a l u e > < / a : K e y V a l u e O f D i a g r a m O b j e c t K e y a n y T y p e z b w N T n L X > < a : K e y V a l u e O f D i a g r a m O b j e c t K e y a n y T y p e z b w N T n L X > < a : K e y > < K e y > M e a s u r e s \ D i s t i n c t   C o u n t   o f   C u s t o m e r   I D \ T a g I n f o \ F o r m u l a < / K e y > < / a : K e y > < a : V a l u e   i : t y p e = " M e a s u r e G r i d V i e w S t a t e I D i a g r a m T a g A d d i t i o n a l I n f o " / > < / a : K e y V a l u e O f D i a g r a m O b j e c t K e y a n y T y p e z b w N T n L X > < a : K e y V a l u e O f D i a g r a m O b j e c t K e y a n y T y p e z b w N T n L X > < a : K e y > < K e y > M e a s u r e s \ D i s t i n c t   C o u n t   o f   C u s t o m e r   I D \ T a g I n f o \ V a l u e < / K e y > < / a : K e y > < a : V a l u e   i : t y p e = " M e a s u r e G r i d V i e w S t a t e I D i a g r a m T a g A d d i t i o n a l I n f o " / > < / a : K e y V a l u e O f D i a g r a m O b j e c t K e y a n y T y p e z b w N T n L X > < a : K e y V a l u e O f D i a g r a m O b j e c t K e y a n y T y p e z b w N T n L X > < a : K e y > < K e y > M e a s u r e s \ C o u n t   o f   R e t u r n e d   2 < / K e y > < / a : K e y > < a : V a l u e   i : t y p e = " M e a s u r e G r i d N o d e V i e w S t a t e " > < C o l u m n > 2 4 < / C o l u m n > < L a y e d O u t > t r u e < / L a y e d O u t > < W a s U I I n v i s i b l e > t r u e < / W a s U I I n v i s i b l e > < / a : V a l u e > < / a : K e y V a l u e O f D i a g r a m O b j e c t K e y a n y T y p e z b w N T n L X > < a : K e y V a l u e O f D i a g r a m O b j e c t K e y a n y T y p e z b w N T n L X > < a : K e y > < K e y > M e a s u r e s \ C o u n t   o f   R e t u r n e d   2 \ T a g I n f o \ F o r m u l a < / K e y > < / a : K e y > < a : V a l u e   i : t y p e = " M e a s u r e G r i d V i e w S t a t e I D i a g r a m T a g A d d i t i o n a l I n f o " / > < / a : K e y V a l u e O f D i a g r a m O b j e c t K e y a n y T y p e z b w N T n L X > < a : K e y V a l u e O f D i a g r a m O b j e c t K e y a n y T y p e z b w N T n L X > < a : K e y > < K e y > M e a s u r e s \ C o u n t   o f   R e t u r n e d   2 \ T a g I n f o \ V a l u e < / K e y > < / a : K e y > < a : V a l u e   i : t y p e = " M e a s u r e G r i d V i e w S t a t e I D i a g r a m T a g A d d i t i o n a l I n f o " / > < / a : K e y V a l u e O f D i a g r a m O b j e c t K e y a n y T y p e z b w N T n L X > < a : K e y V a l u e O f D i a g r a m O b j e c t K e y a n y T y p e z b w N T n L X > < a : K e y > < K e y > M e a s u r e s \ T o t a l   S a l e s < / K e y > < / a : K e y > < a : V a l u e   i : t y p e = " M e a s u r e G r i d N o d e V i e w S t a t e " > < L a y e d O u t > t r u e < / L a y e d O u t > < / a : V a l u e > < / a : K e y V a l u e O f D i a g r a m O b j e c t K e y a n y T y p e z b w N T n L X > < a : K e y V a l u e O f D i a g r a m O b j e c t K e y a n y T y p e z b w N T n L X > < a : K e y > < K e y > M e a s u r e s \ T o t a l   S a l e s \ T a g I n f o \ F o r m u l a < / K e y > < / a : K e y > < a : V a l u e   i : t y p e = " M e a s u r e G r i d V i e w S t a t e I D i a g r a m T a g A d d i t i o n a l I n f o " / > < / a : K e y V a l u e O f D i a g r a m O b j e c t K e y a n y T y p e z b w N T n L X > < a : K e y V a l u e O f D i a g r a m O b j e c t K e y a n y T y p e z b w N T n L X > < a : K e y > < K e y > M e a s u r e s \ T o t a l   S a l e s \ T a g I n f o \ V a l u e < / K e y > < / a : K e y > < a : V a l u e   i : t y p e = " M e a s u r e G r i d V i e w S t a t e I D i a g r a m T a g A d d i t i o n a l I n f o " / > < / a : K e y V a l u e O f D i a g r a m O b j e c t K e y a n y T y p e z b w N T n L X > < a : K e y V a l u e O f D i a g r a m O b j e c t K e y a n y T y p e z b w N T n L X > < a : K e y > < K e y > M e a s u r e s \ T o t a l   P r o f i t < / K e y > < / a : K e y > < a : V a l u e   i : t y p e = " M e a s u r e G r i d N o d e V i e w S t a t e " > < L a y e d O u t > t r u e < / L a y e d O u t > < R o w > 1 < / R o w > < / a : V a l u e > < / a : K e y V a l u e O f D i a g r a m O b j e c t K e y a n y T y p e z b w N T n L X > < a : K e y V a l u e O f D i a g r a m O b j e c t K e y a n y T y p e z b w N T n L X > < a : K e y > < K e y > M e a s u r e s \ T o t a l   P r o f i t \ T a g I n f o \ F o r m u l a < / K e y > < / a : K e y > < a : V a l u e   i : t y p e = " M e a s u r e G r i d V i e w S t a t e I D i a g r a m T a g A d d i t i o n a l I n f o " / > < / a : K e y V a l u e O f D i a g r a m O b j e c t K e y a n y T y p e z b w N T n L X > < a : K e y V a l u e O f D i a g r a m O b j e c t K e y a n y T y p e z b w N T n L X > < a : K e y > < K e y > M e a s u r e s \ T o t a l   P r o f i t \ T a g I n f o \ V a l u e < / K e y > < / a : K e y > < a : V a l u e   i : t y p e = " M e a s u r e G r i d V i e w S t a t e I D i a g r a m T a g A d d i t i o n a l I n f o " / > < / a : K e y V a l u e O f D i a g r a m O b j e c t K e y a n y T y p e z b w N T n L X > < a : K e y V a l u e O f D i a g r a m O b j e c t K e y a n y T y p e z b w N T n L X > < a : K e y > < K e y > M e a s u r e s \ T o t a l   O r d e r s < / K e y > < / a : K e y > < a : V a l u e   i : t y p e = " M e a s u r e G r i d N o d e V i e w S t a t e " > < L a y e d O u t > t r u e < / L a y e d O u t > < R o w > 2 < / R o w > < / a : V a l u e > < / a : K e y V a l u e O f D i a g r a m O b j e c t K e y a n y T y p e z b w N T n L X > < a : K e y V a l u e O f D i a g r a m O b j e c t K e y a n y T y p e z b w N T n L X > < a : K e y > < K e y > M e a s u r e s \ T o t a l   O r d e r s \ T a g I n f o \ F o r m u l a < / K e y > < / a : K e y > < a : V a l u e   i : t y p e = " M e a s u r e G r i d V i e w S t a t e I D i a g r a m T a g A d d i t i o n a l I n f o " / > < / a : K e y V a l u e O f D i a g r a m O b j e c t K e y a n y T y p e z b w N T n L X > < a : K e y V a l u e O f D i a g r a m O b j e c t K e y a n y T y p e z b w N T n L X > < a : K e y > < K e y > M e a s u r e s \ T o t a l   O r d e r s \ T a g I n f o \ V a l u e < / K e y > < / a : K e y > < a : V a l u e   i : t y p e = " M e a s u r e G r i d V i e w S t a t e I D i a g r a m T a g A d d i t i o n a l I n f o " / > < / a : K e y V a l u e O f D i a g r a m O b j e c t K e y a n y T y p e z b w N T n L X > < a : K e y V a l u e O f D i a g r a m O b j e c t K e y a n y T y p e z b w N T n L X > < a : K e y > < K e y > M e a s u r e s \ T o t a l   U n i t s   S o l d < / K e y > < / a : K e y > < a : V a l u e   i : t y p e = " M e a s u r e G r i d N o d e V i e w S t a t e " > < L a y e d O u t > t r u e < / L a y e d O u t > < R o w > 3 < / R o w > < / a : V a l u e > < / a : K e y V a l u e O f D i a g r a m O b j e c t K e y a n y T y p e z b w N T n L X > < a : K e y V a l u e O f D i a g r a m O b j e c t K e y a n y T y p e z b w N T n L X > < a : K e y > < K e y > M e a s u r e s \ T o t a l   U n i t s   S o l d \ T a g I n f o \ F o r m u l a < / K e y > < / a : K e y > < a : V a l u e   i : t y p e = " M e a s u r e G r i d V i e w S t a t e I D i a g r a m T a g A d d i t i o n a l I n f o " / > < / a : K e y V a l u e O f D i a g r a m O b j e c t K e y a n y T y p e z b w N T n L X > < a : K e y V a l u e O f D i a g r a m O b j e c t K e y a n y T y p e z b w N T n L X > < a : K e y > < K e y > M e a s u r e s \ T o t a l   U n i t s   S o l d \ T a g I n f o \ V a l u e < / K e y > < / a : K e y > < a : V a l u e   i : t y p e = " M e a s u r e G r i d V i e w S t a t e I D i a g r a m T a g A d d i t i o n a l I n f o " / > < / a : K e y V a l u e O f D i a g r a m O b j e c t K e y a n y T y p e z b w N T n L X > < a : K e y V a l u e O f D i a g r a m O b j e c t K e y a n y T y p e z b w N T n L X > < a : K e y > < K e y > M e a s u r e s \ A v e r a g e   S a l e s   P e r   O r d e r < / K e y > < / a : K e y > < a : V a l u e   i : t y p e = " M e a s u r e G r i d N o d e V i e w S t a t e " > < C o l u m n > 1 < / C o l u m n > < L a y e d O u t > t r u e < / L a y e d O u t > < / a : V a l u e > < / a : K e y V a l u e O f D i a g r a m O b j e c t K e y a n y T y p e z b w N T n L X > < a : K e y V a l u e O f D i a g r a m O b j e c t K e y a n y T y p e z b w N T n L X > < a : K e y > < K e y > M e a s u r e s \ A v e r a g e   S a l e s   P e r   O r d e r \ T a g I n f o \ F o r m u l a < / K e y > < / a : K e y > < a : V a l u e   i : t y p e = " M e a s u r e G r i d V i e w S t a t e I D i a g r a m T a g A d d i t i o n a l I n f o " / > < / a : K e y V a l u e O f D i a g r a m O b j e c t K e y a n y T y p e z b w N T n L X > < a : K e y V a l u e O f D i a g r a m O b j e c t K e y a n y T y p e z b w N T n L X > < a : K e y > < K e y > M e a s u r e s \ A v e r a g e   S a l e s   P e r   O r d e r \ T a g I n f o \ V a l u e < / K e y > < / a : K e y > < a : V a l u e   i : t y p e = " M e a s u r e G r i d V i e w S t a t e I D i a g r a m T a g A d d i t i o n a l I n f o " / > < / a : K e y V a l u e O f D i a g r a m O b j e c t K e y a n y T y p e z b w N T n L X > < a : K e y V a l u e O f D i a g r a m O b j e c t K e y a n y T y p e z b w N T n L X > < a : K e y > < K e y > M e a s u r e s \ R e t u r n     R a t e   ( % ) < / K e y > < / a : K e y > < a : V a l u e   i : t y p e = " M e a s u r e G r i d N o d e V i e w S t a t e " > < C o l u m n > 1 < / C o l u m n > < L a y e d O u t > t r u e < / L a y e d O u t > < R o w > 1 < / R o w > < / a : V a l u e > < / a : K e y V a l u e O f D i a g r a m O b j e c t K e y a n y T y p e z b w N T n L X > < a : K e y V a l u e O f D i a g r a m O b j e c t K e y a n y T y p e z b w N T n L X > < a : K e y > < K e y > M e a s u r e s \ R e t u r n     R a t e   ( % ) \ T a g I n f o \ F o r m u l a < / K e y > < / a : K e y > < a : V a l u e   i : t y p e = " M e a s u r e G r i d V i e w S t a t e I D i a g r a m T a g A d d i t i o n a l I n f o " / > < / a : K e y V a l u e O f D i a g r a m O b j e c t K e y a n y T y p e z b w N T n L X > < a : K e y V a l u e O f D i a g r a m O b j e c t K e y a n y T y p e z b w N T n L X > < a : K e y > < K e y > M e a s u r e s \ R e t u r n     R a t e   ( % ) \ T a g I n f o \ V a l u e < / K e y > < / a : K e y > < a : V a l u e   i : t y p e = " M e a s u r e G r i d V i e w S t a t e I D i a g r a m T a g A d d i t i o n a l I n f o " / > < / a : K e y V a l u e O f D i a g r a m O b j e c t K e y a n y T y p e z b w N T n L X > < a : K e y V a l u e O f D i a g r a m O b j e c t K e y a n y T y p e z b w N T n L X > < a : K e y > < K e y > M e a s u r e s \ R e t u r n e d   O r d e r s   C o u n t < / K e y > < / a : K e y > < a : V a l u e   i : t y p e = " M e a s u r e G r i d N o d e V i e w S t a t e " > < C o l u m n > 1 < / C o l u m n > < L a y e d O u t > t r u e < / L a y e d O u t > < R o w > 2 < / R o w > < / a : V a l u e > < / a : K e y V a l u e O f D i a g r a m O b j e c t K e y a n y T y p e z b w N T n L X > < a : K e y V a l u e O f D i a g r a m O b j e c t K e y a n y T y p e z b w N T n L X > < a : K e y > < K e y > M e a s u r e s \ R e t u r n e d   O r d e r s   C o u n t \ T a g I n f o \ F o r m u l a < / K e y > < / a : K e y > < a : V a l u e   i : t y p e = " M e a s u r e G r i d V i e w S t a t e I D i a g r a m T a g A d d i t i o n a l I n f o " / > < / a : K e y V a l u e O f D i a g r a m O b j e c t K e y a n y T y p e z b w N T n L X > < a : K e y V a l u e O f D i a g r a m O b j e c t K e y a n y T y p e z b w N T n L X > < a : K e y > < K e y > M e a s u r e s \ R e t u r n e d   O r d e r s   C o u n t \ T a g I n f o \ V a l u e < / K e y > < / a : K e y > < a : V a l u e   i : t y p e = " M e a s u r e G r i d V i e w S t a t e I D i a g r a m T a g A d d i t i o n a l I n f o " / > < / a : K e y V a l u e O f D i a g r a m O b j e c t K e y a n y T y p e z b w N T n L X > < a : K e y V a l u e O f D i a g r a m O b j e c t K e y a n y T y p e z b w N T n L X > < a : K e y > < K e y > M e a s u r e s \ T o t a l   D i s c o u n t   A m o u n t < / K e y > < / a : K e y > < a : V a l u e   i : t y p e = " M e a s u r e G r i d N o d e V i e w S t a t e " > < C o l u m n > 1 < / C o l u m n > < L a y e d O u t > t r u e < / L a y e d O u t > < R o w > 3 < / R o w > < / a : V a l u e > < / a : K e y V a l u e O f D i a g r a m O b j e c t K e y a n y T y p e z b w N T n L X > < a : K e y V a l u e O f D i a g r a m O b j e c t K e y a n y T y p e z b w N T n L X > < a : K e y > < K e y > M e a s u r e s \ T o t a l   D i s c o u n t   A m o u n t \ T a g I n f o \ F o r m u l a < / K e y > < / a : K e y > < a : V a l u e   i : t y p e = " M e a s u r e G r i d V i e w S t a t e I D i a g r a m T a g A d d i t i o n a l I n f o " / > < / a : K e y V a l u e O f D i a g r a m O b j e c t K e y a n y T y p e z b w N T n L X > < a : K e y V a l u e O f D i a g r a m O b j e c t K e y a n y T y p e z b w N T n L X > < a : K e y > < K e y > M e a s u r e s \ T o t a l   D i s c o u n t   A m o u n t \ T a g I n f o \ V a l u e < / K e y > < / a : K e y > < a : V a l u e   i : t y p e = " M e a s u r e G r i d V i e w S t a t e I D i a g r a m T a g A d d i t i o n a l I n f o " / > < / a : K e y V a l u e O f D i a g r a m O b j e c t K e y a n y T y p e z b w N T n L X > < a : K e y V a l u e O f D i a g r a m O b j e c t K e y a n y T y p e z b w N T n L X > < a : K e y > < K e y > C o l u m n s \ R o w   I D < / K e y > < / a : K e y > < a : V a l u e   i : t y p e = " M e a s u r e G r i d N o d e V i e w S t a t e " > < L a y e d O u t > t r u e < / L a y e d O u t > < / a : V a l u e > < / a : K e y V a l u e O f D i a g r a m O b j e c t K e y a n y T y p e z b w N T n L X > < a : K e y V a l u e O f D i a g r a m O b j e c t K e y a n y T y p e z b w N T n L X > < a : K e y > < K e y > C o l u m n s \ O r d e r   I D < / K e y > < / a : K e y > < a : V a l u e   i : t y p e = " M e a s u r e G r i d N o d e V i e w S t a t e " > < C o l u m n > 1 < / C o l u m n > < L a y e d O u t > t r u e < / L a y e d O u t > < / a : V a l u e > < / a : K e y V a l u e O f D i a g r a m O b j e c t K e y a n y T y p e z b w N T n L X > < a : K e y V a l u e O f D i a g r a m O b j e c t K e y a n y T y p e z b w N T n L X > < a : K e y > < K e y > C o l u m n s \ O r d e r   D a t e < / K e y > < / a : K e y > < a : V a l u e   i : t y p e = " M e a s u r e G r i d N o d e V i e w S t a t e " > < C o l u m n > 2 < / C o l u m n > < L a y e d O u t > t r u e < / L a y e d O u t > < / a : V a l u e > < / a : K e y V a l u e O f D i a g r a m O b j e c t K e y a n y T y p e z b w N T n L X > < a : K e y V a l u e O f D i a g r a m O b j e c t K e y a n y T y p e z b w N T n L X > < a : K e y > < K e y > C o l u m n s \ S h i p   D a t e < / K e y > < / a : K e y > < a : V a l u e   i : t y p e = " M e a s u r e G r i d N o d e V i e w S t a t e " > < C o l u m n > 3 < / C o l u m n > < L a y e d O u t > t r u e < / L a y e d O u t > < / a : V a l u e > < / a : K e y V a l u e O f D i a g r a m O b j e c t K e y a n y T y p e z b w N T n L X > < a : K e y V a l u e O f D i a g r a m O b j e c t K e y a n y T y p e z b w N T n L X > < a : K e y > < K e y > C o l u m n s \ O r d e r   D e l i v e r y   ( D a y s ) < / K e y > < / a : K e y > < a : V a l u e   i : t y p e = " M e a s u r e G r i d N o d e V i e w S t a t e " > < C o l u m n > 4 < / C o l u m n > < L a y e d O u t > t r u e < / L a y e d O u t > < / a : V a l u e > < / a : K e y V a l u e O f D i a g r a m O b j e c t K e y a n y T y p e z b w N T n L X > < a : K e y V a l u e O f D i a g r a m O b j e c t K e y a n y T y p e z b w N T n L X > < a : K e y > < K e y > C o l u m n s \ O r d e r   M o n t h / Y e a r < / K e y > < / a : K e y > < a : V a l u e   i : t y p e = " M e a s u r e G r i d N o d e V i e w S t a t e " > < C o l u m n > 5 < / C o l u m n > < L a y e d O u t > t r u e < / L a y e d O u t > < / a : V a l u e > < / a : K e y V a l u e O f D i a g r a m O b j e c t K e y a n y T y p e z b w N T n L X > < a : K e y V a l u e O f D i a g r a m O b j e c t K e y a n y T y p e z b w N T n L X > < a : K e y > < K e y > C o l u m n s \ Y e a r < / K e y > < / a : K e y > < a : V a l u e   i : t y p e = " M e a s u r e G r i d N o d e V i e w S t a t e " > < C o l u m n > 6 < / C o l u m n > < L a y e d O u t > t r u e < / L a y e d O u t > < / a : V a l u e > < / a : K e y V a l u e O f D i a g r a m O b j e c t K e y a n y T y p e z b w N T n L X > < a : K e y V a l u e O f D i a g r a m O b j e c t K e y a n y T y p e z b w N T n L X > < a : K e y > < K e y > C o l u m n s \ S h i p   M o d e < / K e y > < / a : K e y > < a : V a l u e   i : t y p e = " M e a s u r e G r i d N o d e V i e w S t a t e " > < C o l u m n > 7 < / C o l u m n > < L a y e d O u t > t r u e < / L a y e d O u t > < / a : V a l u e > < / a : K e y V a l u e O f D i a g r a m O b j e c t K e y a n y T y p e z b w N T n L X > < a : K e y V a l u e O f D i a g r a m O b j e c t K e y a n y T y p e z b w N T n L X > < a : K e y > < K e y > C o l u m n s \ C u s t o m e r   I D < / K e y > < / a : K e y > < a : V a l u e   i : t y p e = " M e a s u r e G r i d N o d e V i e w S t a t e " > < C o l u m n > 8 < / C o l u m n > < L a y e d O u t > t r u e < / L a y e d O u t > < / a : V a l u e > < / a : K e y V a l u e O f D i a g r a m O b j e c t K e y a n y T y p e z b w N T n L X > < a : K e y V a l u e O f D i a g r a m O b j e c t K e y a n y T y p e z b w N T n L X > < a : K e y > < K e y > C o l u m n s \ C u s t o m e r   N a m e < / K e y > < / a : K e y > < a : V a l u e   i : t y p e = " M e a s u r e G r i d N o d e V i e w S t a t e " > < C o l u m n > 9 < / C o l u m n > < L a y e d O u t > t r u e < / L a y e d O u t > < / a : V a l u e > < / a : K e y V a l u e O f D i a g r a m O b j e c t K e y a n y T y p e z b w N T n L X > < a : K e y V a l u e O f D i a g r a m O b j e c t K e y a n y T y p e z b w N T n L X > < a : K e y > < K e y > C o l u m n s \ S e g m e n t < / K e y > < / a : K e y > < a : V a l u e   i : t y p e = " M e a s u r e G r i d N o d e V i e w S t a t e " > < C o l u m n > 1 0 < / C o l u m n > < L a y e d O u t > t r u e < / L a y e d O u t > < / a : V a l u e > < / a : K e y V a l u e O f D i a g r a m O b j e c t K e y a n y T y p e z b w N T n L X > < a : K e y V a l u e O f D i a g r a m O b j e c t K e y a n y T y p e z b w N T n L X > < a : K e y > < K e y > C o l u m n s \ C o u n t r y < / K e y > < / a : K e y > < a : V a l u e   i : t y p e = " M e a s u r e G r i d N o d e V i e w S t a t e " > < C o l u m n > 1 1 < / C o l u m n > < L a y e d O u t > t r u e < / L a y e d O u t > < / a : V a l u e > < / a : K e y V a l u e O f D i a g r a m O b j e c t K e y a n y T y p e z b w N T n L X > < a : K e y V a l u e O f D i a g r a m O b j e c t K e y a n y T y p e z b w N T n L X > < a : K e y > < K e y > C o l u m n s \ C i t y < / K e y > < / a : K e y > < a : V a l u e   i : t y p e = " M e a s u r e G r i d N o d e V i e w S t a t e " > < C o l u m n > 1 2 < / C o l u m n > < L a y e d O u t > t r u e < / L a y e d O u t > < / a : V a l u e > < / a : K e y V a l u e O f D i a g r a m O b j e c t K e y a n y T y p e z b w N T n L X > < a : K e y V a l u e O f D i a g r a m O b j e c t K e y a n y T y p e z b w N T n L X > < a : K e y > < K e y > C o l u m n s \ S t a t e < / K e y > < / a : K e y > < a : V a l u e   i : t y p e = " M e a s u r e G r i d N o d e V i e w S t a t e " > < C o l u m n > 1 3 < / C o l u m n > < L a y e d O u t > t r u e < / L a y e d O u t > < / a : V a l u e > < / a : K e y V a l u e O f D i a g r a m O b j e c t K e y a n y T y p e z b w N T n L X > < a : K e y V a l u e O f D i a g r a m O b j e c t K e y a n y T y p e z b w N T n L X > < a : K e y > < K e y > C o l u m n s \ P o s t a l   C o d e < / K e y > < / a : K e y > < a : V a l u e   i : t y p e = " M e a s u r e G r i d N o d e V i e w S t a t e " > < C o l u m n > 1 4 < / C o l u m n > < L a y e d O u t > t r u e < / L a y e d O u t > < / a : V a l u e > < / a : K e y V a l u e O f D i a g r a m O b j e c t K e y a n y T y p e z b w N T n L X > < a : K e y V a l u e O f D i a g r a m O b j e c t K e y a n y T y p e z b w N T n L X > < a : K e y > < K e y > C o l u m n s \ R e g i o n < / K e y > < / a : K e y > < a : V a l u e   i : t y p e = " M e a s u r e G r i d N o d e V i e w S t a t e " > < C o l u m n > 1 5 < / C o l u m n > < L a y e d O u t > t r u e < / L a y e d O u t > < / a : V a l u e > < / a : K e y V a l u e O f D i a g r a m O b j e c t K e y a n y T y p e z b w N T n L X > < a : K e y V a l u e O f D i a g r a m O b j e c t K e y a n y T y p e z b w N T n L X > < a : K e y > < K e y > C o l u m n s \ P r o d u c t   I D < / K e y > < / a : K e y > < a : V a l u e   i : t y p e = " M e a s u r e G r i d N o d e V i e w S t a t e " > < C o l u m n > 1 6 < / C o l u m n > < L a y e d O u t > t r u e < / L a y e d O u t > < / a : V a l u e > < / a : K e y V a l u e O f D i a g r a m O b j e c t K e y a n y T y p e z b w N T n L X > < a : K e y V a l u e O f D i a g r a m O b j e c t K e y a n y T y p e z b w N T n L X > < a : K e y > < K e y > C o l u m n s \ C a t e g o r y < / K e y > < / a : K e y > < a : V a l u e   i : t y p e = " M e a s u r e G r i d N o d e V i e w S t a t e " > < C o l u m n > 1 7 < / C o l u m n > < L a y e d O u t > t r u e < / L a y e d O u t > < / a : V a l u e > < / a : K e y V a l u e O f D i a g r a m O b j e c t K e y a n y T y p e z b w N T n L X > < a : K e y V a l u e O f D i a g r a m O b j e c t K e y a n y T y p e z b w N T n L X > < a : K e y > < K e y > C o l u m n s \ S u b - C a t e g o r y < / K e y > < / a : K e y > < a : V a l u e   i : t y p e = " M e a s u r e G r i d N o d e V i e w S t a t e " > < C o l u m n > 1 8 < / C o l u m n > < L a y e d O u t > t r u e < / L a y e d O u t > < / a : V a l u e > < / a : K e y V a l u e O f D i a g r a m O b j e c t K e y a n y T y p e z b w N T n L X > < a : K e y V a l u e O f D i a g r a m O b j e c t K e y a n y T y p e z b w N T n L X > < a : K e y > < K e y > C o l u m n s \ P r o d u c t   N a m e < / K e y > < / a : K e y > < a : V a l u e   i : t y p e = " M e a s u r e G r i d N o d e V i e w S t a t e " > < C o l u m n > 1 9 < / C o l u m n > < L a y e d O u t > t r u e < / L a y e d O u t > < / a : V a l u e > < / a : K e y V a l u e O f D i a g r a m O b j e c t K e y a n y T y p e z b w N T n L X > < a : K e y V a l u e O f D i a g r a m O b j e c t K e y a n y T y p e z b w N T n L X > < a : K e y > < K e y > C o l u m n s \ S a l e s < / K e y > < / a : K e y > < a : V a l u e   i : t y p e = " M e a s u r e G r i d N o d e V i e w S t a t e " > < C o l u m n > 2 0 < / C o l u m n > < L a y e d O u t > t r u e < / L a y e d O u t > < / a : V a l u e > < / a : K e y V a l u e O f D i a g r a m O b j e c t K e y a n y T y p e z b w N T n L X > < a : K e y V a l u e O f D i a g r a m O b j e c t K e y a n y T y p e z b w N T n L X > < a : K e y > < K e y > C o l u m n s \ Q u a n t i t y < / K e y > < / a : K e y > < a : V a l u e   i : t y p e = " M e a s u r e G r i d N o d e V i e w S t a t e " > < C o l u m n > 2 1 < / C o l u m n > < L a y e d O u t > t r u e < / L a y e d O u t > < / a : V a l u e > < / a : K e y V a l u e O f D i a g r a m O b j e c t K e y a n y T y p e z b w N T n L X > < a : K e y V a l u e O f D i a g r a m O b j e c t K e y a n y T y p e z b w N T n L X > < a : K e y > < K e y > C o l u m n s \ D i s c o u n t < / K e y > < / a : K e y > < a : V a l u e   i : t y p e = " M e a s u r e G r i d N o d e V i e w S t a t e " > < C o l u m n > 2 2 < / C o l u m n > < L a y e d O u t > t r u e < / L a y e d O u t > < / a : V a l u e > < / a : K e y V a l u e O f D i a g r a m O b j e c t K e y a n y T y p e z b w N T n L X > < a : K e y V a l u e O f D i a g r a m O b j e c t K e y a n y T y p e z b w N T n L X > < a : K e y > < K e y > C o l u m n s \ P r o f i t < / K e y > < / a : K e y > < a : V a l u e   i : t y p e = " M e a s u r e G r i d N o d e V i e w S t a t e " > < C o l u m n > 2 3 < / C o l u m n > < L a y e d O u t > t r u e < / L a y e d O u t > < / a : V a l u e > < / a : K e y V a l u e O f D i a g r a m O b j e c t K e y a n y T y p e z b w N T n L X > < a : K e y V a l u e O f D i a g r a m O b j e c t K e y a n y T y p e z b w N T n L X > < a : K e y > < K e y > C o l u m n s \ R e t u r n e d < / K e y > < / a : K e y > < a : V a l u e   i : t y p e = " M e a s u r e G r i d N o d e V i e w S t a t e " > < C o l u m n > 2 4 < / C o l u m n > < L a y e d O u t > t r u e < / L a y e d O u t > < / a : V a l u e > < / a : K e y V a l u e O f D i a g r a m O b j e c t K e y a n y T y p e z b w N T n L X > < a : K e y V a l u e O f D i a g r a m O b j e c t K e y a n y T y p e z b w N T n L X > < a : K e y > < K e y > L i n k s \ & l t ; C o l u m n s \ C o u n t   o f   S h i p   M o d e & g t ; - & l t ; M e a s u r e s \ S h i p   M o d e & g t ; < / K e y > < / a : K e y > < a : V a l u e   i : t y p e = " M e a s u r e G r i d V i e w S t a t e I D i a g r a m L i n k " / > < / a : K e y V a l u e O f D i a g r a m O b j e c t K e y a n y T y p e z b w N T n L X > < a : K e y V a l u e O f D i a g r a m O b j e c t K e y a n y T y p e z b w N T n L X > < a : K e y > < K e y > L i n k s \ & l t ; C o l u m n s \ C o u n t   o f   S h i p   M o d e & g t ; - & l t ; M e a s u r e s \ S h i p   M o d e & g t ; \ C O L U M N < / K e y > < / a : K e y > < a : V a l u e   i : t y p e = " M e a s u r e G r i d V i e w S t a t e I D i a g r a m L i n k E n d p o i n t " / > < / a : K e y V a l u e O f D i a g r a m O b j e c t K e y a n y T y p e z b w N T n L X > < a : K e y V a l u e O f D i a g r a m O b j e c t K e y a n y T y p e z b w N T n L X > < a : K e y > < K e y > L i n k s \ & l t ; C o l u m n s \ C o u n t   o f   S h i p   M o d e & g t ; - & l t ; M e a s u r e s \ S h i p   M o d e & g t ; \ M E A S U R E < / K e y > < / a : K e y > < a : V a l u e   i : t y p e = " M e a s u r e G r i d V i e w S t a t e I D i a g r a m L i n k E n d p o i n t " / > < / a : K e y V a l u e O f D i a g r a m O b j e c t K e y a n y T y p e z b w N T n L X > < a : K e y V a l u e O f D i a g r a m O b j e c t K e y a n y T y p e z b w N T n L X > < a : K e y > < K e y > L i n k s \ & l t ; C o l u m n s \ S u m   o f   S a l e s & g t ; - & l t ; M e a s u r e s \ S a l e s & g t ; < / K e y > < / a : K e y > < a : V a l u e   i : t y p e = " M e a s u r e G r i d V i e w S t a t e I D i a g r a m L i n k " / > < / a : K e y V a l u e O f D i a g r a m O b j e c t K e y a n y T y p e z b w N T n L X > < a : K e y V a l u e O f D i a g r a m O b j e c t K e y a n y T y p e z b w N T n L X > < a : K e y > < K e y > L i n k s \ & l t ; C o l u m n s \ S u m   o f   S a l e s & g t ; - & l t ; M e a s u r e s \ S a l e s & g t ; \ C O L U M N < / K e y > < / a : K e y > < a : V a l u e   i : t y p e = " M e a s u r e G r i d V i e w S t a t e I D i a g r a m L i n k E n d p o i n t " / > < / a : K e y V a l u e O f D i a g r a m O b j e c t K e y a n y T y p e z b w N T n L X > < a : K e y V a l u e O f D i a g r a m O b j e c t K e y a n y T y p e z b w N T n L X > < a : K e y > < K e y > L i n k s \ & l t ; C o l u m n s \ S u m   o f   S a l e s & g t ; - & l t ; M e a s u r e s \ S a l e s & g t ; \ M E A S U R E < / K e y > < / a : K e y > < a : V a l u e   i : t y p e = " M e a s u r e G r i d V i e w S t a t e I D i a g r a m L i n k E n d p o i n t " / > < / a : K e y V a l u e O f D i a g r a m O b j e c t K e y a n y T y p e z b w N T n L X > < a : K e y V a l u e O f D i a g r a m O b j e c t K e y a n y T y p e z b w N T n L X > < a : K e y > < K e y > L i n k s \ & l t ; C o l u m n s \ S u m   o f   Q u a n t i t y & g t ; - & l t ; M e a s u r e s \ Q u a n t i t y & g t ; < / K e y > < / a : K e y > < a : V a l u e   i : t y p e = " M e a s u r e G r i d V i e w S t a t e I D i a g r a m L i n k " / > < / a : K e y V a l u e O f D i a g r a m O b j e c t K e y a n y T y p e z b w N T n L X > < a : K e y V a l u e O f D i a g r a m O b j e c t K e y a n y T y p e z b w N T n L X > < a : K e y > < K e y > L i n k s \ & l t ; C o l u m n s \ S u m   o f   Q u a n t i t y & g t ; - & l t ; M e a s u r e s \ Q u a n t i t y & g t ; \ C O L U M N < / K e y > < / a : K e y > < a : V a l u e   i : t y p e = " M e a s u r e G r i d V i e w S t a t e I D i a g r a m L i n k E n d p o i n t " / > < / a : K e y V a l u e O f D i a g r a m O b j e c t K e y a n y T y p e z b w N T n L X > < a : K e y V a l u e O f D i a g r a m O b j e c t K e y a n y T y p e z b w N T n L X > < a : K e y > < K e y > L i n k s \ & l t ; C o l u m n s \ S u m   o f   Q u a n t i t y & g t ; - & l t ; M e a s u r e s \ Q u a n t i t y & g t ; \ M E A S U R E < / K e y > < / a : K e y > < a : V a l u e   i : t y p e = " M e a s u r e G r i d V i e w S t a t e I D i a g r a m L i n k E n d p o i n t " / > < / a : K e y V a l u e O f D i a g r a m O b j e c t K e y a n y T y p e z b w N T n L X > < a : K e y V a l u e O f D i a g r a m O b j e c t K e y a n y T y p e z b w N T n L X > < a : K e y > < K e y > L i n k s \ & l t ; C o l u m n s \ C o u n t   o f   C u s t o m e r   I D & g t ; - & l t ; M e a s u r e s \ C u s t o m e r   I D & g t ; < / K e y > < / a : K e y > < a : V a l u e   i : t y p e = " M e a s u r e G r i d V i e w S t a t e I D i a g r a m L i n k " / > < / a : K e y V a l u e O f D i a g r a m O b j e c t K e y a n y T y p e z b w N T n L X > < a : K e y V a l u e O f D i a g r a m O b j e c t K e y a n y T y p e z b w N T n L X > < a : K e y > < K e y > L i n k s \ & l t ; C o l u m n s \ C o u n t   o f   C u s t o m e r   I D & g t ; - & l t ; M e a s u r e s \ C u s t o m e r   I D & g t ; \ C O L U M N < / K e y > < / a : K e y > < a : V a l u e   i : t y p e = " M e a s u r e G r i d V i e w S t a t e I D i a g r a m L i n k E n d p o i n t " / > < / a : K e y V a l u e O f D i a g r a m O b j e c t K e y a n y T y p e z b w N T n L X > < a : K e y V a l u e O f D i a g r a m O b j e c t K e y a n y T y p e z b w N T n L X > < a : K e y > < K e y > L i n k s \ & l t ; C o l u m n s \ C o u n t   o f   C u s t o m e r   I D & g t ; - & l t ; M e a s u r e s \ C u s t o m e r   I D & g t ; \ M E A S U R E < / K e y > < / a : K e y > < a : V a l u e   i : t y p e = " M e a s u r e G r i d V i e w S t a t e I D i a g r a m L i n k E n d p o i n t " / > < / a : K e y V a l u e O f D i a g r a m O b j e c t K e y a n y T y p e z b w N T n L X > < a : K e y V a l u e O f D i a g r a m O b j e c t K e y a n y T y p e z b w N T n L X > < a : K e y > < K e y > L i n k s \ & l t ; C o l u m n s \ D i s t i n c t   C o u n t   o f   C u s t o m e r   I D & g t ; - & l t ; M e a s u r e s \ C u s t o m e r   I D & g t ; < / K e y > < / a : K e y > < a : V a l u e   i : t y p e = " M e a s u r e G r i d V i e w S t a t e I D i a g r a m L i n k " / > < / a : K e y V a l u e O f D i a g r a m O b j e c t K e y a n y T y p e z b w N T n L X > < a : K e y V a l u e O f D i a g r a m O b j e c t K e y a n y T y p e z b w N T n L X > < a : K e y > < K e y > L i n k s \ & l t ; C o l u m n s \ D i s t i n c t   C o u n t   o f   C u s t o m e r   I D & g t ; - & l t ; M e a s u r e s \ C u s t o m e r   I D & g t ; \ C O L U M N < / K e y > < / a : K e y > < a : V a l u e   i : t y p e = " M e a s u r e G r i d V i e w S t a t e I D i a g r a m L i n k E n d p o i n t " / > < / a : K e y V a l u e O f D i a g r a m O b j e c t K e y a n y T y p e z b w N T n L X > < a : K e y V a l u e O f D i a g r a m O b j e c t K e y a n y T y p e z b w N T n L X > < a : K e y > < K e y > L i n k s \ & l t ; C o l u m n s \ D i s t i n c t   C o u n t   o f   C u s t o m e r   I D & g t ; - & l t ; M e a s u r e s \ C u s t o m e r   I D & g t ; \ M E A S U R E < / K e y > < / a : K e y > < a : V a l u e   i : t y p e = " M e a s u r e G r i d V i e w S t a t e I D i a g r a m L i n k E n d p o i n t " / > < / a : K e y V a l u e O f D i a g r a m O b j e c t K e y a n y T y p e z b w N T n L X > < a : K e y V a l u e O f D i a g r a m O b j e c t K e y a n y T y p e z b w N T n L X > < a : K e y > < K e y > L i n k s \ & l t ; C o l u m n s \ C o u n t   o f   R e t u r n e d   2 & g t ; - & l t ; M e a s u r e s \ R e t u r n e d & g t ; < / K e y > < / a : K e y > < a : V a l u e   i : t y p e = " M e a s u r e G r i d V i e w S t a t e I D i a g r a m L i n k " / > < / a : K e y V a l u e O f D i a g r a m O b j e c t K e y a n y T y p e z b w N T n L X > < a : K e y V a l u e O f D i a g r a m O b j e c t K e y a n y T y p e z b w N T n L X > < a : K e y > < K e y > L i n k s \ & l t ; C o l u m n s \ C o u n t   o f   R e t u r n e d   2 & g t ; - & l t ; M e a s u r e s \ R e t u r n e d & g t ; \ C O L U M N < / K e y > < / a : K e y > < a : V a l u e   i : t y p e = " M e a s u r e G r i d V i e w S t a t e I D i a g r a m L i n k E n d p o i n t " / > < / a : K e y V a l u e O f D i a g r a m O b j e c t K e y a n y T y p e z b w N T n L X > < a : K e y V a l u e O f D i a g r a m O b j e c t K e y a n y T y p e z b w N T n L X > < a : K e y > < K e y > L i n k s \ & l t ; C o l u m n s \ C o u n t   o f   R e t u r n e d   2 & g t ; - & l t ; M e a s u r e s \ R e t u r n e d & g t ; \ M E A S U R E < / K e y > < / a : K e y > < a : V a l u e   i : t y p e = " M e a s u r e G r i d V i e w S t a t e I D i a g r a m L i n k E n d p o i n t " / > < / a : K e y V a l u e O f D i a g r a m O b j e c t K e y a n y T y p e z b w N T n L X > < / V i e w S t a t e s > < / D i a g r a m M a n a g e r . S e r i a l i z a b l e D i a g r a m > < / A r r a y O f D i a g r a m M a n a g e r . S e r i a l i z a b l e D i a g r a m > ] ] > < / C u s t o m C o n t e n t > < / G e m i n i > 
</file>

<file path=customXml/item18.xml>��< ? x m l   v e r s i o n = " 1 . 0 "   e n c o d i n g = " U T F - 1 6 " ? > < G e m i n i   x m l n s = " h t t p : / / g e m i n i / p i v o t c u s t o m i z a t i o n / d 3 f c c 4 4 3 - 6 4 7 f - 4 4 a 7 - b 3 3 5 - d 0 6 e 8 7 d 7 d e 5 a " > < C u s t o m C o n t e n t > < ! [ C D A T A [ < ? x m l   v e r s i o n = " 1 . 0 "   e n c o d i n g = " u t f - 1 6 " ? > < S e t t i n g s > < C a l c u l a t e d F i e l d s > < i t e m > < M e a s u r e N a m e > T o t a l   S a l e s < / M e a s u r e N a m e > < D i s p l a y N a m e > T o t a l   S a l e s < / D i s p l a y N a m e > < V i s i b l e > F a l s e < / V i s i b l e > < / i t e m > < i t e m > < M e a s u r e N a m e > T o t a l   P r o f i t < / M e a s u r e N a m e > < D i s p l a y N a m e > T o t a l   P r o f i t < / D i s p l a y N a m e > < V i s i b l e > F a l s e < / V i s i b l e > < / i t e m > < i t e m > < M e a s u r e N a m e > T o t a l   O r d e r s < / M e a s u r e N a m e > < D i s p l a y N a m e > T o t a l   O r d e r s < / D i s p l a y N a m e > < V i s i b l e > F a l s e < / V i s i b l e > < / i t e m > < i t e m > < M e a s u r e N a m e > T o t a l   U n i t s   S o l d < / M e a s u r e N a m e > < D i s p l a y N a m e > T o t a l   U n i t s   S o l d < / D i s p l a y N a m e > < V i s i b l e > F a l s e < / V i s i b l e > < / i t e m > < i t e m > < M e a s u r e N a m e > A v e r a g e   S a l e s   P e r   O r d e r < / M e a s u r e N a m e > < D i s p l a y N a m e > A v e r a g e   S a l e s   P e r   O r d e r < / D i s p l a y N a m e > < V i s i b l e > F a l s e < / V i s i b l e > < / i t e m > < i t e m > < M e a s u r e N a m e > R e t u r n     R a t e   ( % ) < / M e a s u r e N a m e > < D i s p l a y N a m e > R e t u r n     R a t e   ( % ) < / D i s p l a y N a m e > < V i s i b l e > F a l s e < / V i s i b l e > < / i t e m > < i t e m > < M e a s u r e N a m e > R e t u r n e d   O r d e r s   C o u n t < / M e a s u r e N a m e > < D i s p l a y N a m e > R e t u r n e d   O r d e r s   C o u n t < / D i s p l a y N a m e > < V i s i b l e > F a l s e < / V i s i b l e > < / i t e m > < i t e m > < M e a s u r e N a m e > T o t a l   D i s c o u n t   A m o u n t < / M e a s u r e N a m e > < D i s p l a y N a m e > T o t a l   D i s c o u n t   A m o u n t < / D i s p l a y N a m e > < V i s i b l e > F a l s e < / V i s i b l e > < / i t e m > < / C a l c u l a t e d F i e l d s > < S A H o s t H a s h > 0 < / S A H o s t H a s h > < G e m i n i F i e l d L i s t V i s i b l e > T r u e < / G e m i n i F i e l d L i s t V i s i b l e > < / S e t t i n g s > ] ] > < / C u s t o m C o n t e n t > < / G e m i n i > 
</file>

<file path=customXml/item19.xml>��< ? x m l   v e r s i o n = " 1 . 0 "   e n c o d i n g = " U T F - 1 6 " ? > < G e m i n i   x m l n s = " h t t p : / / g e m i n i / p i v o t c u s t o m i z a t i o n / 9 c 7 c e a 2 d - 9 e d e - 4 d 8 3 - a b 4 b - 5 8 0 6 3 a 8 4 4 6 4 0 " > < C u s t o m C o n t e n t > < ! [ C D A T A [ < ? x m l   v e r s i o n = " 1 . 0 "   e n c o d i n g = " u t f - 1 6 " ? > < S e t t i n g s > < C a l c u l a t e d F i e l d s > < i t e m > < M e a s u r e N a m e > T o t a l   S a l e s < / M e a s u r e N a m e > < D i s p l a y N a m e > T o t a l   S a l e s < / D i s p l a y N a m e > < V i s i b l e > F a l s e < / V i s i b l e > < / i t e m > < i t e m > < M e a s u r e N a m e > T o t a l   P r o f i t < / M e a s u r e N a m e > < D i s p l a y N a m e > T o t a l   P r o f i t < / D i s p l a y N a m e > < V i s i b l e > F a l s e < / V i s i b l e > < / i t e m > < i t e m > < M e a s u r e N a m e > T o t a l   O r d e r s < / M e a s u r e N a m e > < D i s p l a y N a m e > T o t a l   O r d e r s < / D i s p l a y N a m e > < V i s i b l e > F a l s e < / V i s i b l e > < / i t e m > < i t e m > < M e a s u r e N a m e > T o t a l   U n i t s   S o l d < / M e a s u r e N a m e > < D i s p l a y N a m e > T o t a l   U n i t s   S o l d < / D i s p l a y N a m e > < V i s i b l e > F a l s e < / V i s i b l e > < / i t e m > < i t e m > < M e a s u r e N a m e > A v e r a g e   S a l e s   P e r   O r d e r < / M e a s u r e N a m e > < D i s p l a y N a m e > A v e r a g e   S a l e s   P e r   O r d e r < / D i s p l a y N a m e > < V i s i b l e > F a l s e < / V i s i b l e > < / i t e m > < i t e m > < M e a s u r e N a m e > R e t u r n     R a t e   ( % ) < / M e a s u r e N a m e > < D i s p l a y N a m e > R e t u r n     R a t e   ( % ) < / D i s p l a y N a m e > < V i s i b l e > F a l s e < / V i s i b l e > < / i t e m > < i t e m > < M e a s u r e N a m e > R e t u r n e d   O r d e r s   C o u n t < / M e a s u r e N a m e > < D i s p l a y N a m e > R e t u r n e d   O r d e r s   C o u n t < / D i s p l a y N a m e > < V i s i b l e > F a l s e < / V i s i b l e > < / i t e m > < i t e m > < M e a s u r e N a m e > T o t a l   D i s c o u n t   A m o u n t < / M e a s u r e N a m e > < D i s p l a y N a m e > T o t a l   D i s c o u n t   A m o u n t < / D i s p l a y N a m e > < V i s i b l e > F a l s e < / V i s i b l e > < / i t e m > < / C a l c u l a t e d F i e l d s > < S A H o s t H a s h > 0 < / S A H o s t H a s h > < G e m i n i F i e l d L i s t V i s i b l e > T r u e < / G e m i n i F i e l d L i s t V i s i b l e > < / S e t t i n g s > ] ] > < / C u s t o m C o n t e n t > < / G e m i n i > 
</file>

<file path=customXml/item2.xml>��< ? x m l   v e r s i o n = " 1 . 0 "   e n c o d i n g = " U T F - 1 6 " ? > < G e m i n i   x m l n s = " h t t p : / / g e m i n i / p i v o t c u s t o m i z a t i o n / L i n k e d T a b l e U p d a t e M o d e " > < C u s t o m C o n t e n t > < ! [ C D A T A [ T r u e ] ] > < / C u s t o m C o n t e n t > < / G e m i n i > 
</file>

<file path=customXml/item20.xml>��< ? x m l   v e r s i o n = " 1 . 0 "   e n c o d i n g = " U T F - 1 6 " ? > < G e m i n i   x m l n s = " h t t p : / / g e m i n i / p i v o t c u s t o m i z a t i o n / b 2 1 6 8 9 a 9 - 2 c f b - 4 1 c 5 - a 0 0 1 - b 8 a e 5 5 6 d f 8 2 0 " > < C u s t o m C o n t e n t > < ! [ C D A T A [ < ? x m l   v e r s i o n = " 1 . 0 "   e n c o d i n g = " u t f - 1 6 " ? > < S e t t i n g s > < C a l c u l a t e d F i e l d s > < i t e m > < M e a s u r e N a m e > T o t a l   S a l e s < / M e a s u r e N a m e > < D i s p l a y N a m e > T o t a l   S a l e s < / D i s p l a y N a m e > < V i s i b l e > F a l s e < / V i s i b l e > < / i t e m > < i t e m > < M e a s u r e N a m e > T o t a l   P r o f i t < / M e a s u r e N a m e > < D i s p l a y N a m e > T o t a l   P r o f i t < / D i s p l a y N a m e > < V i s i b l e > F a l s e < / V i s i b l e > < / i t e m > < i t e m > < M e a s u r e N a m e > T o t a l   O r d e r s < / M e a s u r e N a m e > < D i s p l a y N a m e > T o t a l   O r d e r s < / D i s p l a y N a m e > < V i s i b l e > F a l s e < / V i s i b l e > < / i t e m > < i t e m > < M e a s u r e N a m e > T o t a l   U n i t s   S o l d < / M e a s u r e N a m e > < D i s p l a y N a m e > T o t a l   U n i t s   S o l d < / D i s p l a y N a m e > < V i s i b l e > F a l s e < / V i s i b l e > < / i t e m > < i t e m > < M e a s u r e N a m e > A v e r a g e   S a l e s   P e r   O r d e r < / M e a s u r e N a m e > < D i s p l a y N a m e > A v e r a g e   S a l e s   P e r   O r d e r < / D i s p l a y N a m e > < V i s i b l e > F a l s e < / V i s i b l e > < / i t e m > < i t e m > < M e a s u r e N a m e > R e t u r n     R a t e   ( % ) < / M e a s u r e N a m e > < D i s p l a y N a m e > R e t u r n     R a t e   ( % ) < / D i s p l a y N a m e > < V i s i b l e > F a l s e < / V i s i b l e > < / i t e m > < i t e m > < M e a s u r e N a m e > R e t u r n e d   O r d e r s   C o u n t < / M e a s u r e N a m e > < D i s p l a y N a m e > R e t u r n e d   O r d e r s   C o u n t < / D i s p l a y N a m e > < V i s i b l e > F a l s e < / V i s i b l e > < / i t e m > < i t e m > < M e a s u r e N a m e > T o t a l   D i s c o u n t   A m o u n t < / M e a s u r e N a m e > < D i s p l a y N a m e > T o t a l   D i s c o u n t   A m o u n t < / D i s p l a y N a m e > < V i s i b l e > F a l s e < / V i s i b l e > < / i t e m > < / C a l c u l a t e d F i e l d s > < S A H o s t H a s h > 0 < / S A H o s t H a s h > < G e m i n i F i e l d L i s t V i s i b l e > T r u e < / G e m i n i F i e l d L i s t V i s i b l e > < / S e t t i n g s > ] ] > < / C u s t o m C o n t e n t > < / G e m i n i > 
</file>

<file path=customXml/item21.xml>��< ? x m l   v e r s i o n = " 1 . 0 "   e n c o d i n g = " U T F - 1 6 " ? > < G e m i n i   x m l n s = " h t t p : / / g e m i n i / p i v o t c u s t o m i z a t i o n / S a n d b o x N o n E m p t y " > < C u s t o m C o n t e n t > < ! [ C D A T A [ 1 ] ] > < / C u s t o m C o n t e n t > < / G e m i n i > 
</file>

<file path=customXml/item22.xml>��< ? x m l   v e r s i o n = " 1 . 0 "   e n c o d i n g = " U T F - 1 6 " ? > < G e m i n i   x m l n s = " h t t p : / / g e m i n i / p i v o t c u s t o m i z a t i o n / I s S a n d b o x E m b e d d e d " > < C u s t o m C o n t e n t > < ! [ C D A T A [ y e s ] ] > < / C u s t o m C o n t e n t > < / G e m i n i > 
</file>

<file path=customXml/item23.xml>��< ? x m l   v e r s i o n = " 1 . 0 "   e n c o d i n g = " U T F - 1 6 " ? > < G e m i n i   x m l n s = " h t t p : / / g e m i n i / p i v o t c u s t o m i z a t i o n / P o w e r P i v o t V e r s i o n " > < C u s t o m C o n t e n t > < ! [ C D A T A [ 2 0 1 5 . 1 3 0 . 1 6 0 5 . 1 5 6 7 ] ] > < / C u s t o m C o n t e n t > < / G e m i n i > 
</file>

<file path=customXml/item24.xml>��< ? x m l   v e r s i o n = " 1 . 0 "   e n c o d i n g = " U T F - 1 6 " ? > < G e m i n i   x m l n s = " h t t p : / / g e m i n i / p i v o t c u s t o m i z a t i o n / R e l a t i o n s h i p A u t o D e t e c t i o n E n a b l e d " > < C u s t o m C o n t e n t > < ! [ C D A T A [ T r u e ] ] > < / C u s t o m C o n t e n t > < / G e m i n i > 
</file>

<file path=customXml/item25.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 2 0 2 5 - 0 8 - 0 5 T 1 7 : 4 1 : 0 8 . 6 9 1 7 2 3 5 + 0 3 : 0 0 < / L a s t P r o c e s s e d T i m e > < / D a t a M o d e l i n g S a n d b o x . S e r i a l i z e d S a n d b o x E r r o r C a c h e > ] ] > < / C u s t o m C o n t e n t > < / G e m i n i > 
</file>

<file path=customXml/item3.xml>��< ? x m l   v e r s i o n = " 1 . 0 "   e n c o d i n g = " U T F - 1 6 " ? > < G e m i n i   x m l n s = " h t t p : / / g e m i n i / p i v o t c u s t o m i z a t i o n / F o r m u l a B a r S t a t e " > < C u s t o m C o n t e n t > < ! [ C D A T A [ < S a n d b o x E d i t o r . F o r m u l a B a r S t a t e   x m l n s = " h t t p : / / s c h e m a s . d a t a c o n t r a c t . o r g / 2 0 0 4 / 0 7 / M i c r o s o f t . A n a l y s i s S e r v i c e s . C o m m o n "   x m l n s : i = " h t t p : / / w w w . w 3 . o r g / 2 0 0 1 / X M L S c h e m a - i n s t a n c e " > < H e i g h t > 6 6 < / H e i g h t > < / S a n d b o x E d i t o r . F o r m u l a B a r S t a t e > ] ] > < / C u s t o m C o n t e n t > < / G e m i n i > 
</file>

<file path=customXml/item4.xml>��< ? x m l   v e r s i o n = " 1 . 0 "   e n c o d i n g = " U T F - 1 6 " ? > < G e m i n i   x m l n s = " h t t p : / / g e m i n i / p i v o t c u s t o m i z a t i o n / C l i e n t W i n d o w X M L " > < C u s t o m C o n t e n t > < ! [ C D A T A [ O r d e r s _ 2 d 3 7 6 7 d 2 - 1 d 8 4 - 4 3 d 4 - a b f 4 - c 7 9 9 8 a f 7 8 b 6 7 ] ] > < / C u s t o m C o n t e n t > < / G e m i n i > 
</file>

<file path=customXml/item5.xml>��< ? x m l   v e r s i o n = " 1 . 0 "   e n c o d i n g = " U T F - 1 6 " ? > < G e m i n i   x m l n s = " h t t p : / / g e m i n i / p i v o t c u s t o m i z a t i o n / 8 0 6 8 a 4 a 1 - e 3 4 e - 4 2 e a - 8 9 d 9 - a a c 6 0 6 a 4 4 6 7 7 " > < C u s t o m C o n t e n t > < ! [ C D A T A [ < ? x m l   v e r s i o n = " 1 . 0 "   e n c o d i n g = " u t f - 1 6 " ? > < S e t t i n g s > < C a l c u l a t e d F i e l d s > < i t e m > < M e a s u r e N a m e > T o t a l   S a l e s < / M e a s u r e N a m e > < D i s p l a y N a m e > T o t a l   S a l e s < / D i s p l a y N a m e > < V i s i b l e > F a l s e < / V i s i b l e > < / i t e m > < i t e m > < M e a s u r e N a m e > T o t a l   P r o f i t < / M e a s u r e N a m e > < D i s p l a y N a m e > T o t a l   P r o f i t < / D i s p l a y N a m e > < V i s i b l e > F a l s e < / V i s i b l e > < / i t e m > < i t e m > < M e a s u r e N a m e > T o t a l   O r d e r s < / M e a s u r e N a m e > < D i s p l a y N a m e > T o t a l   O r d e r s < / D i s p l a y N a m e > < V i s i b l e > F a l s e < / V i s i b l e > < / i t e m > < i t e m > < M e a s u r e N a m e > T o t a l   U n i t s   S o l d < / M e a s u r e N a m e > < D i s p l a y N a m e > T o t a l   U n i t s   S o l d < / D i s p l a y N a m e > < V i s i b l e > F a l s e < / V i s i b l e > < / i t e m > < i t e m > < M e a s u r e N a m e > A v e r a g e   S a l e s   P e r   O r d e r < / M e a s u r e N a m e > < D i s p l a y N a m e > A v e r a g e   S a l e s   P e r   O r d e r < / D i s p l a y N a m e > < V i s i b l e > F a l s e < / V i s i b l e > < / i t e m > < i t e m > < M e a s u r e N a m e > R e t u r n     R a t e   ( % ) < / M e a s u r e N a m e > < D i s p l a y N a m e > R e t u r n     R a t e   ( % ) < / D i s p l a y N a m e > < V i s i b l e > F a l s e < / V i s i b l e > < / i t e m > < i t e m > < M e a s u r e N a m e > R e t u r n e d   O r d e r s   C o u n t < / M e a s u r e N a m e > < D i s p l a y N a m e > R e t u r n e d   O r d e r s   C o u n t < / D i s p l a y N a m e > < V i s i b l e > F a l s e < / V i s i b l e > < / i t e m > < i t e m > < M e a s u r e N a m e > T o t a l   D i s c o u n t   A m o u n t < / M e a s u r e N a m e > < D i s p l a y N a m e > T o t a l   D i s c o u n t   A m o u n t < / D i s p l a y N a m e > < V i s i b l e > F a l s e < / V i s i b l e > < / i t e m > < / C a l c u l a t e d F i e l d s > < S A H o s t H a s h > 0 < / S A H o s t H a s h > < G e m i n i F i e l d L i s t V i s i b l e > T r u e < / G e m i n i F i e l d L i s t V i s i b l e > < / S e t t i n g s > ] ] > < / C u s t o m C o n t e n t > < / G e m i n i > 
</file>

<file path=customXml/item6.xml>��< ? x m l   v e r s i o n = " 1 . 0 "   e n c o d i n g = " U T F - 1 6 " ? > < G e m i n i   x m l n s = " h t t p : / / g e m i n i / p i v o t c u s t o m i z a t i o n / a 7 e e 6 f 7 0 - d f e 9 - 4 2 d 5 - 8 b e f - e 3 5 2 b 5 f 3 7 5 4 8 " > < C u s t o m C o n t e n t > < ! [ C D A T A [ < ? x m l   v e r s i o n = " 1 . 0 "   e n c o d i n g = " u t f - 1 6 " ? > < S e t t i n g s > < C a l c u l a t e d F i e l d s > < i t e m > < M e a s u r e N a m e > T o t a l   S a l e s < / M e a s u r e N a m e > < D i s p l a y N a m e > T o t a l   S a l e s < / D i s p l a y N a m e > < V i s i b l e > F a l s e < / V i s i b l e > < / i t e m > < i t e m > < M e a s u r e N a m e > T o t a l   P r o f i t < / M e a s u r e N a m e > < D i s p l a y N a m e > T o t a l   P r o f i t < / D i s p l a y N a m e > < V i s i b l e > F a l s e < / V i s i b l e > < / i t e m > < i t e m > < M e a s u r e N a m e > T o t a l   O r d e r s < / M e a s u r e N a m e > < D i s p l a y N a m e > T o t a l   O r d e r s < / D i s p l a y N a m e > < V i s i b l e > F a l s e < / V i s i b l e > < / i t e m > < i t e m > < M e a s u r e N a m e > T o t a l   U n i t s   S o l d < / M e a s u r e N a m e > < D i s p l a y N a m e > T o t a l   U n i t s   S o l d < / D i s p l a y N a m e > < V i s i b l e > F a l s e < / V i s i b l e > < / i t e m > < i t e m > < M e a s u r e N a m e > A v e r a g e   S a l e s   P e r   O r d e r < / M e a s u r e N a m e > < D i s p l a y N a m e > A v e r a g e   S a l e s   P e r   O r d e r < / D i s p l a y N a m e > < V i s i b l e > F a l s e < / V i s i b l e > < / i t e m > < i t e m > < M e a s u r e N a m e > R e t u r n     R a t e   ( % ) < / M e a s u r e N a m e > < D i s p l a y N a m e > R e t u r n     R a t e   ( % ) < / D i s p l a y N a m e > < V i s i b l e > F a l s e < / V i s i b l e > < / i t e m > < i t e m > < M e a s u r e N a m e > R e t u r n e d   O r d e r s   C o u n t < / M e a s u r e N a m e > < D i s p l a y N a m e > R e t u r n e d   O r d e r s   C o u n t < / D i s p l a y N a m e > < V i s i b l e > F a l s e < / V i s i b l e > < / i t e m > < i t e m > < M e a s u r e N a m e > T o t a l   D i s c o u n t   A m o u n t < / M e a s u r e N a m e > < D i s p l a y N a m e > T o t a l   D i s c o u n t   A m o u n t < / D i s p l a y N a m e > < V i s i b l e > F a l s e < / V i s i b l e > < / i t e m > < / C a l c u l a t e d F i e l d s > < S A H o s t H a s h > 0 < / S A H o s t H a s h > < G e m i n i F i e l d L i s t V i s i b l e > T r u e < / G e m i n i F i e l d L i s t V i s i b l e > < / S e t t i n g s > ] ] > < / C u s t o m C o n t e n t > < / G e m i n i > 
</file>

<file path=customXml/item7.xml>��< ? x m l   v e r s i o n = " 1 . 0 "   e n c o d i n g = " u t f - 1 6 " ? > < D a t a M a s h u p   x m l n s = " h t t p : / / s c h e m a s . m i c r o s o f t . c o m / D a t a M a s h u p " > A A A A A K M F A A B Q S w M E F A A C A A g A / a E E W 5 v v W m m m A A A A 9 w A A A B I A H A B D b 2 5 m a W c v U G F j a 2 F n Z S 5 4 b W w g o h g A K K A U A A A A A A A A A A A A A A A A A A A A A A A A A A A A h Y + x D o I w G I R f h X S n L T U h Q n 7 K 4 C q J C d G 4 N r V C I x R D i + X d H H w k X 0 G M o m 6 O d / d d c n e / 3 i A f 2 y a 4 q N 7 q z m Q o w h Q F y s j u o E 2 V o c E d w y X K O W y E P I l K B R N s b D p a n a H a u X N K i P c e + w X u + o o w S i O y L 9 a l r F U r Q m 2 s E 0 Y q 9 G k d / r c Q h 9 1 r D G c 4 i X G U x D H D F M j s Q q H N l 2 D T 4 G f 6 Y 8 J q a N z Q K 6 5 M u C 2 B z B L I + w R / A F B L A w Q U A A I A C A D 9 o Q R b 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a E E W + K p X 7 a b A g A A H Q w A A B M A H A B G b 3 J t d W x h c y 9 T Z W N 0 a W 9 u M S 5 t I K I Y A C i g F A A A A A A A A A A A A A A A A A A A A A A A A A A A A N 1 W X Y v a Q B R 9 F / w P Q / q i k L W o p Q 9 d f F i 0 p V J s r b G U o r K M y V 2 T O p m R + W g N 4 n / v 5 E P J x 2 S t 2 x a W + m K 4 Z + 4 9 5 0 z u 3 I k A V w a M I i f 9 7 9 4 2 G 8 2 G 8 D E H D 0 0 w 3 Q A X a I A I y G Y D 6 Z / D F H d B R 9 7 u X S C d r 4 x v 1 4 x t W + 8 C A p 0 h o x K o F C 1 r + G b 5 R e j U Z c h 8 H C 5 H I L a S 7 Z Y j L D G 6 o 5 h E I h B p C T T l 7 L v m X g q 1 A 3 4 v J O O A b t C Q 7 a L O n o i 9 1 b Y R V Y T Y S H I F b T u V k S m 7 d 3 w A q d W k s g 6 L s Y R w Y G W o Z X 8 I q D e w k k X W 6 r i I 6 V d Z h R f W 0 I + X e W g e 7 c D S N e Z 4 r T 3 M O a b i g f F w y I g K a Q y K V o H O P h y s F O x a W p V e g C T s 5 d F G p 3 i v E D + 2 z 5 T a a 8 i k 5 n w P 2 I s V n m k z J I u 3 S u p s t M g W 3 B H i u J h g L g b x f q z a R j v d C 3 4 M S m J X U / 3 A a M X U D D Z B K Z z z N O d B G M a 8 O l 5 L W 3 b U T f j O h e P c T l y o h i O f 2 r v o r a C o w J M v 3 m w E 1 F w / f w Q + c e 9 5 n o B U W M 0 B S M E L / f / b z Z i n u r Y T n 9 a I M / Y T j U f 6 h Y 2 p f P 2 q E 6 9 N O j F R k i L F F k 0 B 7 Q 9 O k K e f E 8 j x g 5 0 Z y Z K A B D + A R 6 g 1 w p F o 1 5 F O 9 J v 1 X 3 4 D z C t 1 s m A p L e G d M A + q Q 0 L p d x y a j Z y x j z i s Z j q w C X V 7 G c a O o p J H 1 X g g q 0 F H 5 j b j H J 0 y I T H R X Z c I L n k x H K A k h z N P u d L o Q 3 N s m E G S o 9 Y 3 t e C p o N k 8 J i B O U a r C N f A k / l l h K l O j J d m j Q L j x z h i S N N N D U A b + d K o l v Z v r 0 W v G 2 u W R X R l r + W Z 8 b C r X l z a P 5 a z u v x v K K U 2 x 4 y 6 6 q K c o u + h d d 7 n k S f q P k h T l P P k G q y c x b V b / + i u s X 7 j C Z i A V p 8 / x D s u U 1 V x i G f r 3 v u I K d P / v V 1 x q E 7 y a S 7 I 0 r O u 7 q G v d / g J Q S w E C L Q A U A A I A C A D 9 o Q R b m + 9 a a a Y A A A D 3 A A A A E g A A A A A A A A A A A A A A A A A A A A A A Q 2 9 u Z m l n L 1 B h Y 2 t h Z 2 U u e G 1 s U E s B A i 0 A F A A C A A g A / a E E W w / K 6 a u k A A A A 6 Q A A A B M A A A A A A A A A A A A A A A A A 8 g A A A F t D b 2 5 0 Z W 5 0 X 1 R 5 c G V z X S 5 4 b W x Q S w E C L Q A U A A I A C A D 9 o Q R b 4 q l f t p s C A A A d D A A A E w A A A A A A A A A A A A A A A A D j A Q A A R m 9 y b X V s Y X M v U 2 V j d G l v b j E u b V B L B Q Y A A A A A A w A D A M I A A A D L B A 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4 n K w A A A A A A A A U r 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N Y W 5 n Z X J z 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k F k Z G V k V G 9 E Y X R h T W 9 k Z W w i I F Z h b H V l P S J s M S I g L z 4 8 R W 5 0 c n k g V H l w Z T 0 i R m l s b E N v d W 5 0 I i B W Y W x 1 Z T 0 i b D Q i I C 8 + P E V u d H J 5 I F R 5 c G U 9 I k Z p b G x F c n J v c k N v Z G U i I F Z h b H V l P S J z V W 5 r b m 9 3 b i I g L z 4 8 R W 5 0 c n k g V H l w Z T 0 i R m l s b E V y c m 9 y Q 2 9 1 b n Q i I F Z h b H V l P S J s M C I g L z 4 8 R W 5 0 c n k g V H l w Z T 0 i R m l s b E x h c 3 R V c G R h d G V k I i B W Y W x 1 Z T 0 i Z D I w M j U t M D g t M D R U M T c 6 M T U 6 N T g u O T I 0 O D M 1 M F o i I C 8 + P E V u d H J 5 I F R 5 c G U 9 I k Z p b G x D b 2 x 1 b W 5 U e X B l c y I g V m F s d W U 9 I n N C Z 1 k 9 I i A v P j x F b n R y e S B U e X B l P S J G a W x s Q 2 9 s d W 1 u T m F t Z X M i I F Z h b H V l P S J z W y Z x d W 9 0 O 1 B l c n N v b i Z x d W 9 0 O y w m c X V v d D t S Z W d p b 2 4 m c X V v d D t d I i A v P j x F b n R y e S B U e X B l P S J G a W x s U 3 R h d H V z I i B W Y W x 1 Z T 0 i c 0 N v b X B s Z X R l I i A v P j x F b n R y e S B U e X B l P S J S Z W x h d G l v b n N o a X B J b m Z v Q 2 9 u d G F p b m V y I i B W Y W x 1 Z T 0 i c 3 s m c X V v d D t j b 2 x 1 b W 5 D b 3 V u d C Z x d W 9 0 O z o y L C Z x d W 9 0 O 2 t l e U N v b H V t b k 5 h b W V z J n F 1 b 3 Q 7 O l t d L C Z x d W 9 0 O 3 F 1 Z X J 5 U m V s Y X R p b 2 5 z a G l w c y Z x d W 9 0 O z p b X S w m c X V v d D t j b 2 x 1 b W 5 J Z G V u d G l 0 a W V z J n F 1 b 3 Q 7 O l s m c X V v d D t T Z W N 0 a W 9 u M S 9 N Y W 5 n Z X J z L 0 N o Y W 5 n Z W Q g V H l w Z T E u e 1 B l c n N v b i w w f S Z x d W 9 0 O y w m c X V v d D t T Z W N 0 a W 9 u M S 9 N Y W 5 n Z X J z L 0 N o Y W 5 n Z W Q g V H l w Z T I u e 1 J l Z 2 l v b i w x f S Z x d W 9 0 O 1 0 s J n F 1 b 3 Q 7 Q 2 9 s d W 1 u Q 2 9 1 b n Q m c X V v d D s 6 M i w m c X V v d D t L Z X l D b 2 x 1 b W 5 O Y W 1 l c y Z x d W 9 0 O z p b X S w m c X V v d D t D b 2 x 1 b W 5 J Z G V u d G l 0 a W V z J n F 1 b 3 Q 7 O l s m c X V v d D t T Z W N 0 a W 9 u M S 9 N Y W 5 n Z X J z L 0 N o Y W 5 n Z W Q g V H l w Z T E u e 1 B l c n N v b i w w f S Z x d W 9 0 O y w m c X V v d D t T Z W N 0 a W 9 u M S 9 N Y W 5 n Z X J z L 0 N o Y W 5 n Z W Q g V H l w Z T I u e 1 J l Z 2 l v b i w x f S Z x d W 9 0 O 1 0 s J n F 1 b 3 Q 7 U m V s Y X R p b 2 5 z a G l w S W 5 m b y Z x d W 9 0 O z p b X X 0 i I C 8 + P C 9 T d G F i b G V F b n R y a W V z P j w v S X R l b T 4 8 S X R l b T 4 8 S X R l b U x v Y 2 F 0 a W 9 u P j x J d G V t V H l w Z T 5 G b 3 J t d W x h P C 9 J d G V t V H l w Z T 4 8 S X R l b V B h d G g + U 2 V j d G l v b j E v T W F u Z 2 V y c y 9 T b 3 V y Y 2 U 8 L 0 l 0 Z W 1 Q Y X R o P j w v S X R l b U x v Y 2 F 0 a W 9 u P j x T d G F i b G V F b n R y a W V z I C 8 + P C 9 J d G V t P j x J d G V t P j x J d G V t T G 9 j Y X R p b 2 4 + P E l 0 Z W 1 U e X B l P k Z v c m 1 1 b G E 8 L 0 l 0 Z W 1 U e X B l P j x J d G V t U G F 0 a D 5 T Z W N 0 a W 9 u M S 9 N Y W 5 n Z X J z L 0 1 h b m d l c n N f U 2 h l Z X Q 8 L 0 l 0 Z W 1 Q Y X R o P j w v S X R l b U x v Y 2 F 0 a W 9 u P j x T d G F i b G V F b n R y a W V z I C 8 + P C 9 J d G V t P j x J d G V t P j x J d G V t T G 9 j Y X R p b 2 4 + P E l 0 Z W 1 U e X B l P k Z v c m 1 1 b G E 8 L 0 l 0 Z W 1 U e X B l P j x J d G V t U G F 0 a D 5 T Z W N 0 a W 9 u M S 9 N Y W 5 n Z X J z L 0 N o Y W 5 n Z W Q l M j B U e X B l P C 9 J d G V t U G F 0 a D 4 8 L 0 l 0 Z W 1 M b 2 N h d G l v b j 4 8 U 3 R h Y m x l R W 5 0 c m l l c y A v P j w v S X R l b T 4 8 S X R l b T 4 8 S X R l b U x v Y 2 F 0 a W 9 u P j x J d G V t V H l w Z T 5 G b 3 J t d W x h P C 9 J d G V t V H l w Z T 4 8 S X R l b V B h d G g + U 2 V j d G l v b j E v T 3 J k Z X J z 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k F k Z G V k V G 9 E Y X R h T W 9 k Z W w i I F Z h b H V l P S J s M S I g L z 4 8 R W 5 0 c n k g V H l w Z T 0 i R m l s b E N v d W 5 0 I i B W Y W x 1 Z T 0 i b D k 5 O T Q i I C 8 + P E V u d H J 5 I F R 5 c G U 9 I k Z p b G x F c n J v c k N v Z G U i I F Z h b H V l P S J z V W 5 r b m 9 3 b i I g L z 4 8 R W 5 0 c n k g V H l w Z T 0 i R m l s b E V y c m 9 y Q 2 9 1 b n Q i I F Z h b H V l P S J s M C I g L z 4 8 R W 5 0 c n k g V H l w Z T 0 i R m l s b E x h c 3 R V c G R h d G V k I i B W Y W x 1 Z T 0 i Z D I w M j U t M D g t M D R U M T c 6 M T U 6 N T g u O T M w O D Q 2 N 1 o i I C 8 + P E V u d H J 5 I F R 5 c G U 9 I k Z p b G x D b 2 x 1 b W 5 U e X B l c y I g V m F s d W U 9 I n N B d 1 l K Q 1 F N S k J n W U d C Z 1 l H Q m d Z R 0 J n W U d C Z 1 l G Q X d V R i I g L z 4 8 R W 5 0 c n k g V H l w Z T 0 i R m l s b E N v b H V t b k 5 h b W V z I i B W Y W x 1 Z T 0 i c 1 s m c X V v d D t S b 3 c g S U Q m c X V v d D s s J n F 1 b 3 Q 7 T 3 J k Z X I g S U Q m c X V v d D s s J n F 1 b 3 Q 7 T 3 J k Z X I g R G F 0 Z S Z x d W 9 0 O y w m c X V v d D t T a G l w I E R h d G U m c X V v d D s s J n F 1 b 3 Q 7 T 3 J k Z X I g R G V s a X Z l c n k g K E R h e X M p J n F 1 b 3 Q 7 L C Z x d W 9 0 O 0 9 y Z G V y I E 1 v b n R o L 1 l l Y X I m c X V v d D s s J n F 1 b 3 Q 7 W W V h c i Z x d W 9 0 O y w m c X V v d D t T a G l w I E 1 v Z G U m c X V v d D s s J n F 1 b 3 Q 7 Q 3 V z d G 9 t Z X I g S U Q m c X V v d D s s J n F 1 b 3 Q 7 Q 3 V z d G 9 t Z X I g T m F t Z S Z x d W 9 0 O y w m c X V v d D t T Z W d t Z W 5 0 J n F 1 b 3 Q 7 L C Z x d W 9 0 O 0 N v d W 5 0 c n k m c X V v d D s s J n F 1 b 3 Q 7 Q 2 l 0 e S Z x d W 9 0 O y w m c X V v d D t T d G F 0 Z S Z x d W 9 0 O y w m c X V v d D t Q b 3 N 0 Y W w g Q 2 9 k Z S Z x d W 9 0 O y w m c X V v d D t S Z W d p b 2 4 m c X V v d D s s J n F 1 b 3 Q 7 U H J v Z H V j d C B J R C Z x d W 9 0 O y w m c X V v d D t D Y X R l Z 2 9 y e S Z x d W 9 0 O y w m c X V v d D t T d W I t Q 2 F 0 Z W d v c n k m c X V v d D s s J n F 1 b 3 Q 7 U H J v Z H V j d C B O Y W 1 l J n F 1 b 3 Q 7 L C Z x d W 9 0 O 1 N h b G V z J n F 1 b 3 Q 7 L C Z x d W 9 0 O 1 F 1 Y W 5 0 a X R 5 J n F 1 b 3 Q 7 L C Z x d W 9 0 O 0 R p c 2 N v d W 5 0 J n F 1 b 3 Q 7 L C Z x d W 9 0 O 1 B y b 2 Z p d C Z x d W 9 0 O 1 0 i I C 8 + P E V u d H J 5 I F R 5 c G U 9 I k Z p b G x T d G F 0 d X M i I F Z h b H V l P S J z Q 2 9 t c G x l d G U i I C 8 + P E V u d H J 5 I F R 5 c G U 9 I l J l b G F 0 a W 9 u c 2 h p c E l u Z m 9 D b 2 5 0 Y W l u Z X I i I F Z h b H V l P S J z e y Z x d W 9 0 O 2 N v b H V t b k N v d W 5 0 J n F 1 b 3 Q 7 O j I 0 L C Z x d W 9 0 O 2 t l e U N v b H V t b k 5 h b W V z J n F 1 b 3 Q 7 O l t d L C Z x d W 9 0 O 3 F 1 Z X J 5 U m V s Y X R p b 2 5 z a G l w c y Z x d W 9 0 O z p b X S w m c X V v d D t j b 2 x 1 b W 5 J Z G V u d G l 0 a W V z J n F 1 b 3 Q 7 O l s m c X V v d D t T Z W N 0 a W 9 u M S 9 P c m R l c n M v Q 2 h h b m d l Z C B U e X B l L n t S b 3 c g S U Q s M H 0 m c X V v d D s s J n F 1 b 3 Q 7 U 2 V j d G l v b j E v T 3 J k Z X J z L 1 R y a W 1 t Z W Q g V G V 4 d C 5 7 T 3 J k Z X I g S U Q s M X 0 m c X V v d D s s J n F 1 b 3 Q 7 U 2 V j d G l v b j E v T 3 J k Z X J z L 0 N o Y W 5 n Z W Q g V H l w Z S 5 7 T 3 J k Z X I g R G F 0 Z S w y f S Z x d W 9 0 O y w m c X V v d D t T Z W N 0 a W 9 u M S 9 P c m R l c n M v Q 2 h h b m d l Z C B U e X B l L n t T a G l w I E R h d G U s M 3 0 m c X V v d D s s J n F 1 b 3 Q 7 U 2 V j d G l v b j E v T 3 J k Z X J z L 0 N o Y W 5 n Z W Q g V H l w Z S 5 7 T 3 J k Z X I g R G V s a X Z l c n k g K E R h e X M p L D R 9 J n F 1 b 3 Q 7 L C Z x d W 9 0 O 1 N l Y 3 R p b 2 4 x L 0 9 y Z G V y c y 9 D a G F u Z 2 V k I F R 5 c G U u e 0 9 y Z G V y I E 1 v b n R o L 1 l l Y X I s N X 0 m c X V v d D s s J n F 1 b 3 Q 7 U 2 V j d G l v b j E v T 3 J k Z X J z L 1 R y a W 1 t Z W Q g V G V 4 d D E u e 1 l l Y X I s N n 0 m c X V v d D s s J n F 1 b 3 Q 7 U 2 V j d G l v b j E v T 3 J k Z X J z L 0 N o Y W 5 n Z W Q g V H l w Z S 5 7 U 2 h p c C B N b 2 R l L D d 9 J n F 1 b 3 Q 7 L C Z x d W 9 0 O 1 N l Y 3 R p b 2 4 x L 0 9 y Z G V y c y 9 D a G F u Z 2 V k I F R 5 c G U u e 0 N 1 c 3 R v b W V y I E l E L D h 9 J n F 1 b 3 Q 7 L C Z x d W 9 0 O 1 N l Y 3 R p b 2 4 x L 0 9 y Z G V y c y 9 D a G F u Z 2 V k I F R 5 c G U u e 0 N 1 c 3 R v b W V y I E 5 h b W U s O X 0 m c X V v d D s s J n F 1 b 3 Q 7 U 2 V j d G l v b j E v T 3 J k Z X J z L 0 N o Y W 5 n Z W Q g V H l w Z S 5 7 U 2 V n b W V u d C w x M H 0 m c X V v d D s s J n F 1 b 3 Q 7 U 2 V j d G l v b j E v T 3 J k Z X J z L 0 N o Y W 5 n Z W Q g V H l w Z S 5 7 Q 2 9 1 b n R y e S w x M X 0 m c X V v d D s s J n F 1 b 3 Q 7 U 2 V j d G l v b j E v T 3 J k Z X J z L 0 N o Y W 5 n Z W Q g V H l w Z S 5 7 Q 2 l 0 e S w x M n 0 m c X V v d D s s J n F 1 b 3 Q 7 U 2 V j d G l v b j E v T 3 J k Z X J z L 0 N o Y W 5 n Z W Q g V H l w Z S 5 7 U 3 R h d G U s M T N 9 J n F 1 b 3 Q 7 L C Z x d W 9 0 O 1 N l Y 3 R p b 2 4 x L 0 9 y Z G V y c y 9 D a G F u Z 2 V k I F R 5 c G U y L n t Q b 3 N 0 Y W w g Q 2 9 k Z S w x N H 0 m c X V v d D s s J n F 1 b 3 Q 7 U 2 V j d G l v b j E v T 3 J k Z X J z L 0 N o Y W 5 n Z W Q g V H l w Z T M u e 1 J l Z 2 l v b i w x N X 0 m c X V v d D s s J n F 1 b 3 Q 7 U 2 V j d G l v b j E v T 3 J k Z X J z L 0 N o Y W 5 n Z W Q g V H l w Z S 5 7 U H J v Z H V j d C B J R C w x N n 0 m c X V v d D s s J n F 1 b 3 Q 7 U 2 V j d G l v b j E v T 3 J k Z X J z L 0 N o Y W 5 n Z W Q g V H l w Z S 5 7 Q 2 F 0 Z W d v c n k s M T d 9 J n F 1 b 3 Q 7 L C Z x d W 9 0 O 1 N l Y 3 R p b 2 4 x L 0 9 y Z G V y c y 9 D a G F u Z 2 V k I F R 5 c G U u e 1 N 1 Y i 1 D Y X R l Z 2 9 y e S w x O H 0 m c X V v d D s s J n F 1 b 3 Q 7 U 2 V j d G l v b j E v T 3 J k Z X J z L 0 N o Y W 5 n Z W Q g V H l w Z S 5 7 U H J v Z H V j d C B O Y W 1 l L D E 5 f S Z x d W 9 0 O y w m c X V v d D t T Z W N 0 a W 9 u M S 9 P c m R l c n M v Q 2 h h b m d l Z C B U e X B l L n t T Y W x l c y w y M H 0 m c X V v d D s s J n F 1 b 3 Q 7 U 2 V j d G l v b j E v T 3 J k Z X J z L 0 N o Y W 5 n Z W Q g V H l w Z S 5 7 U X V h b n R p d H k s M j F 9 J n F 1 b 3 Q 7 L C Z x d W 9 0 O 1 N l Y 3 R p b 2 4 x L 0 9 y Z G V y c y 9 D a G F u Z 2 V k I F R 5 c G U u e 0 R p c 2 N v d W 5 0 L D I y f S Z x d W 9 0 O y w m c X V v d D t T Z W N 0 a W 9 u M S 9 P c m R l c n M v Q 2 h h b m d l Z C B U e X B l L n t Q c m 9 m a X Q s M j N 9 J n F 1 b 3 Q 7 X S w m c X V v d D t D b 2 x 1 b W 5 D b 3 V u d C Z x d W 9 0 O z o y N C w m c X V v d D t L Z X l D b 2 x 1 b W 5 O Y W 1 l c y Z x d W 9 0 O z p b X S w m c X V v d D t D b 2 x 1 b W 5 J Z G V u d G l 0 a W V z J n F 1 b 3 Q 7 O l s m c X V v d D t T Z W N 0 a W 9 u M S 9 P c m R l c n M v Q 2 h h b m d l Z C B U e X B l L n t S b 3 c g S U Q s M H 0 m c X V v d D s s J n F 1 b 3 Q 7 U 2 V j d G l v b j E v T 3 J k Z X J z L 1 R y a W 1 t Z W Q g V G V 4 d C 5 7 T 3 J k Z X I g S U Q s M X 0 m c X V v d D s s J n F 1 b 3 Q 7 U 2 V j d G l v b j E v T 3 J k Z X J z L 0 N o Y W 5 n Z W Q g V H l w Z S 5 7 T 3 J k Z X I g R G F 0 Z S w y f S Z x d W 9 0 O y w m c X V v d D t T Z W N 0 a W 9 u M S 9 P c m R l c n M v Q 2 h h b m d l Z C B U e X B l L n t T a G l w I E R h d G U s M 3 0 m c X V v d D s s J n F 1 b 3 Q 7 U 2 V j d G l v b j E v T 3 J k Z X J z L 0 N o Y W 5 n Z W Q g V H l w Z S 5 7 T 3 J k Z X I g R G V s a X Z l c n k g K E R h e X M p L D R 9 J n F 1 b 3 Q 7 L C Z x d W 9 0 O 1 N l Y 3 R p b 2 4 x L 0 9 y Z G V y c y 9 D a G F u Z 2 V k I F R 5 c G U u e 0 9 y Z G V y I E 1 v b n R o L 1 l l Y X I s N X 0 m c X V v d D s s J n F 1 b 3 Q 7 U 2 V j d G l v b j E v T 3 J k Z X J z L 1 R y a W 1 t Z W Q g V G V 4 d D E u e 1 l l Y X I s N n 0 m c X V v d D s s J n F 1 b 3 Q 7 U 2 V j d G l v b j E v T 3 J k Z X J z L 0 N o Y W 5 n Z W Q g V H l w Z S 5 7 U 2 h p c C B N b 2 R l L D d 9 J n F 1 b 3 Q 7 L C Z x d W 9 0 O 1 N l Y 3 R p b 2 4 x L 0 9 y Z G V y c y 9 D a G F u Z 2 V k I F R 5 c G U u e 0 N 1 c 3 R v b W V y I E l E L D h 9 J n F 1 b 3 Q 7 L C Z x d W 9 0 O 1 N l Y 3 R p b 2 4 x L 0 9 y Z G V y c y 9 D a G F u Z 2 V k I F R 5 c G U u e 0 N 1 c 3 R v b W V y I E 5 h b W U s O X 0 m c X V v d D s s J n F 1 b 3 Q 7 U 2 V j d G l v b j E v T 3 J k Z X J z L 0 N o Y W 5 n Z W Q g V H l w Z S 5 7 U 2 V n b W V u d C w x M H 0 m c X V v d D s s J n F 1 b 3 Q 7 U 2 V j d G l v b j E v T 3 J k Z X J z L 0 N o Y W 5 n Z W Q g V H l w Z S 5 7 Q 2 9 1 b n R y e S w x M X 0 m c X V v d D s s J n F 1 b 3 Q 7 U 2 V j d G l v b j E v T 3 J k Z X J z L 0 N o Y W 5 n Z W Q g V H l w Z S 5 7 Q 2 l 0 e S w x M n 0 m c X V v d D s s J n F 1 b 3 Q 7 U 2 V j d G l v b j E v T 3 J k Z X J z L 0 N o Y W 5 n Z W Q g V H l w Z S 5 7 U 3 R h d G U s M T N 9 J n F 1 b 3 Q 7 L C Z x d W 9 0 O 1 N l Y 3 R p b 2 4 x L 0 9 y Z G V y c y 9 D a G F u Z 2 V k I F R 5 c G U y L n t Q b 3 N 0 Y W w g Q 2 9 k Z S w x N H 0 m c X V v d D s s J n F 1 b 3 Q 7 U 2 V j d G l v b j E v T 3 J k Z X J z L 0 N o Y W 5 n Z W Q g V H l w Z T M u e 1 J l Z 2 l v b i w x N X 0 m c X V v d D s s J n F 1 b 3 Q 7 U 2 V j d G l v b j E v T 3 J k Z X J z L 0 N o Y W 5 n Z W Q g V H l w Z S 5 7 U H J v Z H V j d C B J R C w x N n 0 m c X V v d D s s J n F 1 b 3 Q 7 U 2 V j d G l v b j E v T 3 J k Z X J z L 0 N o Y W 5 n Z W Q g V H l w Z S 5 7 Q 2 F 0 Z W d v c n k s M T d 9 J n F 1 b 3 Q 7 L C Z x d W 9 0 O 1 N l Y 3 R p b 2 4 x L 0 9 y Z G V y c y 9 D a G F u Z 2 V k I F R 5 c G U u e 1 N 1 Y i 1 D Y X R l Z 2 9 y e S w x O H 0 m c X V v d D s s J n F 1 b 3 Q 7 U 2 V j d G l v b j E v T 3 J k Z X J z L 0 N o Y W 5 n Z W Q g V H l w Z S 5 7 U H J v Z H V j d C B O Y W 1 l L D E 5 f S Z x d W 9 0 O y w m c X V v d D t T Z W N 0 a W 9 u M S 9 P c m R l c n M v Q 2 h h b m d l Z C B U e X B l L n t T Y W x l c y w y M H 0 m c X V v d D s s J n F 1 b 3 Q 7 U 2 V j d G l v b j E v T 3 J k Z X J z L 0 N o Y W 5 n Z W Q g V H l w Z S 5 7 U X V h b n R p d H k s M j F 9 J n F 1 b 3 Q 7 L C Z x d W 9 0 O 1 N l Y 3 R p b 2 4 x L 0 9 y Z G V y c y 9 D a G F u Z 2 V k I F R 5 c G U u e 0 R p c 2 N v d W 5 0 L D I y f S Z x d W 9 0 O y w m c X V v d D t T Z W N 0 a W 9 u M S 9 P c m R l c n M v Q 2 h h b m d l Z C B U e X B l L n t Q c m 9 m a X Q s M j N 9 J n F 1 b 3 Q 7 X S w m c X V v d D t S Z W x h d G l v b n N o a X B J b m Z v J n F 1 b 3 Q 7 O l t d f S I g L z 4 8 L 1 N 0 Y W J s Z U V u d H J p Z X M + P C 9 J d G V t P j x J d G V t P j x J d G V t T G 9 j Y X R p b 2 4 + P E l 0 Z W 1 U e X B l P k Z v c m 1 1 b G E 8 L 0 l 0 Z W 1 U e X B l P j x J d G V t U G F 0 a D 5 T Z W N 0 a W 9 u M S 9 P c m R l c n M v U 2 9 1 c m N l P C 9 J d G V t U G F 0 a D 4 8 L 0 l 0 Z W 1 M b 2 N h d G l v b j 4 8 U 3 R h Y m x l R W 5 0 c m l l c y A v P j w v S X R l b T 4 8 S X R l b T 4 8 S X R l b U x v Y 2 F 0 a W 9 u P j x J d G V t V H l w Z T 5 G b 3 J t d W x h P C 9 J d G V t V H l w Z T 4 8 S X R l b V B h d G g + U 2 V j d G l v b j E v T 3 J k Z X J z L 0 9 y Z G V y c 1 9 T a G V l d D w v S X R l b V B h d G g + P C 9 J d G V t T G 9 j Y X R p b 2 4 + P F N 0 Y W J s Z U V u d H J p Z X M g L z 4 8 L 0 l 0 Z W 0 + P E l 0 Z W 0 + P E l 0 Z W 1 M b 2 N h d G l v b j 4 8 S X R l b V R 5 c G U + R m 9 y b X V s Y T w v S X R l b V R 5 c G U + P E l 0 Z W 1 Q Y X R o P l N l Y 3 R p b 2 4 x L 0 9 y Z G V y c y 9 Q c m 9 t b 3 R l Z C U y M E h l Y W R l c n M 8 L 0 l 0 Z W 1 Q Y X R o P j w v S X R l b U x v Y 2 F 0 a W 9 u P j x T d G F i b G V F b n R y a W V z I C 8 + P C 9 J d G V t P j x J d G V t P j x J d G V t T G 9 j Y X R p b 2 4 + P E l 0 Z W 1 U e X B l P k Z v c m 1 1 b G E 8 L 0 l 0 Z W 1 U e X B l P j x J d G V t U G F 0 a D 5 T Z W N 0 a W 9 u M S 9 P c m R l c n M v Q 2 h h b m d l Z C U y M F R 5 c G U 8 L 0 l 0 Z W 1 Q Y X R o P j w v S X R l b U x v Y 2 F 0 a W 9 u P j x T d G F i b G V F b n R y a W V z I C 8 + P C 9 J d G V t P j x J d G V t P j x J d G V t T G 9 j Y X R p b 2 4 + P E l 0 Z W 1 U e X B l P k Z v c m 1 1 b G E 8 L 0 l 0 Z W 1 U e X B l P j x J d G V t U G F 0 a D 5 T Z W N 0 a W 9 u M S 9 S Z X R 1 c m 5 z 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k F k Z G V k V G 9 E Y X R h T W 9 k Z W w i I F Z h b H V l P S J s M S I g L z 4 8 R W 5 0 c n k g V H l w Z T 0 i R m l s b E N v d W 5 0 I i B W Y W x 1 Z T 0 i b D I 5 N i I g L z 4 8 R W 5 0 c n k g V H l w Z T 0 i R m l s b E V y c m 9 y Q 2 9 k Z S I g V m F s d W U 9 I n N V b m t u b 3 d u I i A v P j x F b n R y e S B U e X B l P S J G a W x s R X J y b 3 J D b 3 V u d C I g V m F s d W U 9 I m w w I i A v P j x F b n R y e S B U e X B l P S J G a W x s T G F z d F V w Z G F 0 Z W Q i I F Z h b H V l P S J k M j A y N S 0 w O C 0 w N F Q x N z o x N T o 1 O C 4 5 M z Q 4 M z g 0 W i I g L z 4 8 R W 5 0 c n k g V H l w Z T 0 i R m l s b E N v b H V t b l R 5 c G V z I i B W Y W x 1 Z T 0 i c 0 J n W T 0 i I C 8 + P E V u d H J 5 I F R 5 c G U 9 I k Z p b G x D b 2 x 1 b W 5 O Y W 1 l c y I g V m F s d W U 9 I n N b J n F 1 b 3 Q 7 U m V 0 d X J u Z W Q m c X V v d D s s J n F 1 b 3 Q 7 T 3 J k Z X I g S U Q m c X V v d D t d I i A v P j x F b n R y e S B U e X B l P S J G a W x s U 3 R h d H V z I i B W Y W x 1 Z T 0 i c 0 N v b X B s Z X R l I i A v P j x F b n R y e S B U e X B l P S J S Z W x h d G l v b n N o a X B J b m Z v Q 2 9 u d G F p b m V y I i B W Y W x 1 Z T 0 i c 3 s m c X V v d D t j b 2 x 1 b W 5 D b 3 V u d C Z x d W 9 0 O z o y L C Z x d W 9 0 O 2 t l e U N v b H V t b k 5 h b W V z J n F 1 b 3 Q 7 O l t d L C Z x d W 9 0 O 3 F 1 Z X J 5 U m V s Y X R p b 2 5 z a G l w c y Z x d W 9 0 O z p b X S w m c X V v d D t j b 2 x 1 b W 5 J Z G V u d G l 0 a W V z J n F 1 b 3 Q 7 O l s m c X V v d D t T Z W N 0 a W 9 u M S 9 S Z X R 1 c m 5 z L 0 N o Y W 5 n Z W Q g V H l w Z T E u e 1 J l d H V y b m V k L D B 9 J n F 1 b 3 Q 7 L C Z x d W 9 0 O 1 N l Y 3 R p b 2 4 x L 1 J l d H V y b n M v Q 2 h h b m d l Z C B U e X B l M S 5 7 T 3 J k Z X I g S U Q s M X 0 m c X V v d D t d L C Z x d W 9 0 O 0 N v b H V t b k N v d W 5 0 J n F 1 b 3 Q 7 O j I s J n F 1 b 3 Q 7 S 2 V 5 Q 2 9 s d W 1 u T m F t Z X M m c X V v d D s 6 W 1 0 s J n F 1 b 3 Q 7 Q 2 9 s d W 1 u S W R l b n R p d G l l c y Z x d W 9 0 O z p b J n F 1 b 3 Q 7 U 2 V j d G l v b j E v U m V 0 d X J u c y 9 D a G F u Z 2 V k I F R 5 c G U x L n t S Z X R 1 c m 5 l Z C w w f S Z x d W 9 0 O y w m c X V v d D t T Z W N 0 a W 9 u M S 9 S Z X R 1 c m 5 z L 0 N o Y W 5 n Z W Q g V H l w Z T E u e 0 9 y Z G V y I E l E L D F 9 J n F 1 b 3 Q 7 X S w m c X V v d D t S Z W x h d G l v b n N o a X B J b m Z v J n F 1 b 3 Q 7 O l t d f S I g L z 4 8 L 1 N 0 Y W J s Z U V u d H J p Z X M + P C 9 J d G V t P j x J d G V t P j x J d G V t T G 9 j Y X R p b 2 4 + P E l 0 Z W 1 U e X B l P k Z v c m 1 1 b G E 8 L 0 l 0 Z W 1 U e X B l P j x J d G V t U G F 0 a D 5 T Z W N 0 a W 9 u M S 9 S Z X R 1 c m 5 z L 1 N v d X J j Z T w v S X R l b V B h d G g + P C 9 J d G V t T G 9 j Y X R p b 2 4 + P F N 0 Y W J s Z U V u d H J p Z X M g L z 4 8 L 0 l 0 Z W 0 + P E l 0 Z W 0 + P E l 0 Z W 1 M b 2 N h d G l v b j 4 8 S X R l b V R 5 c G U + R m 9 y b X V s Y T w v S X R l b V R 5 c G U + P E l 0 Z W 1 Q Y X R o P l N l Y 3 R p b 2 4 x L 1 J l d H V y b n M v U m V 0 d X J u c 1 9 T a G V l d D w v S X R l b V B h d G g + P C 9 J d G V t T G 9 j Y X R p b 2 4 + P F N 0 Y W J s Z U V u d H J p Z X M g L z 4 8 L 0 l 0 Z W 0 + P E l 0 Z W 0 + P E l 0 Z W 1 M b 2 N h d G l v b j 4 8 S X R l b V R 5 c G U + R m 9 y b X V s Y T w v S X R l b V R 5 c G U + P E l 0 Z W 1 Q Y X R o P l N l Y 3 R p b 2 4 x L 1 J l d H V y b n M v Q 2 h h b m d l Z C U y M F R 5 c G U 8 L 0 l 0 Z W 1 Q Y X R o P j w v S X R l b U x v Y 2 F 0 a W 9 u P j x T d G F i b G V F b n R y a W V z I C 8 + P C 9 J d G V t P j x J d G V t P j x J d G V t T G 9 j Y X R p b 2 4 + P E l 0 Z W 1 U e X B l P k Z v c m 1 1 b G E 8 L 0 l 0 Z W 1 U e X B l P j x J d G V t U G F 0 a D 5 T Z W N 0 a W 9 u M S 9 N Y W 5 n Z X J z L 1 B y b 2 1 v d G V k J T I w S G V h Z G V y c z w v S X R l b V B h d G g + P C 9 J d G V t T G 9 j Y X R p b 2 4 + P F N 0 Y W J s Z U V u d H J p Z X M g L z 4 8 L 0 l 0 Z W 0 + P E l 0 Z W 0 + P E l 0 Z W 1 M b 2 N h d G l v b j 4 8 S X R l b V R 5 c G U + R m 9 y b X V s Y T w v S X R l b V R 5 c G U + P E l 0 Z W 1 Q Y X R o P l N l Y 3 R p b 2 4 x L 0 1 h b m d l c n M v Q 2 h h b m d l Z C U y M F R 5 c G U x P C 9 J d G V t U G F 0 a D 4 8 L 0 l 0 Z W 1 M b 2 N h d G l v b j 4 8 U 3 R h Y m x l R W 5 0 c m l l c y A v P j w v S X R l b T 4 8 S X R l b T 4 8 S X R l b U x v Y 2 F 0 a W 9 u P j x J d G V t V H l w Z T 5 G b 3 J t d W x h P C 9 J d G V t V H l w Z T 4 8 S X R l b V B h d G g + U 2 V j d G l v b j E v U m V 0 d X J u c y 9 Q c m 9 t b 3 R l Z C U y M E h l Y W R l c n M 8 L 0 l 0 Z W 1 Q Y X R o P j w v S X R l b U x v Y 2 F 0 a W 9 u P j x T d G F i b G V F b n R y a W V z I C 8 + P C 9 J d G V t P j x J d G V t P j x J d G V t T G 9 j Y X R p b 2 4 + P E l 0 Z W 1 U e X B l P k Z v c m 1 1 b G E 8 L 0 l 0 Z W 1 U e X B l P j x J d G V t U G F 0 a D 5 T Z W N 0 a W 9 u M S 9 S Z X R 1 c m 5 z L 0 N o Y W 5 n Z W Q l M j B U e X B l M T w v S X R l b V B h d G g + P C 9 J d G V t T G 9 j Y X R p b 2 4 + P F N 0 Y W J s Z U V u d H J p Z X M g L z 4 8 L 0 l 0 Z W 0 + P E l 0 Z W 0 + P E l 0 Z W 1 M b 2 N h d G l v b j 4 8 S X R l b V R 5 c G U + R m 9 y b X V s Y T w v S X R l b V R 5 c G U + P E l 0 Z W 1 Q Y X R o P l N l Y 3 R p b 2 4 x L 0 9 y Z G V y c y 9 U c m l t b W V k J T I w V G V 4 d D w v S X R l b V B h d G g + P C 9 J d G V t T G 9 j Y X R p b 2 4 + P F N 0 Y W J s Z U V u d H J p Z X M g L z 4 8 L 0 l 0 Z W 0 + P E l 0 Z W 0 + P E l 0 Z W 1 M b 2 N h d G l v b j 4 8 S X R l b V R 5 c G U + R m 9 y b X V s Y T w v S X R l b V R 5 c G U + P E l 0 Z W 1 Q Y X R o P l N l Y 3 R p b 2 4 x L 0 9 y Z G V y c y 9 D a G F u Z 2 V k J T I w V H l w Z T E 8 L 0 l 0 Z W 1 Q Y X R o P j w v S X R l b U x v Y 2 F 0 a W 9 u P j x T d G F i b G V F b n R y a W V z I C 8 + P C 9 J d G V t P j x J d G V t P j x J d G V t T G 9 j Y X R p b 2 4 + P E l 0 Z W 1 U e X B l P k Z v c m 1 1 b G E 8 L 0 l 0 Z W 1 U e X B l P j x J d G V t U G F 0 a D 5 T Z W N 0 a W 9 u M S 9 P c m R l c n M v V H J p b W 1 l Z C U y M F R l e H Q x P C 9 J d G V t U G F 0 a D 4 8 L 0 l 0 Z W 1 M b 2 N h d G l v b j 4 8 U 3 R h Y m x l R W 5 0 c m l l c y A v P j w v S X R l b T 4 8 S X R l b T 4 8 S X R l b U x v Y 2 F 0 a W 9 u P j x J d G V t V H l w Z T 5 G b 3 J t d W x h P C 9 J d G V t V H l w Z T 4 8 S X R l b V B h d G g + U 2 V j d G l v b j E v T 3 J k Z X J z L 0 N o Y W 5 n Z W Q l M j B U e X B l M j w v S X R l b V B h d G g + P C 9 J d G V t T G 9 j Y X R p b 2 4 + P F N 0 Y W J s Z U V u d H J p Z X M g L z 4 8 L 0 l 0 Z W 0 + P E l 0 Z W 0 + P E l 0 Z W 1 M b 2 N h d G l v b j 4 8 S X R l b V R 5 c G U + R m 9 y b X V s Y T w v S X R l b V R 5 c G U + P E l 0 Z W 1 Q Y X R o P l N l Y 3 R p b 2 4 x L 0 9 y Z G V y c y 9 U c m l t b W V k J T I w V G V 4 d D I 8 L 0 l 0 Z W 1 Q Y X R o P j w v S X R l b U x v Y 2 F 0 a W 9 u P j x T d G F i b G V F b n R y a W V z I C 8 + P C 9 J d G V t P j x J d G V t P j x J d G V t T G 9 j Y X R p b 2 4 + P E l 0 Z W 1 U e X B l P k Z v c m 1 1 b G E 8 L 0 l 0 Z W 1 U e X B l P j x J d G V t U G F 0 a D 5 T Z W N 0 a W 9 u M S 9 N Y W 5 n Z X J z L 1 R y a W 1 t Z W Q l M j B U Z X h 0 P C 9 J d G V t U G F 0 a D 4 8 L 0 l 0 Z W 1 M b 2 N h d G l v b j 4 8 U 3 R h Y m x l R W 5 0 c m l l c y A v P j w v S X R l b T 4 8 S X R l b T 4 8 S X R l b U x v Y 2 F 0 a W 9 u P j x J d G V t V H l w Z T 5 G b 3 J t d W x h P C 9 J d G V t V H l w Z T 4 8 S X R l b V B h d G g + U 2 V j d G l v b j E v T W F u Z 2 V y c y 9 D a G F u Z 2 V k J T I w V H l w Z T I 8 L 0 l 0 Z W 1 Q Y X R o P j w v S X R l b U x v Y 2 F 0 a W 9 u P j x T d G F i b G V F b n R y a W V z I C 8 + P C 9 J d G V t P j x J d G V t P j x J d G V t T G 9 j Y X R p b 2 4 + P E l 0 Z W 1 U e X B l P k Z v c m 1 1 b G E 8 L 0 l 0 Z W 1 U e X B l P j x J d G V t U G F 0 a D 5 T Z W N 0 a W 9 u M S 9 P c m R l c n M v V H J p b W 1 l Z C U y M F R l e H Q z P C 9 J d G V t U G F 0 a D 4 8 L 0 l 0 Z W 1 M b 2 N h d G l v b j 4 8 U 3 R h Y m x l R W 5 0 c m l l c y A v P j w v S X R l b T 4 8 S X R l b T 4 8 S X R l b U x v Y 2 F 0 a W 9 u P j x J d G V t V H l w Z T 5 G b 3 J t d W x h P C 9 J d G V t V H l w Z T 4 8 S X R l b V B h d G g + U 2 V j d G l v b j E v T 3 J k Z X J z L 0 N o Y W 5 n Z W Q l M j B U e X B l M z w v S X R l b V B h d G g + P C 9 J d G V t T G 9 j Y X R p b 2 4 + P F N 0 Y W J s Z U V u d H J p Z X M g L z 4 8 L 0 l 0 Z W 0 + P C 9 J d G V t c z 4 8 L 0 x v Y 2 F s U G F j a 2 F n Z U 1 l d G F k Y X R h R m l s Z T 4 W A A A A U E s F B g A A A A A A A A A A A A A A A A A A A A A A A C Y B A A A B A A A A 0 I y d 3 w E V 0 R G M e g D A T 8 K X 6 w E A A A D L B K 9 0 o K k 8 Q L 5 B s B P j 0 v s R A A A A A A I A A A A A A B B m A A A A A Q A A I A A A A F 9 S t c S 4 N F N K e 2 g q T Y Q E e 5 U Y z w L n 1 1 n H Z 5 r V b a S Y l 1 S W A A A A A A 6 A A A A A A g A A I A A A A F 0 M W D k o k h m C k 1 I Q / s C 1 T X y h c Z F O x 9 g N M 8 d T W o B r e W p T U A A A A O x q U H 9 J w J f 2 I a L H W 1 J P U u p M 7 g I P 1 a T S 9 7 B S L p t n D 5 a n n o 2 F n p N O 2 r j z h q Q O Q x a u r Y N Q r q 7 U B 4 E u I c u Q F / m w T k m B a S t K B h v y p b C b W l R D 9 O e 0 Q A A A A B o p 7 7 A i T n B e U V k e A 6 g 5 I v l Z 3 t Y v B b I i N y H k 3 T A Q E Q J p 7 F e D T l d P K A 4 H G 1 v W w B / f I b G 8 r J W Q d u Q C r G O C L P 6 b 2 t A = < / D a t a M a s h u p > 
</file>

<file path=customXml/item8.xml>��< ? x m l   v e r s i o n = " 1 . 0 "   e n c o d i n g = " U T F - 1 6 " ? > < G e m i n i   x m l n s = " h t t p : / / g e m i n i / p i v o t c u s t o m i z a t i o n / T a b l e O r d e r " > < C u s t o m C o n t e n t > < ! [ C D A T A [ M a n g e r s _ 4 3 3 5 2 d d a - c d d e - 4 e c 4 - 8 d c 1 - 7 9 4 0 c c 1 4 9 2 6 9 , O r d e r s _ 2 d 3 7 6 7 d 2 - 1 d 8 4 - 4 3 d 4 - a b f 4 - c 7 9 9 8 a f 7 8 b 6 7 , R e t u r n s _ 2 e b e 6 d 5 8 - f 5 3 2 - 4 3 1 c - a f 1 b - 9 4 8 1 f 5 e c 7 c 7 d ] ] > < / C u s t o m C o n t e n t > < / G e m i n i > 
</file>

<file path=customXml/item9.xml>��< ? x m l   v e r s i o n = " 1 . 0 "   e n c o d i n g = " U T F - 1 6 " ? > < G e m i n i   x m l n s = " h t t p : / / g e m i n i / p i v o t c u s t o m i z a t i o n / M a n u a l C a l c M o d e " > < C u s t o m C o n t e n t > < ! [ C D A T A [ F a l s e ] ] > < / C u s t o m C o n t e n t > < / G e m i n i > 
</file>

<file path=customXml/itemProps1.xml><?xml version="1.0" encoding="utf-8"?>
<ds:datastoreItem xmlns:ds="http://schemas.openxmlformats.org/officeDocument/2006/customXml" ds:itemID="{1A412629-6EED-4FCC-AF4C-9E4290506A7F}">
  <ds:schemaRefs/>
</ds:datastoreItem>
</file>

<file path=customXml/itemProps10.xml><?xml version="1.0" encoding="utf-8"?>
<ds:datastoreItem xmlns:ds="http://schemas.openxmlformats.org/officeDocument/2006/customXml" ds:itemID="{0A4D01C6-4169-4880-A725-3D004B8A8023}">
  <ds:schemaRefs/>
</ds:datastoreItem>
</file>

<file path=customXml/itemProps11.xml><?xml version="1.0" encoding="utf-8"?>
<ds:datastoreItem xmlns:ds="http://schemas.openxmlformats.org/officeDocument/2006/customXml" ds:itemID="{5CC9F6E2-C737-4F9D-BD65-E718A07FC766}">
  <ds:schemaRefs/>
</ds:datastoreItem>
</file>

<file path=customXml/itemProps12.xml><?xml version="1.0" encoding="utf-8"?>
<ds:datastoreItem xmlns:ds="http://schemas.openxmlformats.org/officeDocument/2006/customXml" ds:itemID="{30F4408E-B3C3-483B-8094-2B26BA2054B4}">
  <ds:schemaRefs/>
</ds:datastoreItem>
</file>

<file path=customXml/itemProps13.xml><?xml version="1.0" encoding="utf-8"?>
<ds:datastoreItem xmlns:ds="http://schemas.openxmlformats.org/officeDocument/2006/customXml" ds:itemID="{77B495CA-9CE7-46B8-A2D3-4C08E4E7E230}">
  <ds:schemaRefs/>
</ds:datastoreItem>
</file>

<file path=customXml/itemProps14.xml><?xml version="1.0" encoding="utf-8"?>
<ds:datastoreItem xmlns:ds="http://schemas.openxmlformats.org/officeDocument/2006/customXml" ds:itemID="{D0FD452C-2A33-40C0-A02E-0BEF0C5D88DF}">
  <ds:schemaRefs/>
</ds:datastoreItem>
</file>

<file path=customXml/itemProps15.xml><?xml version="1.0" encoding="utf-8"?>
<ds:datastoreItem xmlns:ds="http://schemas.openxmlformats.org/officeDocument/2006/customXml" ds:itemID="{7E775298-8F05-40D4-BAE5-9B62FBBE47A5}">
  <ds:schemaRefs/>
</ds:datastoreItem>
</file>

<file path=customXml/itemProps16.xml><?xml version="1.0" encoding="utf-8"?>
<ds:datastoreItem xmlns:ds="http://schemas.openxmlformats.org/officeDocument/2006/customXml" ds:itemID="{F5C7D404-EB54-4B39-B8F1-F4A1253E1227}">
  <ds:schemaRefs/>
</ds:datastoreItem>
</file>

<file path=customXml/itemProps17.xml><?xml version="1.0" encoding="utf-8"?>
<ds:datastoreItem xmlns:ds="http://schemas.openxmlformats.org/officeDocument/2006/customXml" ds:itemID="{B5039CF9-C299-48DB-84C6-2EA90EA98EB3}">
  <ds:schemaRefs/>
</ds:datastoreItem>
</file>

<file path=customXml/itemProps18.xml><?xml version="1.0" encoding="utf-8"?>
<ds:datastoreItem xmlns:ds="http://schemas.openxmlformats.org/officeDocument/2006/customXml" ds:itemID="{DADA1379-E69F-42C9-B888-DFA762D2B03C}">
  <ds:schemaRefs/>
</ds:datastoreItem>
</file>

<file path=customXml/itemProps19.xml><?xml version="1.0" encoding="utf-8"?>
<ds:datastoreItem xmlns:ds="http://schemas.openxmlformats.org/officeDocument/2006/customXml" ds:itemID="{584A88F3-0A98-468D-928B-3C3876AF32DA}">
  <ds:schemaRefs/>
</ds:datastoreItem>
</file>

<file path=customXml/itemProps2.xml><?xml version="1.0" encoding="utf-8"?>
<ds:datastoreItem xmlns:ds="http://schemas.openxmlformats.org/officeDocument/2006/customXml" ds:itemID="{27B93170-92FA-4B0B-A561-668859F9438A}">
  <ds:schemaRefs/>
</ds:datastoreItem>
</file>

<file path=customXml/itemProps20.xml><?xml version="1.0" encoding="utf-8"?>
<ds:datastoreItem xmlns:ds="http://schemas.openxmlformats.org/officeDocument/2006/customXml" ds:itemID="{035671ED-FE6D-4708-A40C-CD24961D34C4}">
  <ds:schemaRefs/>
</ds:datastoreItem>
</file>

<file path=customXml/itemProps21.xml><?xml version="1.0" encoding="utf-8"?>
<ds:datastoreItem xmlns:ds="http://schemas.openxmlformats.org/officeDocument/2006/customXml" ds:itemID="{6B749901-0D41-40F1-A753-C1F68B84AE6F}">
  <ds:schemaRefs/>
</ds:datastoreItem>
</file>

<file path=customXml/itemProps22.xml><?xml version="1.0" encoding="utf-8"?>
<ds:datastoreItem xmlns:ds="http://schemas.openxmlformats.org/officeDocument/2006/customXml" ds:itemID="{7050307D-427D-4F42-9428-97AECBBB1113}">
  <ds:schemaRefs/>
</ds:datastoreItem>
</file>

<file path=customXml/itemProps23.xml><?xml version="1.0" encoding="utf-8"?>
<ds:datastoreItem xmlns:ds="http://schemas.openxmlformats.org/officeDocument/2006/customXml" ds:itemID="{D43EF077-6465-45AF-AE62-1A672DB51B68}">
  <ds:schemaRefs/>
</ds:datastoreItem>
</file>

<file path=customXml/itemProps24.xml><?xml version="1.0" encoding="utf-8"?>
<ds:datastoreItem xmlns:ds="http://schemas.openxmlformats.org/officeDocument/2006/customXml" ds:itemID="{57715D21-4FF5-4C1E-BF63-AFB76A391B71}">
  <ds:schemaRefs/>
</ds:datastoreItem>
</file>

<file path=customXml/itemProps25.xml><?xml version="1.0" encoding="utf-8"?>
<ds:datastoreItem xmlns:ds="http://schemas.openxmlformats.org/officeDocument/2006/customXml" ds:itemID="{4E812C88-D7A8-42F9-9CA4-247C9F4A06BB}">
  <ds:schemaRefs/>
</ds:datastoreItem>
</file>

<file path=customXml/itemProps3.xml><?xml version="1.0" encoding="utf-8"?>
<ds:datastoreItem xmlns:ds="http://schemas.openxmlformats.org/officeDocument/2006/customXml" ds:itemID="{7547E42D-D476-4D49-8422-DEF6C62246DF}">
  <ds:schemaRefs/>
</ds:datastoreItem>
</file>

<file path=customXml/itemProps4.xml><?xml version="1.0" encoding="utf-8"?>
<ds:datastoreItem xmlns:ds="http://schemas.openxmlformats.org/officeDocument/2006/customXml" ds:itemID="{13E56E56-3238-46E0-92AB-35BC0CB06C8C}">
  <ds:schemaRefs/>
</ds:datastoreItem>
</file>

<file path=customXml/itemProps5.xml><?xml version="1.0" encoding="utf-8"?>
<ds:datastoreItem xmlns:ds="http://schemas.openxmlformats.org/officeDocument/2006/customXml" ds:itemID="{967B9D23-1895-4144-A0E9-CC2B6294B271}">
  <ds:schemaRefs/>
</ds:datastoreItem>
</file>

<file path=customXml/itemProps6.xml><?xml version="1.0" encoding="utf-8"?>
<ds:datastoreItem xmlns:ds="http://schemas.openxmlformats.org/officeDocument/2006/customXml" ds:itemID="{F1D559F8-96C9-46BF-A6B5-03BDE534725D}">
  <ds:schemaRefs/>
</ds:datastoreItem>
</file>

<file path=customXml/itemProps7.xml><?xml version="1.0" encoding="utf-8"?>
<ds:datastoreItem xmlns:ds="http://schemas.openxmlformats.org/officeDocument/2006/customXml" ds:itemID="{23F9E138-182F-41EF-BD9C-04D80B29D471}">
  <ds:schemaRefs>
    <ds:schemaRef ds:uri="http://schemas.microsoft.com/DataMashup"/>
  </ds:schemaRefs>
</ds:datastoreItem>
</file>

<file path=customXml/itemProps8.xml><?xml version="1.0" encoding="utf-8"?>
<ds:datastoreItem xmlns:ds="http://schemas.openxmlformats.org/officeDocument/2006/customXml" ds:itemID="{4BF89472-49F6-4652-AAFD-086494B51FBB}">
  <ds:schemaRefs/>
</ds:datastoreItem>
</file>

<file path=customXml/itemProps9.xml><?xml version="1.0" encoding="utf-8"?>
<ds:datastoreItem xmlns:ds="http://schemas.openxmlformats.org/officeDocument/2006/customXml" ds:itemID="{B7DB64E7-C9FF-4560-90F8-B6C2FC7FC08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Region Sales &amp; Quantity</vt:lpstr>
      <vt:lpstr>Top 5 Products by Quantity</vt:lpstr>
      <vt:lpstr>Distinct-Customer-Count</vt:lpstr>
      <vt:lpstr>Returned Orders by Manager</vt:lpstr>
      <vt:lpstr>Top 5 Products by Sales</vt:lpstr>
      <vt:lpstr>Sales by State</vt:lpstr>
      <vt:lpstr>Layer DashBoard</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mohamed</dc:creator>
  <cp:lastModifiedBy>mohamed elsayed</cp:lastModifiedBy>
  <dcterms:created xsi:type="dcterms:W3CDTF">2015-06-05T18:17:20Z</dcterms:created>
  <dcterms:modified xsi:type="dcterms:W3CDTF">2025-08-05T14:41:10Z</dcterms:modified>
</cp:coreProperties>
</file>