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_henaolab/Documents/R/Data/Smegmatis/Data/"/>
    </mc:Choice>
  </mc:AlternateContent>
  <xr:revisionPtr revIDLastSave="0" documentId="13_ncr:1_{F1045C1B-3ACC-CE47-92A2-732DA81024BB}" xr6:coauthVersionLast="43" xr6:coauthVersionMax="43" xr10:uidLastSave="{00000000-0000-0000-0000-000000000000}"/>
  <bookViews>
    <workbookView xWindow="4780" yWindow="6760" windowWidth="27640" windowHeight="16940" xr2:uid="{AF145677-1A8E-1C4F-B14A-0CA4E344F630}"/>
  </bookViews>
  <sheets>
    <sheet name="pop3" sheetId="2" r:id="rId1"/>
    <sheet name="My analysis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6" i="3" l="1"/>
  <c r="I26" i="3" s="1"/>
  <c r="J26" i="3" s="1"/>
  <c r="I25" i="3"/>
  <c r="J25" i="3" s="1"/>
  <c r="E25" i="3"/>
  <c r="H25" i="3" s="1"/>
  <c r="E24" i="3"/>
  <c r="I24" i="3" s="1"/>
  <c r="J24" i="3" s="1"/>
  <c r="I23" i="3"/>
  <c r="J23" i="3" s="1"/>
  <c r="E23" i="3"/>
  <c r="H23" i="3" s="1"/>
  <c r="E22" i="3"/>
  <c r="I22" i="3" s="1"/>
  <c r="J22" i="3" s="1"/>
  <c r="I21" i="3"/>
  <c r="J21" i="3" s="1"/>
  <c r="E21" i="3"/>
  <c r="H21" i="3" s="1"/>
  <c r="E20" i="3"/>
  <c r="I20" i="3" s="1"/>
  <c r="J20" i="3" s="1"/>
  <c r="I19" i="3"/>
  <c r="J19" i="3" s="1"/>
  <c r="E19" i="3"/>
  <c r="H19" i="3" s="1"/>
  <c r="E18" i="3"/>
  <c r="I18" i="3" s="1"/>
  <c r="J18" i="3" s="1"/>
  <c r="I17" i="3"/>
  <c r="J17" i="3" s="1"/>
  <c r="E17" i="3"/>
  <c r="H17" i="3" s="1"/>
  <c r="E16" i="3"/>
  <c r="I16" i="3" s="1"/>
  <c r="J16" i="3" s="1"/>
  <c r="I15" i="3"/>
  <c r="J15" i="3" s="1"/>
  <c r="E15" i="3"/>
  <c r="H15" i="3" s="1"/>
  <c r="E14" i="3"/>
  <c r="I14" i="3" s="1"/>
  <c r="J14" i="3" s="1"/>
  <c r="I13" i="3"/>
  <c r="J13" i="3" s="1"/>
  <c r="E13" i="3"/>
  <c r="H13" i="3" s="1"/>
  <c r="E12" i="3"/>
  <c r="I12" i="3" s="1"/>
  <c r="J12" i="3" s="1"/>
  <c r="I11" i="3"/>
  <c r="J11" i="3" s="1"/>
  <c r="E11" i="3"/>
  <c r="H11" i="3" s="1"/>
  <c r="E10" i="3"/>
  <c r="I10" i="3" s="1"/>
  <c r="J10" i="3" s="1"/>
  <c r="I9" i="3"/>
  <c r="J9" i="3" s="1"/>
  <c r="E9" i="3"/>
  <c r="H9" i="3" s="1"/>
  <c r="E8" i="3"/>
  <c r="I8" i="3" s="1"/>
  <c r="J8" i="3" s="1"/>
  <c r="I7" i="3"/>
  <c r="J7" i="3" s="1"/>
  <c r="E7" i="3"/>
  <c r="H7" i="3" s="1"/>
  <c r="E6" i="3"/>
  <c r="I6" i="3" s="1"/>
  <c r="J6" i="3" s="1"/>
  <c r="I5" i="3"/>
  <c r="J5" i="3" s="1"/>
  <c r="E5" i="3"/>
  <c r="E4" i="3"/>
  <c r="I4" i="3" s="1"/>
  <c r="J4" i="3" s="1"/>
  <c r="I3" i="3"/>
  <c r="J3" i="3" s="1"/>
  <c r="H3" i="3"/>
  <c r="E3" i="3"/>
  <c r="E2" i="3"/>
  <c r="I2" i="3" s="1"/>
  <c r="J2" i="3" s="1"/>
  <c r="D20" i="2"/>
  <c r="D21" i="2"/>
  <c r="D22" i="2"/>
  <c r="D23" i="2"/>
  <c r="D24" i="2"/>
  <c r="D25" i="2"/>
  <c r="D26" i="2"/>
  <c r="D19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2" i="2"/>
  <c r="J28" i="3" l="1"/>
  <c r="H6" i="3"/>
  <c r="H8" i="3"/>
  <c r="H10" i="3"/>
  <c r="H12" i="3"/>
  <c r="H14" i="3"/>
  <c r="H16" i="3"/>
  <c r="H18" i="3"/>
  <c r="H20" i="3"/>
  <c r="H22" i="3"/>
  <c r="H24" i="3"/>
  <c r="H26" i="3"/>
  <c r="H2" i="3"/>
  <c r="H4" i="3"/>
  <c r="H28" i="3" l="1"/>
</calcChain>
</file>

<file path=xl/sharedStrings.xml><?xml version="1.0" encoding="utf-8"?>
<sst xmlns="http://schemas.openxmlformats.org/spreadsheetml/2006/main" count="63" uniqueCount="35">
  <si>
    <t>Sample:</t>
  </si>
  <si>
    <t>D30_Lung_Group 1 A_20190218_153157_Unmixed.fcs</t>
  </si>
  <si>
    <t>D30_Lung_Group 1 B_20190218_153216_Unmixed.fcs</t>
  </si>
  <si>
    <t>D30_Lung_Group 1 C_20190218_153233_Unmixed.fcs</t>
  </si>
  <si>
    <t>D30_Lung_Group 1 D_20190218_153300_Unmixed.fcs</t>
  </si>
  <si>
    <t>D30_Lung_Group 2 A_20190218_153318_Unmixed.fcs</t>
  </si>
  <si>
    <t>D30_Lung_Group 2 B_20190218_153336_Unmixed.fcs</t>
  </si>
  <si>
    <t>D30_Lung_Group 2 C_20190218_153354_Unmixed.fcs</t>
  </si>
  <si>
    <t>D30_Lung_Group 2 D_20190218_153411_Unmixed.fcs</t>
  </si>
  <si>
    <t>D60 Lung_Group 1 A_20190314_163954_Unmixed.fcs</t>
  </si>
  <si>
    <t>D60 Lung_Group 1 B_20190314_164008_Unmixed.fcs</t>
  </si>
  <si>
    <t>D60 Lung_Group 1 C_20190314_165522_Unmixed.fcs</t>
  </si>
  <si>
    <t>D60 Lung_Group 1 D_20190314_165533_Unmixed.fcs</t>
  </si>
  <si>
    <t>D60 Lung_Group 1 E_20190314_165559_Unmixed.fcs</t>
  </si>
  <si>
    <t>D60 Lung_Group 2 A_20190314_165606_Unmixed.fcs</t>
  </si>
  <si>
    <t>D60 Lung_Group 2 B_20190314_165614_Unmixed.fcs</t>
  </si>
  <si>
    <t>D60 Lung_Group 2 C_20190314_165622_Unmixed.fcs</t>
  </si>
  <si>
    <t>D60 Lung_Group 2 D_20190314_165629_Unmixed.fcs</t>
  </si>
  <si>
    <t>D90_Lung_Group 1 A_Unmixed.fcs</t>
  </si>
  <si>
    <t>D90_Lung_Group 1 B_Unmixed.fcs</t>
  </si>
  <si>
    <t>D90_Lung_Group 1 C_Unmixed.fcs</t>
  </si>
  <si>
    <t>D90_Lung_Group 1 D_Unmixed.fcs</t>
  </si>
  <si>
    <t>D90_Lung_Group 2 A_Unmixed.fcs</t>
  </si>
  <si>
    <t>D90_Lung_Group 2 B_Unmixed.fcs</t>
  </si>
  <si>
    <t>D90_Lung_Group 2 C_Unmixed.fcs</t>
  </si>
  <si>
    <t>D90_Lung_Group 2 D_Unmixed.fcs</t>
  </si>
  <si>
    <t>Singlets/Leukocytes/Live | Count</t>
  </si>
  <si>
    <t>Singlets/Leukocytes/Live/CD3+/CD44+/Sca1+/IFN+/CD8-/CD27-/CD28-/CD62L-/CD69-/CD103-/CD122-/CD153-/CTLA4-/IL10-/IL17-/KLRG1-/PD1-/TNF- | Count</t>
  </si>
  <si>
    <t>percent_pipeline</t>
  </si>
  <si>
    <t>Percent _manual</t>
  </si>
  <si>
    <t>difference</t>
  </si>
  <si>
    <t>error</t>
  </si>
  <si>
    <t>Average</t>
  </si>
  <si>
    <t>absolute value of difference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</si>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</sst>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8D701-E80C-8D48-8CD4-FD127F10CD63}">
  <dimension ref="A1:I26"/>
  <sheetViews>
    <sheetView tabSelected="1" workbookViewId="0">
      <selection activeCell="C1" sqref="C1"/>
    </sheetView>
  </sheetViews>
  <sheetFormatPr baseColWidth="10" defaultRowHeight="16" x14ac:dyDescent="0.2"/>
  <sheetData>
    <row r="1" spans="1:9" x14ac:dyDescent="0.2">
      <c r="A1" t="s">
        <v>0</v>
      </c>
      <c r="B1" t="s">
        <v>26</v>
      </c>
      <c r="C1" t="s">
        <v>27</v>
      </c>
      <c r="D1" t="s">
        <v>34</v>
      </c>
      <c r="H1" s="1"/>
    </row>
    <row r="2" spans="1:9" x14ac:dyDescent="0.2">
      <c r="A2" t="s">
        <v>1</v>
      </c>
      <c r="B2">
        <v>95980</v>
      </c>
      <c r="C2">
        <v>1990</v>
      </c>
      <c r="D2">
        <f>100*(C2/B2)</f>
        <v>2.0733486142946447</v>
      </c>
      <c r="H2" s="2"/>
      <c r="I2" s="2"/>
    </row>
    <row r="3" spans="1:9" x14ac:dyDescent="0.2">
      <c r="A3" t="s">
        <v>2</v>
      </c>
      <c r="B3">
        <v>94354</v>
      </c>
      <c r="C3">
        <v>1540</v>
      </c>
      <c r="D3">
        <f>100*(C3/B3)</f>
        <v>1.6321512601479535</v>
      </c>
      <c r="H3" s="2"/>
      <c r="I3" s="2"/>
    </row>
    <row r="4" spans="1:9" x14ac:dyDescent="0.2">
      <c r="A4" t="s">
        <v>3</v>
      </c>
      <c r="B4">
        <v>69075</v>
      </c>
      <c r="C4">
        <v>665</v>
      </c>
      <c r="D4">
        <f>100*(C4/B4)</f>
        <v>0.96272167933405717</v>
      </c>
      <c r="H4" s="2"/>
      <c r="I4" s="2"/>
    </row>
    <row r="5" spans="1:9" x14ac:dyDescent="0.2">
      <c r="A5" t="s">
        <v>4</v>
      </c>
      <c r="B5">
        <v>72373</v>
      </c>
      <c r="C5">
        <v>0</v>
      </c>
      <c r="D5">
        <f>100*(C5/B5)</f>
        <v>0</v>
      </c>
      <c r="H5" s="2"/>
      <c r="I5" s="2"/>
    </row>
    <row r="6" spans="1:9" x14ac:dyDescent="0.2">
      <c r="A6" t="s">
        <v>5</v>
      </c>
      <c r="B6">
        <v>68258</v>
      </c>
      <c r="C6">
        <v>1602</v>
      </c>
      <c r="D6">
        <f>100*(C6/B6)</f>
        <v>2.346977643646166</v>
      </c>
      <c r="H6" s="2"/>
      <c r="I6" s="2"/>
    </row>
    <row r="7" spans="1:9" x14ac:dyDescent="0.2">
      <c r="A7" t="s">
        <v>6</v>
      </c>
      <c r="B7">
        <v>76669</v>
      </c>
      <c r="C7">
        <v>2592</v>
      </c>
      <c r="D7">
        <f>100*(C7/B7)</f>
        <v>3.3807666723186682</v>
      </c>
      <c r="H7" s="2"/>
      <c r="I7" s="2"/>
    </row>
    <row r="8" spans="1:9" x14ac:dyDescent="0.2">
      <c r="A8" t="s">
        <v>7</v>
      </c>
      <c r="B8">
        <v>74856</v>
      </c>
      <c r="C8">
        <v>1093</v>
      </c>
      <c r="D8">
        <f>100*(C8/B8)</f>
        <v>1.4601367959816181</v>
      </c>
      <c r="H8" s="2"/>
      <c r="I8" s="2"/>
    </row>
    <row r="9" spans="1:9" x14ac:dyDescent="0.2">
      <c r="A9" t="s">
        <v>8</v>
      </c>
      <c r="B9">
        <v>60676</v>
      </c>
      <c r="C9">
        <v>2107</v>
      </c>
      <c r="D9">
        <f>100*(C9/B9)</f>
        <v>3.4725426857406552</v>
      </c>
      <c r="H9" s="2"/>
      <c r="I9" s="2"/>
    </row>
    <row r="10" spans="1:9" x14ac:dyDescent="0.2">
      <c r="A10" t="s">
        <v>9</v>
      </c>
      <c r="B10">
        <v>23171</v>
      </c>
      <c r="C10">
        <v>172</v>
      </c>
      <c r="D10">
        <f>100*(C10/B10)</f>
        <v>0.74230719433774972</v>
      </c>
      <c r="H10" s="2"/>
      <c r="I10" s="2"/>
    </row>
    <row r="11" spans="1:9" x14ac:dyDescent="0.2">
      <c r="A11" t="s">
        <v>10</v>
      </c>
      <c r="B11">
        <v>43752</v>
      </c>
      <c r="C11">
        <v>267</v>
      </c>
      <c r="D11">
        <f>100*(C11/B11)</f>
        <v>0.61025781678551838</v>
      </c>
      <c r="H11" s="2"/>
      <c r="I11" s="2"/>
    </row>
    <row r="12" spans="1:9" x14ac:dyDescent="0.2">
      <c r="A12" t="s">
        <v>11</v>
      </c>
      <c r="B12">
        <v>39949</v>
      </c>
      <c r="C12">
        <v>284</v>
      </c>
      <c r="D12">
        <f>100*(C12/B12)</f>
        <v>0.71090640566722574</v>
      </c>
      <c r="H12" s="2"/>
      <c r="I12" s="2"/>
    </row>
    <row r="13" spans="1:9" x14ac:dyDescent="0.2">
      <c r="A13" t="s">
        <v>12</v>
      </c>
      <c r="B13">
        <v>36202</v>
      </c>
      <c r="C13">
        <v>393</v>
      </c>
      <c r="D13">
        <f>100*(C13/B13)</f>
        <v>1.0855753825755483</v>
      </c>
      <c r="H13" s="2"/>
      <c r="I13" s="2"/>
    </row>
    <row r="14" spans="1:9" x14ac:dyDescent="0.2">
      <c r="A14" t="s">
        <v>13</v>
      </c>
      <c r="B14">
        <v>31225</v>
      </c>
      <c r="C14">
        <v>222</v>
      </c>
      <c r="D14">
        <f>100*(C14/B14)</f>
        <v>0.71096877502001599</v>
      </c>
      <c r="H14" s="2"/>
      <c r="I14" s="2"/>
    </row>
    <row r="15" spans="1:9" x14ac:dyDescent="0.2">
      <c r="A15" t="s">
        <v>14</v>
      </c>
      <c r="B15">
        <v>35838</v>
      </c>
      <c r="C15">
        <v>332</v>
      </c>
      <c r="D15">
        <f>100*(C15/B15)</f>
        <v>0.92639098163960032</v>
      </c>
      <c r="H15" s="2"/>
      <c r="I15" s="2"/>
    </row>
    <row r="16" spans="1:9" x14ac:dyDescent="0.2">
      <c r="A16" t="s">
        <v>15</v>
      </c>
      <c r="B16">
        <v>32695</v>
      </c>
      <c r="C16">
        <v>233</v>
      </c>
      <c r="D16">
        <f>100*(C16/B16)</f>
        <v>0.71264719376051378</v>
      </c>
      <c r="H16" s="2"/>
      <c r="I16" s="2"/>
    </row>
    <row r="17" spans="1:9" x14ac:dyDescent="0.2">
      <c r="A17" t="s">
        <v>16</v>
      </c>
      <c r="B17">
        <v>35909</v>
      </c>
      <c r="C17">
        <v>329</v>
      </c>
      <c r="D17">
        <f>100*(C17/B17)</f>
        <v>0.91620485115152195</v>
      </c>
      <c r="H17" s="2"/>
      <c r="I17" s="2"/>
    </row>
    <row r="18" spans="1:9" x14ac:dyDescent="0.2">
      <c r="A18" t="s">
        <v>17</v>
      </c>
      <c r="B18">
        <v>39509</v>
      </c>
      <c r="C18">
        <v>392</v>
      </c>
      <c r="D18">
        <f>100*(C18/B18)</f>
        <v>0.9921789971905135</v>
      </c>
      <c r="H18" s="2"/>
      <c r="I18" s="2"/>
    </row>
    <row r="19" spans="1:9" x14ac:dyDescent="0.2">
      <c r="A19" t="s">
        <v>18</v>
      </c>
      <c r="B19">
        <v>55462</v>
      </c>
      <c r="C19">
        <v>581</v>
      </c>
      <c r="D19">
        <f>100*(C19/B19)</f>
        <v>1.0475640979409326</v>
      </c>
      <c r="H19" s="2"/>
      <c r="I19" s="2"/>
    </row>
    <row r="20" spans="1:9" x14ac:dyDescent="0.2">
      <c r="A20" t="s">
        <v>19</v>
      </c>
      <c r="B20">
        <v>60898</v>
      </c>
      <c r="C20">
        <v>254</v>
      </c>
      <c r="D20">
        <f>100*(C20/B20)</f>
        <v>0.4170908732634897</v>
      </c>
      <c r="H20" s="2"/>
      <c r="I20" s="2"/>
    </row>
    <row r="21" spans="1:9" x14ac:dyDescent="0.2">
      <c r="A21" t="s">
        <v>20</v>
      </c>
      <c r="B21">
        <v>61226</v>
      </c>
      <c r="C21">
        <v>487</v>
      </c>
      <c r="D21">
        <f>100*(C21/B21)</f>
        <v>0.79541371312840947</v>
      </c>
      <c r="H21" s="2"/>
      <c r="I21" s="2"/>
    </row>
    <row r="22" spans="1:9" x14ac:dyDescent="0.2">
      <c r="A22" t="s">
        <v>21</v>
      </c>
      <c r="B22">
        <v>62532</v>
      </c>
      <c r="C22">
        <v>633</v>
      </c>
      <c r="D22">
        <f>100*(C22/B22)</f>
        <v>1.012281711763577</v>
      </c>
      <c r="H22" s="2"/>
      <c r="I22" s="2"/>
    </row>
    <row r="23" spans="1:9" x14ac:dyDescent="0.2">
      <c r="A23" t="s">
        <v>22</v>
      </c>
      <c r="B23">
        <v>56967</v>
      </c>
      <c r="C23">
        <v>972</v>
      </c>
      <c r="D23">
        <f>100*(C23/B23)</f>
        <v>1.7062509874137659</v>
      </c>
      <c r="H23" s="2"/>
      <c r="I23" s="2"/>
    </row>
    <row r="24" spans="1:9" x14ac:dyDescent="0.2">
      <c r="A24" t="s">
        <v>23</v>
      </c>
      <c r="B24">
        <v>63401</v>
      </c>
      <c r="C24">
        <v>659</v>
      </c>
      <c r="D24">
        <f>100*(C24/B24)</f>
        <v>1.0394157820854562</v>
      </c>
      <c r="H24" s="2"/>
      <c r="I24" s="2"/>
    </row>
    <row r="25" spans="1:9" x14ac:dyDescent="0.2">
      <c r="A25" t="s">
        <v>24</v>
      </c>
      <c r="B25">
        <v>59607</v>
      </c>
      <c r="C25">
        <v>505</v>
      </c>
      <c r="D25">
        <f>100*(C25/B25)</f>
        <v>0.84721593101481363</v>
      </c>
      <c r="H25" s="2"/>
      <c r="I25" s="2"/>
    </row>
    <row r="26" spans="1:9" x14ac:dyDescent="0.2">
      <c r="A26" t="s">
        <v>25</v>
      </c>
      <c r="B26">
        <v>62474</v>
      </c>
      <c r="C26">
        <v>427</v>
      </c>
      <c r="D26">
        <f>100*(C26/B26)</f>
        <v>0.68348432948106419</v>
      </c>
      <c r="H26" s="2"/>
      <c r="I2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96933-5A0C-1B43-A28B-42036341736C}">
  <dimension ref="A1:J28"/>
  <sheetViews>
    <sheetView workbookViewId="0">
      <selection activeCell="C32" sqref="C32"/>
    </sheetView>
  </sheetViews>
  <sheetFormatPr baseColWidth="10" defaultRowHeight="16" x14ac:dyDescent="0.2"/>
  <sheetData>
    <row r="1" spans="1:10" x14ac:dyDescent="0.2">
      <c r="A1" t="s">
        <v>0</v>
      </c>
      <c r="B1" t="s">
        <v>26</v>
      </c>
      <c r="C1" t="s">
        <v>27</v>
      </c>
      <c r="E1" t="s">
        <v>29</v>
      </c>
      <c r="F1" t="s">
        <v>28</v>
      </c>
      <c r="H1" s="1" t="s">
        <v>31</v>
      </c>
      <c r="I1" t="s">
        <v>30</v>
      </c>
      <c r="J1" t="s">
        <v>33</v>
      </c>
    </row>
    <row r="2" spans="1:10" x14ac:dyDescent="0.2">
      <c r="A2" t="s">
        <v>1</v>
      </c>
      <c r="B2">
        <v>95980</v>
      </c>
      <c r="C2">
        <v>1990</v>
      </c>
      <c r="E2">
        <f>100*(C2/B2)</f>
        <v>2.0733486142946447</v>
      </c>
      <c r="F2">
        <v>2.67</v>
      </c>
      <c r="H2" s="2">
        <f>100*ABS(F2-E2)/E2</f>
        <v>28.77718592964824</v>
      </c>
      <c r="I2" s="2">
        <f>E2-F2</f>
        <v>-0.59665138570535525</v>
      </c>
      <c r="J2">
        <f>ABS(I2)</f>
        <v>0.59665138570535525</v>
      </c>
    </row>
    <row r="3" spans="1:10" x14ac:dyDescent="0.2">
      <c r="A3" t="s">
        <v>2</v>
      </c>
      <c r="B3">
        <v>94354</v>
      </c>
      <c r="C3">
        <v>1540</v>
      </c>
      <c r="E3">
        <f t="shared" ref="E3:E18" si="0">100*(C3/B3)</f>
        <v>1.6321512601479535</v>
      </c>
      <c r="F3">
        <v>1.9</v>
      </c>
      <c r="H3" s="2">
        <f t="shared" ref="H3:H26" si="1">100*ABS(F3-E3)/E3</f>
        <v>16.410779220779208</v>
      </c>
      <c r="I3" s="2">
        <f t="shared" ref="I3:I26" si="2">E3-F3</f>
        <v>-0.26784873985204638</v>
      </c>
      <c r="J3">
        <f t="shared" ref="J3:J26" si="3">ABS(I3)</f>
        <v>0.26784873985204638</v>
      </c>
    </row>
    <row r="4" spans="1:10" x14ac:dyDescent="0.2">
      <c r="A4" t="s">
        <v>3</v>
      </c>
      <c r="B4">
        <v>69075</v>
      </c>
      <c r="C4">
        <v>665</v>
      </c>
      <c r="E4">
        <f t="shared" si="0"/>
        <v>0.96272167933405717</v>
      </c>
      <c r="F4">
        <v>1.17</v>
      </c>
      <c r="H4" s="2">
        <f t="shared" si="1"/>
        <v>21.530451127819543</v>
      </c>
      <c r="I4" s="2">
        <f t="shared" si="2"/>
        <v>-0.20727832066594276</v>
      </c>
      <c r="J4">
        <f t="shared" si="3"/>
        <v>0.20727832066594276</v>
      </c>
    </row>
    <row r="5" spans="1:10" x14ac:dyDescent="0.2">
      <c r="A5" t="s">
        <v>4</v>
      </c>
      <c r="B5">
        <v>72373</v>
      </c>
      <c r="C5">
        <v>0</v>
      </c>
      <c r="E5">
        <f t="shared" si="0"/>
        <v>0</v>
      </c>
      <c r="F5">
        <v>0</v>
      </c>
      <c r="H5" s="2"/>
      <c r="I5" s="2">
        <f t="shared" si="2"/>
        <v>0</v>
      </c>
      <c r="J5">
        <f t="shared" si="3"/>
        <v>0</v>
      </c>
    </row>
    <row r="6" spans="1:10" x14ac:dyDescent="0.2">
      <c r="A6" t="s">
        <v>5</v>
      </c>
      <c r="B6">
        <v>68258</v>
      </c>
      <c r="C6">
        <v>1602</v>
      </c>
      <c r="E6">
        <f t="shared" si="0"/>
        <v>2.346977643646166</v>
      </c>
      <c r="F6">
        <v>2.44</v>
      </c>
      <c r="H6" s="2">
        <f t="shared" si="1"/>
        <v>3.9634956304619204</v>
      </c>
      <c r="I6" s="2">
        <f t="shared" si="2"/>
        <v>-9.3022356353833935E-2</v>
      </c>
      <c r="J6">
        <f t="shared" si="3"/>
        <v>9.3022356353833935E-2</v>
      </c>
    </row>
    <row r="7" spans="1:10" x14ac:dyDescent="0.2">
      <c r="A7" t="s">
        <v>6</v>
      </c>
      <c r="B7">
        <v>76669</v>
      </c>
      <c r="C7">
        <v>2592</v>
      </c>
      <c r="E7">
        <f t="shared" si="0"/>
        <v>3.3807666723186682</v>
      </c>
      <c r="F7">
        <v>3.93</v>
      </c>
      <c r="H7" s="2">
        <f t="shared" si="1"/>
        <v>16.245821759259275</v>
      </c>
      <c r="I7" s="2">
        <f t="shared" si="2"/>
        <v>-0.54923332768133193</v>
      </c>
      <c r="J7">
        <f t="shared" si="3"/>
        <v>0.54923332768133193</v>
      </c>
    </row>
    <row r="8" spans="1:10" x14ac:dyDescent="0.2">
      <c r="A8" t="s">
        <v>7</v>
      </c>
      <c r="B8">
        <v>74856</v>
      </c>
      <c r="C8">
        <v>1093</v>
      </c>
      <c r="E8">
        <f t="shared" si="0"/>
        <v>1.4601367959816181</v>
      </c>
      <c r="F8">
        <v>2.38</v>
      </c>
      <c r="H8" s="2">
        <f t="shared" si="1"/>
        <v>62.998426349496789</v>
      </c>
      <c r="I8" s="2">
        <f t="shared" si="2"/>
        <v>-0.91986320401838184</v>
      </c>
      <c r="J8">
        <f t="shared" si="3"/>
        <v>0.91986320401838184</v>
      </c>
    </row>
    <row r="9" spans="1:10" x14ac:dyDescent="0.2">
      <c r="A9" t="s">
        <v>8</v>
      </c>
      <c r="B9">
        <v>60676</v>
      </c>
      <c r="C9">
        <v>2107</v>
      </c>
      <c r="E9">
        <f t="shared" si="0"/>
        <v>3.4725426857406552</v>
      </c>
      <c r="F9">
        <v>4.3600000000000003</v>
      </c>
      <c r="H9" s="2">
        <f t="shared" si="1"/>
        <v>25.556411960132902</v>
      </c>
      <c r="I9" s="2">
        <f t="shared" si="2"/>
        <v>-0.88745731425934515</v>
      </c>
      <c r="J9">
        <f t="shared" si="3"/>
        <v>0.88745731425934515</v>
      </c>
    </row>
    <row r="10" spans="1:10" x14ac:dyDescent="0.2">
      <c r="A10" t="s">
        <v>9</v>
      </c>
      <c r="B10">
        <v>23171</v>
      </c>
      <c r="C10">
        <v>172</v>
      </c>
      <c r="E10">
        <f t="shared" si="0"/>
        <v>0.74230719433774972</v>
      </c>
      <c r="F10">
        <v>0.15</v>
      </c>
      <c r="H10" s="2">
        <f t="shared" si="1"/>
        <v>79.792732558139534</v>
      </c>
      <c r="I10" s="2">
        <f t="shared" si="2"/>
        <v>0.5923071943377497</v>
      </c>
      <c r="J10">
        <f t="shared" si="3"/>
        <v>0.5923071943377497</v>
      </c>
    </row>
    <row r="11" spans="1:10" x14ac:dyDescent="0.2">
      <c r="A11" t="s">
        <v>10</v>
      </c>
      <c r="B11">
        <v>43752</v>
      </c>
      <c r="C11">
        <v>267</v>
      </c>
      <c r="E11">
        <f t="shared" si="0"/>
        <v>0.61025781678551838</v>
      </c>
      <c r="F11">
        <v>0.08</v>
      </c>
      <c r="H11" s="2">
        <f t="shared" si="1"/>
        <v>86.890786516853936</v>
      </c>
      <c r="I11" s="2">
        <f t="shared" si="2"/>
        <v>0.53025781678551842</v>
      </c>
      <c r="J11">
        <f t="shared" si="3"/>
        <v>0.53025781678551842</v>
      </c>
    </row>
    <row r="12" spans="1:10" x14ac:dyDescent="0.2">
      <c r="A12" t="s">
        <v>11</v>
      </c>
      <c r="B12">
        <v>39949</v>
      </c>
      <c r="C12">
        <v>284</v>
      </c>
      <c r="E12">
        <f t="shared" si="0"/>
        <v>0.71090640566722574</v>
      </c>
      <c r="F12">
        <v>7.0000000000000007E-2</v>
      </c>
      <c r="H12" s="2">
        <f t="shared" si="1"/>
        <v>90.153415492957762</v>
      </c>
      <c r="I12" s="2">
        <f t="shared" si="2"/>
        <v>0.64090640566722579</v>
      </c>
      <c r="J12">
        <f t="shared" si="3"/>
        <v>0.64090640566722579</v>
      </c>
    </row>
    <row r="13" spans="1:10" x14ac:dyDescent="0.2">
      <c r="A13" t="s">
        <v>12</v>
      </c>
      <c r="B13">
        <v>36202</v>
      </c>
      <c r="C13">
        <v>393</v>
      </c>
      <c r="E13">
        <f t="shared" si="0"/>
        <v>1.0855753825755483</v>
      </c>
      <c r="F13">
        <v>0.13</v>
      </c>
      <c r="H13" s="2">
        <f t="shared" si="1"/>
        <v>88.024783715012717</v>
      </c>
      <c r="I13" s="2">
        <f t="shared" si="2"/>
        <v>0.9555753825755483</v>
      </c>
      <c r="J13">
        <f t="shared" si="3"/>
        <v>0.9555753825755483</v>
      </c>
    </row>
    <row r="14" spans="1:10" x14ac:dyDescent="0.2">
      <c r="A14" t="s">
        <v>13</v>
      </c>
      <c r="B14">
        <v>31225</v>
      </c>
      <c r="C14">
        <v>222</v>
      </c>
      <c r="E14">
        <f t="shared" si="0"/>
        <v>0.71096877502001599</v>
      </c>
      <c r="F14">
        <v>0.12</v>
      </c>
      <c r="H14" s="2">
        <f t="shared" si="1"/>
        <v>83.121621621621614</v>
      </c>
      <c r="I14" s="2">
        <f t="shared" si="2"/>
        <v>0.59096877502001599</v>
      </c>
      <c r="J14">
        <f t="shared" si="3"/>
        <v>0.59096877502001599</v>
      </c>
    </row>
    <row r="15" spans="1:10" x14ac:dyDescent="0.2">
      <c r="A15" t="s">
        <v>14</v>
      </c>
      <c r="B15">
        <v>35838</v>
      </c>
      <c r="C15">
        <v>332</v>
      </c>
      <c r="E15">
        <f t="shared" si="0"/>
        <v>0.92639098163960032</v>
      </c>
      <c r="F15">
        <v>0.24</v>
      </c>
      <c r="H15" s="2">
        <f t="shared" si="1"/>
        <v>74.093012048192762</v>
      </c>
      <c r="I15" s="2">
        <f t="shared" si="2"/>
        <v>0.68639098163960033</v>
      </c>
      <c r="J15">
        <f t="shared" si="3"/>
        <v>0.68639098163960033</v>
      </c>
    </row>
    <row r="16" spans="1:10" x14ac:dyDescent="0.2">
      <c r="A16" t="s">
        <v>15</v>
      </c>
      <c r="B16">
        <v>32695</v>
      </c>
      <c r="C16">
        <v>233</v>
      </c>
      <c r="E16">
        <f t="shared" si="0"/>
        <v>0.71264719376051378</v>
      </c>
      <c r="F16">
        <v>0.21</v>
      </c>
      <c r="H16" s="2">
        <f t="shared" si="1"/>
        <v>70.532403433476404</v>
      </c>
      <c r="I16" s="2">
        <f t="shared" si="2"/>
        <v>0.50264719376051381</v>
      </c>
      <c r="J16">
        <f t="shared" si="3"/>
        <v>0.50264719376051381</v>
      </c>
    </row>
    <row r="17" spans="1:10" x14ac:dyDescent="0.2">
      <c r="A17" t="s">
        <v>16</v>
      </c>
      <c r="B17">
        <v>35909</v>
      </c>
      <c r="C17">
        <v>329</v>
      </c>
      <c r="E17">
        <f t="shared" si="0"/>
        <v>0.91620485115152195</v>
      </c>
      <c r="F17">
        <v>0.27</v>
      </c>
      <c r="H17" s="2">
        <f t="shared" si="1"/>
        <v>70.530607902735568</v>
      </c>
      <c r="I17" s="2">
        <f t="shared" si="2"/>
        <v>0.64620485115152193</v>
      </c>
      <c r="J17">
        <f t="shared" si="3"/>
        <v>0.64620485115152193</v>
      </c>
    </row>
    <row r="18" spans="1:10" x14ac:dyDescent="0.2">
      <c r="A18" t="s">
        <v>17</v>
      </c>
      <c r="B18">
        <v>39509</v>
      </c>
      <c r="C18">
        <v>392</v>
      </c>
      <c r="E18">
        <f t="shared" si="0"/>
        <v>0.9921789971905135</v>
      </c>
      <c r="F18">
        <v>0.19</v>
      </c>
      <c r="H18" s="2">
        <f t="shared" si="1"/>
        <v>80.850229591836737</v>
      </c>
      <c r="I18" s="2">
        <f t="shared" si="2"/>
        <v>0.80217899719051355</v>
      </c>
      <c r="J18">
        <f t="shared" si="3"/>
        <v>0.80217899719051355</v>
      </c>
    </row>
    <row r="19" spans="1:10" x14ac:dyDescent="0.2">
      <c r="A19" t="s">
        <v>18</v>
      </c>
      <c r="B19">
        <v>55462</v>
      </c>
      <c r="C19">
        <v>581</v>
      </c>
      <c r="E19">
        <f>100*(C19/B19)</f>
        <v>1.0475640979409326</v>
      </c>
      <c r="F19">
        <v>0.32</v>
      </c>
      <c r="H19" s="2">
        <f t="shared" si="1"/>
        <v>69.452943201376939</v>
      </c>
      <c r="I19" s="2">
        <f t="shared" si="2"/>
        <v>0.72756409794093257</v>
      </c>
      <c r="J19">
        <f t="shared" si="3"/>
        <v>0.72756409794093257</v>
      </c>
    </row>
    <row r="20" spans="1:10" x14ac:dyDescent="0.2">
      <c r="A20" t="s">
        <v>19</v>
      </c>
      <c r="B20">
        <v>60898</v>
      </c>
      <c r="C20">
        <v>254</v>
      </c>
      <c r="E20">
        <f t="shared" ref="E20:E26" si="4">100*(C20/B20)</f>
        <v>0.4170908732634897</v>
      </c>
      <c r="F20">
        <v>0.16</v>
      </c>
      <c r="H20" s="2">
        <f t="shared" si="1"/>
        <v>61.639055118110221</v>
      </c>
      <c r="I20" s="2">
        <f t="shared" si="2"/>
        <v>0.25709087326348967</v>
      </c>
      <c r="J20">
        <f t="shared" si="3"/>
        <v>0.25709087326348967</v>
      </c>
    </row>
    <row r="21" spans="1:10" x14ac:dyDescent="0.2">
      <c r="A21" t="s">
        <v>20</v>
      </c>
      <c r="B21">
        <v>61226</v>
      </c>
      <c r="C21">
        <v>487</v>
      </c>
      <c r="E21">
        <f t="shared" si="4"/>
        <v>0.79541371312840947</v>
      </c>
      <c r="F21">
        <v>0.32</v>
      </c>
      <c r="H21" s="2">
        <f t="shared" si="1"/>
        <v>59.769363449691987</v>
      </c>
      <c r="I21" s="2">
        <f t="shared" si="2"/>
        <v>0.47541371312840947</v>
      </c>
      <c r="J21">
        <f t="shared" si="3"/>
        <v>0.47541371312840947</v>
      </c>
    </row>
    <row r="22" spans="1:10" x14ac:dyDescent="0.2">
      <c r="A22" t="s">
        <v>21</v>
      </c>
      <c r="B22">
        <v>62532</v>
      </c>
      <c r="C22">
        <v>633</v>
      </c>
      <c r="E22">
        <f t="shared" si="4"/>
        <v>1.012281711763577</v>
      </c>
      <c r="F22">
        <v>0.37</v>
      </c>
      <c r="H22" s="2">
        <f t="shared" si="1"/>
        <v>63.448909952606627</v>
      </c>
      <c r="I22" s="2">
        <f t="shared" si="2"/>
        <v>0.64228171176357696</v>
      </c>
      <c r="J22">
        <f t="shared" si="3"/>
        <v>0.64228171176357696</v>
      </c>
    </row>
    <row r="23" spans="1:10" x14ac:dyDescent="0.2">
      <c r="A23" t="s">
        <v>22</v>
      </c>
      <c r="B23">
        <v>56967</v>
      </c>
      <c r="C23">
        <v>972</v>
      </c>
      <c r="E23">
        <f t="shared" si="4"/>
        <v>1.7062509874137659</v>
      </c>
      <c r="F23">
        <v>0.72</v>
      </c>
      <c r="H23" s="2">
        <f t="shared" si="1"/>
        <v>57.80222222222222</v>
      </c>
      <c r="I23" s="2">
        <f t="shared" si="2"/>
        <v>0.98625098741376593</v>
      </c>
      <c r="J23">
        <f t="shared" si="3"/>
        <v>0.98625098741376593</v>
      </c>
    </row>
    <row r="24" spans="1:10" x14ac:dyDescent="0.2">
      <c r="A24" t="s">
        <v>23</v>
      </c>
      <c r="B24">
        <v>63401</v>
      </c>
      <c r="C24">
        <v>659</v>
      </c>
      <c r="E24">
        <f t="shared" si="4"/>
        <v>1.0394157820854562</v>
      </c>
      <c r="F24">
        <v>0.61</v>
      </c>
      <c r="H24" s="2">
        <f t="shared" si="1"/>
        <v>41.313186646433998</v>
      </c>
      <c r="I24" s="2">
        <f t="shared" si="2"/>
        <v>0.42941578208545617</v>
      </c>
      <c r="J24">
        <f t="shared" si="3"/>
        <v>0.42941578208545617</v>
      </c>
    </row>
    <row r="25" spans="1:10" x14ac:dyDescent="0.2">
      <c r="A25" t="s">
        <v>24</v>
      </c>
      <c r="B25">
        <v>59607</v>
      </c>
      <c r="C25">
        <v>505</v>
      </c>
      <c r="E25">
        <f t="shared" si="4"/>
        <v>0.84721593101481363</v>
      </c>
      <c r="F25">
        <v>0.45</v>
      </c>
      <c r="H25" s="2">
        <f t="shared" si="1"/>
        <v>46.884851485148509</v>
      </c>
      <c r="I25" s="2">
        <f t="shared" si="2"/>
        <v>0.39721593101481362</v>
      </c>
      <c r="J25">
        <f t="shared" si="3"/>
        <v>0.39721593101481362</v>
      </c>
    </row>
    <row r="26" spans="1:10" x14ac:dyDescent="0.2">
      <c r="A26" t="s">
        <v>25</v>
      </c>
      <c r="B26">
        <v>62474</v>
      </c>
      <c r="C26">
        <v>427</v>
      </c>
      <c r="E26">
        <f t="shared" si="4"/>
        <v>0.68348432948106419</v>
      </c>
      <c r="F26">
        <v>0.23</v>
      </c>
      <c r="H26" s="2">
        <f t="shared" si="1"/>
        <v>66.348899297423898</v>
      </c>
      <c r="I26" s="2">
        <f t="shared" si="2"/>
        <v>0.45348432948106421</v>
      </c>
      <c r="J26">
        <f t="shared" si="3"/>
        <v>0.45348432948106421</v>
      </c>
    </row>
    <row r="28" spans="1:10" x14ac:dyDescent="0.2">
      <c r="F28" t="s">
        <v>32</v>
      </c>
      <c r="H28">
        <f>AVERAGE(H2:H26)</f>
        <v>56.922149842976644</v>
      </c>
      <c r="J28">
        <f>AVERAGE(J2:J26)</f>
        <v>0.55350038691023817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pop3</vt:lpstr>
      <vt:lpstr>My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Fox</dc:creator>
  <cp:lastModifiedBy>Amy Fox</cp:lastModifiedBy>
  <dcterms:created xsi:type="dcterms:W3CDTF">2019-07-09T16:09:56Z</dcterms:created>
  <dcterms:modified xsi:type="dcterms:W3CDTF">2019-07-09T22:25:43Z</dcterms:modified>
</cp:coreProperties>
</file>