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henaolab/Documents/R/Data/Methods/Data/flow/Human_Clinical/"/>
    </mc:Choice>
  </mc:AlternateContent>
  <xr:revisionPtr revIDLastSave="0" documentId="13_ncr:1_{3F81CDF2-FA15-964A-A12E-38E6653D726C}" xr6:coauthVersionLast="43" xr6:coauthVersionMax="43" xr10:uidLastSave="{00000000-0000-0000-0000-000000000000}"/>
  <bookViews>
    <workbookView xWindow="16400" yWindow="6420" windowWidth="28040" windowHeight="17440" xr2:uid="{2793936B-7C19-7542-9C1F-2C2FE54D67F2}"/>
  </bookViews>
  <sheets>
    <sheet name="Final" sheetId="2" r:id="rId1"/>
    <sheet name="with_SC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 l="1"/>
  <c r="E3" i="2" s="1"/>
  <c r="D5" i="2"/>
  <c r="E5" i="2" s="1"/>
  <c r="D4" i="2"/>
  <c r="E4" i="2" s="1"/>
  <c r="D6" i="2"/>
  <c r="E6" i="2" s="1"/>
  <c r="D7" i="2"/>
  <c r="E7" i="2" s="1"/>
  <c r="D9" i="2"/>
  <c r="E9" i="2" s="1"/>
  <c r="D8" i="2"/>
  <c r="E8" i="2" s="1"/>
  <c r="D10" i="2"/>
  <c r="E10" i="2" s="1"/>
  <c r="D12" i="2"/>
  <c r="E12" i="2" s="1"/>
  <c r="D11" i="2"/>
  <c r="E11" i="2" s="1"/>
  <c r="D13" i="2"/>
  <c r="E13" i="2" s="1"/>
  <c r="D14" i="2"/>
  <c r="E14" i="2" s="1"/>
  <c r="D15" i="2"/>
  <c r="E15" i="2" s="1"/>
  <c r="D2" i="2"/>
  <c r="E2" i="2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I19" i="1"/>
  <c r="I20" i="1"/>
  <c r="I21" i="1"/>
  <c r="I22" i="1"/>
  <c r="I18" i="1"/>
  <c r="E19" i="1"/>
  <c r="E20" i="1"/>
  <c r="E21" i="1"/>
  <c r="E22" i="1"/>
  <c r="E18" i="1"/>
  <c r="C19" i="1"/>
  <c r="C20" i="1"/>
  <c r="C21" i="1"/>
  <c r="C22" i="1"/>
  <c r="C23" i="1"/>
  <c r="C18" i="1"/>
  <c r="E4" i="1"/>
  <c r="E5" i="1"/>
  <c r="E6" i="1"/>
  <c r="D7" i="1"/>
  <c r="D11" i="1"/>
  <c r="E7" i="1"/>
  <c r="E11" i="1"/>
  <c r="E3" i="1"/>
  <c r="D3" i="1"/>
</calcChain>
</file>

<file path=xl/sharedStrings.xml><?xml version="1.0" encoding="utf-8"?>
<sst xmlns="http://schemas.openxmlformats.org/spreadsheetml/2006/main" count="83" uniqueCount="35">
  <si>
    <t>Pop1</t>
  </si>
  <si>
    <t>Pop2</t>
  </si>
  <si>
    <t>Pop3</t>
  </si>
  <si>
    <t>Pop4</t>
  </si>
  <si>
    <t>Pop5</t>
  </si>
  <si>
    <t>Pop6</t>
  </si>
  <si>
    <t>Pop7</t>
  </si>
  <si>
    <t>Pop8</t>
  </si>
  <si>
    <t>Pop9</t>
  </si>
  <si>
    <t>Pop10</t>
  </si>
  <si>
    <t>Pipeline</t>
  </si>
  <si>
    <t>Manual</t>
  </si>
  <si>
    <t>Difference</t>
  </si>
  <si>
    <t>Error</t>
  </si>
  <si>
    <t>CD45</t>
  </si>
  <si>
    <t>CD3</t>
  </si>
  <si>
    <t>CD19</t>
  </si>
  <si>
    <t>HLADR</t>
  </si>
  <si>
    <t>CD27</t>
  </si>
  <si>
    <t>Total Cells</t>
  </si>
  <si>
    <t>Percent</t>
  </si>
  <si>
    <t>Pipeline Count</t>
  </si>
  <si>
    <t>Manual Count</t>
  </si>
  <si>
    <t>Pipeline Percent</t>
  </si>
  <si>
    <t>Manual Percent</t>
  </si>
  <si>
    <t>New one</t>
  </si>
  <si>
    <t xml:space="preserve"> </t>
  </si>
  <si>
    <t>Manual count</t>
  </si>
  <si>
    <t>Pop11</t>
  </si>
  <si>
    <t>Pop12</t>
  </si>
  <si>
    <t>Pop13</t>
  </si>
  <si>
    <t>Pop14</t>
  </si>
  <si>
    <t>Pop15</t>
  </si>
  <si>
    <t xml:space="preserve">Manual percent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</si>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</sst>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000000"/>
      <name val="Lucida Sans"/>
      <family val="2"/>
    </font>
    <font>
      <sz val="9"/>
      <color rgb="FFFF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1F3A-80E2-1A4E-BF4E-9A20287C95DA}">
  <dimension ref="A1:E17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B1" t="s">
        <v>23</v>
      </c>
      <c r="C1" t="s">
        <v>27</v>
      </c>
      <c r="D1" t="s">
        <v>33</v>
      </c>
      <c r="E1" t="s">
        <v>12</v>
      </c>
    </row>
    <row r="2" spans="1:5" x14ac:dyDescent="0.2">
      <c r="A2" t="s">
        <v>0</v>
      </c>
      <c r="B2">
        <v>19.93576075</v>
      </c>
      <c r="C2">
        <v>6293</v>
      </c>
      <c r="D2">
        <f>100*C2/C$17</f>
        <v>17.101008179570098</v>
      </c>
      <c r="E2">
        <f>B2-D2</f>
        <v>2.8347525704299024</v>
      </c>
    </row>
    <row r="3" spans="1:5" x14ac:dyDescent="0.2">
      <c r="A3" t="s">
        <v>1</v>
      </c>
      <c r="B3">
        <v>7.5710545500000004</v>
      </c>
      <c r="C3">
        <v>8563</v>
      </c>
      <c r="D3">
        <f t="shared" ref="D3:D16" si="0">100*C3/C$17</f>
        <v>23.269654066686595</v>
      </c>
      <c r="E3">
        <f t="shared" ref="E3:E16" si="1">B3-D3</f>
        <v>-15.698599516686595</v>
      </c>
    </row>
    <row r="4" spans="1:5" x14ac:dyDescent="0.2">
      <c r="A4" t="s">
        <v>2</v>
      </c>
      <c r="B4">
        <v>0.25641718000000002</v>
      </c>
      <c r="C4">
        <v>58</v>
      </c>
      <c r="D4">
        <f>100*C4/C$17</f>
        <v>0.15761297861354928</v>
      </c>
      <c r="E4">
        <f t="shared" si="1"/>
        <v>9.8804201386450741E-2</v>
      </c>
    </row>
    <row r="5" spans="1:5" x14ac:dyDescent="0.2">
      <c r="A5" t="s">
        <v>3</v>
      </c>
      <c r="B5">
        <v>1.6194770000000001E-2</v>
      </c>
      <c r="C5">
        <v>89</v>
      </c>
      <c r="D5">
        <f>100*C5/C$17</f>
        <v>0.24185439821734286</v>
      </c>
      <c r="E5">
        <f t="shared" si="1"/>
        <v>-0.22565962821734287</v>
      </c>
    </row>
    <row r="6" spans="1:5" x14ac:dyDescent="0.2">
      <c r="A6" t="s">
        <v>4</v>
      </c>
      <c r="B6">
        <v>20.29744393</v>
      </c>
      <c r="C6">
        <v>4637</v>
      </c>
      <c r="D6">
        <f t="shared" si="0"/>
        <v>12.600885893638415</v>
      </c>
      <c r="E6">
        <f t="shared" si="1"/>
        <v>7.6965580363615853</v>
      </c>
    </row>
    <row r="7" spans="1:5" x14ac:dyDescent="0.2">
      <c r="A7" t="s">
        <v>5</v>
      </c>
      <c r="B7">
        <v>1.2712893700000001</v>
      </c>
      <c r="C7">
        <v>578</v>
      </c>
      <c r="D7">
        <f t="shared" si="0"/>
        <v>1.5706948558384739</v>
      </c>
      <c r="E7">
        <f t="shared" si="1"/>
        <v>-0.29940548583847382</v>
      </c>
    </row>
    <row r="8" spans="1:5" x14ac:dyDescent="0.2">
      <c r="A8" t="s">
        <v>6</v>
      </c>
      <c r="B8">
        <v>9.1770359999999995E-2</v>
      </c>
      <c r="C8">
        <v>0</v>
      </c>
      <c r="D8">
        <f>100*C8/C$17</f>
        <v>0</v>
      </c>
      <c r="E8">
        <f t="shared" si="1"/>
        <v>9.1770359999999995E-2</v>
      </c>
    </row>
    <row r="9" spans="1:5" x14ac:dyDescent="0.2">
      <c r="A9" t="s">
        <v>7</v>
      </c>
      <c r="B9">
        <v>9.4469490000000003E-2</v>
      </c>
      <c r="C9">
        <v>4</v>
      </c>
      <c r="D9">
        <f>100*C9/C$17</f>
        <v>1.0869860594037882E-2</v>
      </c>
      <c r="E9">
        <f t="shared" si="1"/>
        <v>8.359962940596212E-2</v>
      </c>
    </row>
    <row r="10" spans="1:5" x14ac:dyDescent="0.2">
      <c r="A10" t="s">
        <v>8</v>
      </c>
      <c r="B10">
        <v>38.683905099999997</v>
      </c>
      <c r="C10">
        <v>12086</v>
      </c>
      <c r="D10">
        <f t="shared" si="0"/>
        <v>32.843283784885458</v>
      </c>
      <c r="E10">
        <f t="shared" si="1"/>
        <v>5.8406213151145394</v>
      </c>
    </row>
    <row r="11" spans="1:5" x14ac:dyDescent="0.2">
      <c r="A11" t="s">
        <v>9</v>
      </c>
      <c r="B11">
        <v>0.16464682</v>
      </c>
      <c r="C11">
        <v>2517</v>
      </c>
      <c r="D11">
        <f>100*C11/C$17</f>
        <v>6.8398597787983366</v>
      </c>
      <c r="E11">
        <f t="shared" si="1"/>
        <v>-6.6752129587983369</v>
      </c>
    </row>
    <row r="12" spans="1:5" x14ac:dyDescent="0.2">
      <c r="A12" t="s">
        <v>28</v>
      </c>
      <c r="B12">
        <v>1.7949202399999999</v>
      </c>
      <c r="C12">
        <v>295</v>
      </c>
      <c r="D12">
        <f>100*C12/C$17</f>
        <v>0.8016522188102938</v>
      </c>
      <c r="E12">
        <f t="shared" si="1"/>
        <v>0.99326802118970614</v>
      </c>
    </row>
    <row r="13" spans="1:5" x14ac:dyDescent="0.2">
      <c r="A13" t="s">
        <v>29</v>
      </c>
      <c r="B13">
        <v>1.349564E-2</v>
      </c>
      <c r="C13">
        <v>137</v>
      </c>
      <c r="D13">
        <f t="shared" si="0"/>
        <v>0.37229272534579744</v>
      </c>
      <c r="E13">
        <f t="shared" si="1"/>
        <v>-0.35879708534579746</v>
      </c>
    </row>
    <row r="14" spans="1:5" x14ac:dyDescent="0.2">
      <c r="A14" t="s">
        <v>30</v>
      </c>
      <c r="B14">
        <v>0.75845501999999998</v>
      </c>
      <c r="C14">
        <v>17</v>
      </c>
      <c r="D14">
        <f t="shared" si="0"/>
        <v>4.6196907524660998E-2</v>
      </c>
      <c r="E14">
        <f t="shared" si="1"/>
        <v>0.71225811247533899</v>
      </c>
    </row>
    <row r="15" spans="1:5" x14ac:dyDescent="0.2">
      <c r="A15" t="s">
        <v>31</v>
      </c>
      <c r="B15">
        <v>0.46425005000000003</v>
      </c>
      <c r="C15">
        <v>26</v>
      </c>
      <c r="D15">
        <f t="shared" si="0"/>
        <v>7.0654093861246228E-2</v>
      </c>
      <c r="E15">
        <f t="shared" si="1"/>
        <v>0.39359595613875381</v>
      </c>
    </row>
    <row r="17" spans="3:3" x14ac:dyDescent="0.2">
      <c r="C17">
        <v>36799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CD7-5FA6-C24D-8CAA-FF8E77F5FC2B}">
  <dimension ref="A1:E17"/>
  <sheetViews>
    <sheetView workbookViewId="0">
      <selection sqref="A1:E17"/>
    </sheetView>
  </sheetViews>
  <sheetFormatPr baseColWidth="10" defaultRowHeight="16" x14ac:dyDescent="0.2"/>
  <sheetData>
    <row r="1" spans="1:5" x14ac:dyDescent="0.2">
      <c r="B1" t="s">
        <v>23</v>
      </c>
      <c r="C1" t="s">
        <v>27</v>
      </c>
      <c r="D1" t="s">
        <v>33</v>
      </c>
      <c r="E1" t="s">
        <v>12</v>
      </c>
    </row>
    <row r="2" spans="1:5" x14ac:dyDescent="0.2">
      <c r="A2" t="s">
        <v>0</v>
      </c>
      <c r="B2">
        <v>19.93576075</v>
      </c>
      <c r="C2">
        <v>6293</v>
      </c>
      <c r="D2">
        <f>100*C2/C$17</f>
        <v>17.101008179570098</v>
      </c>
      <c r="E2">
        <f>B2-D2</f>
        <v>2.8347525704299024</v>
      </c>
    </row>
    <row r="3" spans="1:5" x14ac:dyDescent="0.2">
      <c r="A3" t="s">
        <v>1</v>
      </c>
      <c r="B3">
        <v>7.5710545500000004</v>
      </c>
      <c r="C3">
        <v>8563</v>
      </c>
      <c r="D3">
        <f t="shared" ref="D3:D16" si="0">100*C3/C$17</f>
        <v>23.269654066686595</v>
      </c>
      <c r="E3">
        <f t="shared" ref="E3:E16" si="1">B3-D3</f>
        <v>-15.698599516686595</v>
      </c>
    </row>
    <row r="4" spans="1:5" x14ac:dyDescent="0.2">
      <c r="A4" t="s">
        <v>2</v>
      </c>
      <c r="B4">
        <v>0.25641718000000002</v>
      </c>
      <c r="C4">
        <v>89</v>
      </c>
      <c r="D4">
        <f t="shared" si="0"/>
        <v>0.24185439821734286</v>
      </c>
      <c r="E4">
        <f t="shared" si="1"/>
        <v>1.4562781782657158E-2</v>
      </c>
    </row>
    <row r="5" spans="1:5" x14ac:dyDescent="0.2">
      <c r="A5" t="s">
        <v>3</v>
      </c>
      <c r="B5">
        <v>1.6194770000000001E-2</v>
      </c>
      <c r="C5">
        <v>58</v>
      </c>
      <c r="D5">
        <f t="shared" si="0"/>
        <v>0.15761297861354928</v>
      </c>
      <c r="E5">
        <f t="shared" si="1"/>
        <v>-0.14141820861354928</v>
      </c>
    </row>
    <row r="6" spans="1:5" x14ac:dyDescent="0.2">
      <c r="A6" t="s">
        <v>4</v>
      </c>
      <c r="B6">
        <v>20.29744393</v>
      </c>
      <c r="C6">
        <v>4637</v>
      </c>
      <c r="D6">
        <f t="shared" si="0"/>
        <v>12.600885893638415</v>
      </c>
      <c r="E6">
        <f t="shared" si="1"/>
        <v>7.6965580363615853</v>
      </c>
    </row>
    <row r="7" spans="1:5" x14ac:dyDescent="0.2">
      <c r="A7" t="s">
        <v>5</v>
      </c>
      <c r="B7">
        <v>1.2712893700000001</v>
      </c>
      <c r="C7">
        <v>578</v>
      </c>
      <c r="D7">
        <f t="shared" si="0"/>
        <v>1.5706948558384739</v>
      </c>
      <c r="E7">
        <f t="shared" si="1"/>
        <v>-0.29940548583847382</v>
      </c>
    </row>
    <row r="8" spans="1:5" x14ac:dyDescent="0.2">
      <c r="A8" t="s">
        <v>6</v>
      </c>
      <c r="B8">
        <v>9.1770359999999995E-2</v>
      </c>
      <c r="C8">
        <v>4</v>
      </c>
      <c r="D8">
        <f t="shared" si="0"/>
        <v>1.0869860594037882E-2</v>
      </c>
      <c r="E8">
        <f t="shared" si="1"/>
        <v>8.0900499405962112E-2</v>
      </c>
    </row>
    <row r="9" spans="1:5" x14ac:dyDescent="0.2">
      <c r="A9" t="s">
        <v>7</v>
      </c>
      <c r="B9">
        <v>9.4469490000000003E-2</v>
      </c>
      <c r="C9">
        <v>0</v>
      </c>
      <c r="D9">
        <f t="shared" si="0"/>
        <v>0</v>
      </c>
      <c r="E9">
        <f t="shared" si="1"/>
        <v>9.4469490000000003E-2</v>
      </c>
    </row>
    <row r="10" spans="1:5" x14ac:dyDescent="0.2">
      <c r="A10" t="s">
        <v>8</v>
      </c>
      <c r="B10">
        <v>38.683905099999997</v>
      </c>
      <c r="C10">
        <v>12086</v>
      </c>
      <c r="D10">
        <f t="shared" si="0"/>
        <v>32.843283784885458</v>
      </c>
      <c r="E10">
        <f t="shared" si="1"/>
        <v>5.8406213151145394</v>
      </c>
    </row>
    <row r="11" spans="1:5" x14ac:dyDescent="0.2">
      <c r="A11" t="s">
        <v>9</v>
      </c>
      <c r="B11">
        <v>0.16464682</v>
      </c>
      <c r="C11">
        <v>295</v>
      </c>
      <c r="D11">
        <f t="shared" si="0"/>
        <v>0.8016522188102938</v>
      </c>
      <c r="E11">
        <f t="shared" si="1"/>
        <v>-0.63700539881029383</v>
      </c>
    </row>
    <row r="12" spans="1:5" x14ac:dyDescent="0.2">
      <c r="A12" t="s">
        <v>28</v>
      </c>
      <c r="B12">
        <v>1.7949202399999999</v>
      </c>
      <c r="C12">
        <v>2517</v>
      </c>
      <c r="D12">
        <f t="shared" si="0"/>
        <v>6.8398597787983366</v>
      </c>
      <c r="E12">
        <f t="shared" si="1"/>
        <v>-5.0449395387983369</v>
      </c>
    </row>
    <row r="13" spans="1:5" x14ac:dyDescent="0.2">
      <c r="A13" t="s">
        <v>29</v>
      </c>
      <c r="B13">
        <v>1.349564E-2</v>
      </c>
      <c r="C13">
        <v>137</v>
      </c>
      <c r="D13">
        <f t="shared" si="0"/>
        <v>0.37229272534579744</v>
      </c>
      <c r="E13">
        <f t="shared" si="1"/>
        <v>-0.35879708534579746</v>
      </c>
    </row>
    <row r="14" spans="1:5" x14ac:dyDescent="0.2">
      <c r="A14" t="s">
        <v>30</v>
      </c>
      <c r="B14">
        <v>0.75845501999999998</v>
      </c>
      <c r="C14">
        <v>17</v>
      </c>
      <c r="D14">
        <f t="shared" si="0"/>
        <v>4.6196907524660998E-2</v>
      </c>
      <c r="E14">
        <f t="shared" si="1"/>
        <v>0.71225811247533899</v>
      </c>
    </row>
    <row r="15" spans="1:5" x14ac:dyDescent="0.2">
      <c r="A15" t="s">
        <v>31</v>
      </c>
      <c r="B15">
        <v>0.46425005000000003</v>
      </c>
      <c r="C15">
        <v>26</v>
      </c>
      <c r="D15">
        <f t="shared" si="0"/>
        <v>7.0654093861246228E-2</v>
      </c>
      <c r="E15">
        <f t="shared" si="1"/>
        <v>0.39359595613875381</v>
      </c>
    </row>
    <row r="16" spans="1:5" x14ac:dyDescent="0.2">
      <c r="A16" t="s">
        <v>32</v>
      </c>
      <c r="B16">
        <v>0.11876164</v>
      </c>
      <c r="C16">
        <v>0</v>
      </c>
      <c r="D16">
        <f t="shared" si="0"/>
        <v>0</v>
      </c>
      <c r="E16">
        <f t="shared" si="1"/>
        <v>0.11876164</v>
      </c>
    </row>
    <row r="17" spans="3:3" x14ac:dyDescent="0.2">
      <c r="C17">
        <v>36799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664C-EC1B-7C47-B5B0-236B8101E36E}">
  <dimension ref="A1:O23"/>
  <sheetViews>
    <sheetView workbookViewId="0">
      <selection activeCell="K2" sqref="K2:N18"/>
    </sheetView>
  </sheetViews>
  <sheetFormatPr baseColWidth="10" defaultRowHeight="16" x14ac:dyDescent="0.2"/>
  <cols>
    <col min="13" max="13" width="11.1640625" bestFit="1" customWidth="1"/>
  </cols>
  <sheetData>
    <row r="1" spans="1:15" x14ac:dyDescent="0.2">
      <c r="C1" s="1"/>
      <c r="D1" s="1"/>
      <c r="E1" s="1"/>
    </row>
    <row r="2" spans="1:15" x14ac:dyDescent="0.2">
      <c r="B2" t="s">
        <v>10</v>
      </c>
      <c r="C2" s="1" t="s">
        <v>11</v>
      </c>
      <c r="D2" s="1" t="s">
        <v>12</v>
      </c>
      <c r="E2" s="1" t="s">
        <v>13</v>
      </c>
      <c r="L2" t="s">
        <v>10</v>
      </c>
      <c r="M2" t="s">
        <v>27</v>
      </c>
      <c r="N2" t="s">
        <v>33</v>
      </c>
      <c r="O2" t="s">
        <v>34</v>
      </c>
    </row>
    <row r="3" spans="1:15" x14ac:dyDescent="0.2">
      <c r="A3" s="5" t="s">
        <v>0</v>
      </c>
      <c r="B3" s="5">
        <v>19.93576075</v>
      </c>
      <c r="C3" s="5">
        <v>17.2</v>
      </c>
      <c r="D3" s="5">
        <f>B3-C3</f>
        <v>2.7357607500000007</v>
      </c>
      <c r="E3" s="5">
        <f>100*(B3-C3)/C3</f>
        <v>15.905585755813958</v>
      </c>
      <c r="K3" s="5" t="s">
        <v>0</v>
      </c>
      <c r="L3" s="5">
        <v>19.93576075</v>
      </c>
      <c r="M3">
        <v>6293</v>
      </c>
      <c r="N3">
        <f>100*M3/M$18</f>
        <v>17.101008179570098</v>
      </c>
    </row>
    <row r="4" spans="1:15" x14ac:dyDescent="0.2">
      <c r="A4" s="1" t="s">
        <v>1</v>
      </c>
      <c r="B4" s="1">
        <v>7.5710545500000004</v>
      </c>
      <c r="C4" s="1">
        <v>2.4</v>
      </c>
      <c r="D4" s="1"/>
      <c r="E4" s="1">
        <f t="shared" ref="E4:E6" si="0">100*(B4-C4)/C4</f>
        <v>215.46060625000007</v>
      </c>
      <c r="K4" s="1" t="s">
        <v>1</v>
      </c>
      <c r="L4" s="1">
        <v>7.5710545500000004</v>
      </c>
      <c r="M4">
        <v>8936</v>
      </c>
      <c r="N4">
        <f t="shared" ref="N4:N17" si="1">100*M4/M$18</f>
        <v>24.283268567080626</v>
      </c>
    </row>
    <row r="5" spans="1:15" x14ac:dyDescent="0.2">
      <c r="A5" s="1" t="s">
        <v>2</v>
      </c>
      <c r="B5" s="1">
        <v>0.25641718000000002</v>
      </c>
      <c r="C5" s="1">
        <v>0.28999999999999998</v>
      </c>
      <c r="D5" s="1"/>
      <c r="E5" s="1">
        <f t="shared" si="0"/>
        <v>-11.580282758620674</v>
      </c>
      <c r="K5" s="1" t="s">
        <v>2</v>
      </c>
      <c r="L5" s="1">
        <v>0.25641718000000002</v>
      </c>
      <c r="M5">
        <v>89</v>
      </c>
      <c r="N5">
        <f t="shared" si="1"/>
        <v>0.24185439821734286</v>
      </c>
    </row>
    <row r="6" spans="1:15" x14ac:dyDescent="0.2">
      <c r="A6" s="1" t="s">
        <v>3</v>
      </c>
      <c r="B6" s="1">
        <v>1.6194770000000001E-2</v>
      </c>
      <c r="C6" s="1">
        <v>0.35</v>
      </c>
      <c r="D6" s="1"/>
      <c r="E6" s="1">
        <f t="shared" si="0"/>
        <v>-95.372922857142854</v>
      </c>
      <c r="K6" s="1" t="s">
        <v>3</v>
      </c>
      <c r="L6" s="1">
        <v>1.6194770000000001E-2</v>
      </c>
      <c r="M6">
        <v>58</v>
      </c>
      <c r="N6">
        <f t="shared" si="1"/>
        <v>0.15761297861354928</v>
      </c>
    </row>
    <row r="7" spans="1:15" x14ac:dyDescent="0.2">
      <c r="A7" s="5" t="s">
        <v>4</v>
      </c>
      <c r="B7" s="5">
        <v>20.29744393</v>
      </c>
      <c r="C7" s="5">
        <v>15.5</v>
      </c>
      <c r="D7" s="5">
        <f t="shared" ref="D7:D11" si="2">B7-C7</f>
        <v>4.79744393</v>
      </c>
      <c r="E7" s="5">
        <f t="shared" ref="E7:E11" si="3">100*(B7-C7)/C7</f>
        <v>30.951251161290323</v>
      </c>
      <c r="K7" s="5" t="s">
        <v>4</v>
      </c>
      <c r="L7" s="5">
        <v>20.29744393</v>
      </c>
      <c r="M7">
        <v>4637</v>
      </c>
      <c r="N7">
        <f t="shared" si="1"/>
        <v>12.600885893638415</v>
      </c>
    </row>
    <row r="8" spans="1:15" x14ac:dyDescent="0.2">
      <c r="A8" s="1" t="s">
        <v>5</v>
      </c>
      <c r="B8" s="1">
        <v>1.2712893700000001</v>
      </c>
      <c r="C8" s="1"/>
      <c r="D8" s="1"/>
      <c r="E8" s="1"/>
      <c r="K8" s="1" t="s">
        <v>5</v>
      </c>
      <c r="L8" s="1">
        <v>1.2712893700000001</v>
      </c>
      <c r="M8">
        <v>578</v>
      </c>
      <c r="N8">
        <f t="shared" si="1"/>
        <v>1.5706948558384739</v>
      </c>
    </row>
    <row r="9" spans="1:15" x14ac:dyDescent="0.2">
      <c r="A9" s="1" t="s">
        <v>6</v>
      </c>
      <c r="B9" s="1">
        <v>9.1770359999999995E-2</v>
      </c>
      <c r="C9" s="1"/>
      <c r="D9" s="1"/>
      <c r="E9" s="1"/>
      <c r="K9" s="1" t="s">
        <v>6</v>
      </c>
      <c r="L9" s="1">
        <v>9.1770359999999995E-2</v>
      </c>
      <c r="M9">
        <v>4</v>
      </c>
      <c r="N9">
        <f t="shared" si="1"/>
        <v>1.0869860594037882E-2</v>
      </c>
    </row>
    <row r="10" spans="1:15" x14ac:dyDescent="0.2">
      <c r="A10" s="1" t="s">
        <v>7</v>
      </c>
      <c r="B10" s="1">
        <v>9.4469490000000003E-2</v>
      </c>
      <c r="D10" s="1"/>
      <c r="E10" s="1"/>
      <c r="K10" s="1" t="s">
        <v>7</v>
      </c>
      <c r="L10" s="1">
        <v>9.4469490000000003E-2</v>
      </c>
      <c r="M10">
        <v>0</v>
      </c>
      <c r="N10">
        <f t="shared" si="1"/>
        <v>0</v>
      </c>
    </row>
    <row r="11" spans="1:15" x14ac:dyDescent="0.2">
      <c r="A11" s="5" t="s">
        <v>8</v>
      </c>
      <c r="B11" s="5">
        <v>38.683905099999997</v>
      </c>
      <c r="C11" s="3">
        <v>33.4</v>
      </c>
      <c r="D11" s="5">
        <f t="shared" si="2"/>
        <v>5.2839050999999984</v>
      </c>
      <c r="E11" s="5">
        <f t="shared" si="3"/>
        <v>15.820075149700594</v>
      </c>
      <c r="K11" s="5" t="s">
        <v>8</v>
      </c>
      <c r="L11" s="5">
        <v>38.683905099999997</v>
      </c>
      <c r="M11">
        <v>12086</v>
      </c>
      <c r="N11">
        <f t="shared" si="1"/>
        <v>32.843283784885458</v>
      </c>
    </row>
    <row r="12" spans="1:15" x14ac:dyDescent="0.2">
      <c r="A12" s="1" t="s">
        <v>9</v>
      </c>
      <c r="B12" s="1">
        <v>0.16464682</v>
      </c>
      <c r="E12" s="1"/>
      <c r="K12" s="1" t="s">
        <v>9</v>
      </c>
      <c r="L12" s="1">
        <v>0.16464682</v>
      </c>
      <c r="M12">
        <v>295</v>
      </c>
      <c r="N12">
        <f t="shared" si="1"/>
        <v>0.8016522188102938</v>
      </c>
    </row>
    <row r="13" spans="1:15" x14ac:dyDescent="0.2">
      <c r="K13" s="1" t="s">
        <v>28</v>
      </c>
      <c r="L13" s="1">
        <v>1.7949202399999999</v>
      </c>
      <c r="M13" s="1">
        <v>2517</v>
      </c>
      <c r="N13">
        <f t="shared" si="1"/>
        <v>6.8398597787983366</v>
      </c>
      <c r="O13" s="1"/>
    </row>
    <row r="14" spans="1:15" x14ac:dyDescent="0.2">
      <c r="K14" s="1" t="s">
        <v>29</v>
      </c>
      <c r="L14" s="1">
        <v>1.349564E-2</v>
      </c>
      <c r="M14" s="1">
        <v>137</v>
      </c>
      <c r="N14">
        <f t="shared" si="1"/>
        <v>0.37229272534579744</v>
      </c>
      <c r="O14" s="1"/>
    </row>
    <row r="15" spans="1:15" x14ac:dyDescent="0.2">
      <c r="K15" s="1" t="s">
        <v>30</v>
      </c>
      <c r="L15" s="1">
        <v>0.75845501999999998</v>
      </c>
      <c r="M15" s="1">
        <v>17</v>
      </c>
      <c r="N15">
        <f t="shared" si="1"/>
        <v>4.6196907524660998E-2</v>
      </c>
      <c r="O15" s="1"/>
    </row>
    <row r="16" spans="1:15" x14ac:dyDescent="0.2">
      <c r="K16" s="1" t="s">
        <v>31</v>
      </c>
      <c r="L16" s="1">
        <v>0.46425005000000003</v>
      </c>
      <c r="M16" s="1">
        <v>26</v>
      </c>
      <c r="N16">
        <f t="shared" si="1"/>
        <v>7.0654093861246228E-2</v>
      </c>
      <c r="O16" s="1"/>
    </row>
    <row r="17" spans="1:14" x14ac:dyDescent="0.2">
      <c r="B17" t="s">
        <v>21</v>
      </c>
      <c r="C17" t="s">
        <v>23</v>
      </c>
      <c r="D17" t="s">
        <v>22</v>
      </c>
      <c r="E17" t="s">
        <v>24</v>
      </c>
      <c r="H17" t="s">
        <v>25</v>
      </c>
      <c r="I17" t="s">
        <v>20</v>
      </c>
      <c r="K17" s="1" t="s">
        <v>32</v>
      </c>
      <c r="L17" s="1">
        <v>0.11876164</v>
      </c>
      <c r="M17" s="1">
        <v>0</v>
      </c>
      <c r="N17">
        <f t="shared" si="1"/>
        <v>0</v>
      </c>
    </row>
    <row r="18" spans="1:14" x14ac:dyDescent="0.2">
      <c r="A18" t="s">
        <v>14</v>
      </c>
      <c r="B18" s="2">
        <v>33912</v>
      </c>
      <c r="C18">
        <f>B18/B$23</f>
        <v>0.91532834894329129</v>
      </c>
      <c r="D18" s="2">
        <v>35734</v>
      </c>
      <c r="E18">
        <f>D18/D$23</f>
        <v>0.97804904751477995</v>
      </c>
      <c r="H18" s="2">
        <v>35773</v>
      </c>
      <c r="I18">
        <f>H18/H$23</f>
        <v>0.97211880757629288</v>
      </c>
      <c r="M18" s="1">
        <v>36799</v>
      </c>
    </row>
    <row r="19" spans="1:14" x14ac:dyDescent="0.2">
      <c r="A19" t="s">
        <v>15</v>
      </c>
      <c r="B19" s="2">
        <v>15562</v>
      </c>
      <c r="C19">
        <f t="shared" ref="C19:C23" si="4">B19/B$23</f>
        <v>0.42003832762017868</v>
      </c>
      <c r="D19" s="2">
        <v>15100</v>
      </c>
      <c r="E19">
        <f t="shared" ref="E19:E22" si="5">D19/D$23</f>
        <v>0.41329100065688634</v>
      </c>
      <c r="H19" s="2">
        <v>15127</v>
      </c>
      <c r="I19">
        <f t="shared" ref="I19:I22" si="6">H19/H$23</f>
        <v>0.41107095301502761</v>
      </c>
      <c r="L19" t="s">
        <v>26</v>
      </c>
    </row>
    <row r="20" spans="1:14" x14ac:dyDescent="0.2">
      <c r="A20" s="3" t="s">
        <v>16</v>
      </c>
      <c r="B20" s="4">
        <v>8558</v>
      </c>
      <c r="C20">
        <f t="shared" si="4"/>
        <v>0.2309913897811007</v>
      </c>
      <c r="D20" s="4">
        <v>5967</v>
      </c>
      <c r="E20">
        <f t="shared" si="5"/>
        <v>0.16331837092183052</v>
      </c>
      <c r="H20" s="2">
        <v>5816</v>
      </c>
      <c r="I20">
        <f t="shared" si="6"/>
        <v>0.1580477730373108</v>
      </c>
    </row>
    <row r="21" spans="1:14" x14ac:dyDescent="0.2">
      <c r="A21" t="s">
        <v>17</v>
      </c>
      <c r="B21" s="2">
        <v>11328</v>
      </c>
      <c r="C21">
        <f t="shared" si="4"/>
        <v>0.30575724041134711</v>
      </c>
      <c r="D21" s="2">
        <v>14535</v>
      </c>
      <c r="E21">
        <f t="shared" si="5"/>
        <v>0.39782680096343331</v>
      </c>
      <c r="H21" s="2">
        <v>14606</v>
      </c>
      <c r="I21">
        <f t="shared" si="6"/>
        <v>0.39691295959129325</v>
      </c>
    </row>
    <row r="22" spans="1:14" x14ac:dyDescent="0.2">
      <c r="A22" t="s">
        <v>18</v>
      </c>
      <c r="B22" s="4">
        <v>15220</v>
      </c>
      <c r="C22">
        <f t="shared" si="4"/>
        <v>0.41080730923911579</v>
      </c>
      <c r="D22" s="4">
        <v>13186</v>
      </c>
      <c r="E22">
        <f t="shared" si="5"/>
        <v>0.36090431355375518</v>
      </c>
      <c r="H22" s="2">
        <v>13397</v>
      </c>
      <c r="I22">
        <f t="shared" si="6"/>
        <v>0.36405880594581375</v>
      </c>
    </row>
    <row r="23" spans="1:14" x14ac:dyDescent="0.2">
      <c r="A23" t="s">
        <v>19</v>
      </c>
      <c r="B23" s="2">
        <v>37049</v>
      </c>
      <c r="C23">
        <f t="shared" si="4"/>
        <v>1</v>
      </c>
      <c r="D23" s="2">
        <v>36536</v>
      </c>
      <c r="H23" s="2">
        <v>36799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with_SC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Fox</dc:creator>
  <cp:lastModifiedBy>Amy Fox</cp:lastModifiedBy>
  <dcterms:created xsi:type="dcterms:W3CDTF">2019-07-12T18:15:15Z</dcterms:created>
  <dcterms:modified xsi:type="dcterms:W3CDTF">2019-08-26T23:13:43Z</dcterms:modified>
</cp:coreProperties>
</file>